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UBLIC\YATIRIM FONLARI GETİRİ TABLOSU\"/>
    </mc:Choice>
  </mc:AlternateContent>
  <bookViews>
    <workbookView xWindow="0" yWindow="420" windowWidth="28800" windowHeight="12000"/>
  </bookViews>
  <sheets>
    <sheet name="FON GETIRI HESAPLAMA" sheetId="1" r:id="rId1"/>
    <sheet name="FonFiyatlari" sheetId="4" state="hidden" r:id="rId2"/>
    <sheet name="FonData" sheetId="7" state="hidden" r:id="rId3"/>
    <sheet name="FonListesi" sheetId="10" state="hidden" r:id="rId4"/>
  </sheets>
  <definedNames>
    <definedName name="ExternalData_1" localSheetId="2" hidden="1">FonData!$A$1:$C$358</definedName>
    <definedName name="ExternalData_1" localSheetId="1" hidden="1">FonFiyatlari!$A$1:$B$768</definedName>
    <definedName name="FonListesi">OFFSET(FonData!$B$2,0,0,COUNTA(FonData!$B:$B)-1,1)</definedName>
    <definedName name="FonListesiYeni">OFFSET(FonListesi!$B$2,0,0,COUNTA(FonListesi!$A:$A)-1,1)</definedName>
    <definedName name="_xlnm.Print_Area" localSheetId="0">'FON GETIRI HESAPLAMA'!$B$1:$M$27</definedName>
    <definedName name="ROW_NUM">Query2[[#Headers],[ROW_NUM]]</definedName>
    <definedName name="ROW_NUM_VALUE">FonFiyatlari!$B$3:$B$785,FonFiyatlari!$A$3:$A$785</definedName>
    <definedName name="Tarih2">OFFSET(FonFiyatlari!$B$2,0,0,COUNTA(FonFiyatlari!$B:$B)-1,1)</definedName>
  </definedNames>
  <calcPr calcId="162913"/>
</workbook>
</file>

<file path=xl/calcChain.xml><?xml version="1.0" encoding="utf-8"?>
<calcChain xmlns="http://schemas.openxmlformats.org/spreadsheetml/2006/main">
  <c r="B33" i="10" l="1"/>
  <c r="C7" i="1" l="1"/>
  <c r="B32" i="10"/>
  <c r="B31" i="10"/>
  <c r="B30" i="10"/>
  <c r="B29" i="10"/>
  <c r="C29" i="10" s="1"/>
  <c r="B28" i="10"/>
  <c r="C28" i="10" s="1"/>
  <c r="T14" i="1" l="1"/>
  <c r="T36" i="1" l="1"/>
  <c r="T40" i="1"/>
  <c r="B10" i="10" l="1"/>
  <c r="B2" i="10" l="1"/>
  <c r="B9" i="10"/>
  <c r="C9" i="10" s="1"/>
  <c r="B8" i="10"/>
  <c r="C8" i="10" s="1"/>
  <c r="B7" i="10"/>
  <c r="C7" i="10" s="1"/>
  <c r="B6" i="10"/>
  <c r="C6" i="10" s="1"/>
  <c r="B5" i="10"/>
  <c r="C5" i="10" s="1"/>
  <c r="B4" i="10"/>
  <c r="C4" i="10" s="1"/>
  <c r="B3" i="10"/>
  <c r="C3" i="10" s="1"/>
  <c r="C10" i="10"/>
  <c r="B11" i="10"/>
  <c r="C11" i="10" s="1"/>
  <c r="B12" i="10"/>
  <c r="C12" i="10" s="1"/>
  <c r="B13" i="10"/>
  <c r="C13" i="10" s="1"/>
  <c r="B14" i="10"/>
  <c r="C14" i="10" s="1"/>
  <c r="B15" i="10"/>
  <c r="C15" i="10" s="1"/>
  <c r="B16" i="10"/>
  <c r="C16" i="10" s="1"/>
  <c r="B17" i="10"/>
  <c r="C17" i="10" s="1"/>
  <c r="B18" i="10"/>
  <c r="C18" i="10" s="1"/>
  <c r="B19" i="10"/>
  <c r="C19" i="10" s="1"/>
  <c r="B20" i="10"/>
  <c r="C20" i="10" s="1"/>
  <c r="B21" i="10"/>
  <c r="C21" i="10" s="1"/>
  <c r="B22" i="10"/>
  <c r="C22" i="10" s="1"/>
  <c r="B23" i="10"/>
  <c r="C23" i="10" s="1"/>
  <c r="B24" i="10"/>
  <c r="C24" i="10" s="1"/>
  <c r="B25" i="10"/>
  <c r="C25" i="10" s="1"/>
  <c r="B26" i="10"/>
  <c r="C26" i="10" s="1"/>
  <c r="B27" i="10"/>
  <c r="C27" i="10" s="1"/>
  <c r="B34" i="10"/>
  <c r="C34" i="10" s="1"/>
  <c r="B35" i="10"/>
  <c r="C35" i="10" s="1"/>
  <c r="B36" i="10"/>
  <c r="C36" i="10" s="1"/>
  <c r="B37" i="10"/>
  <c r="C37" i="10" s="1"/>
  <c r="B38" i="10"/>
  <c r="C38" i="10" s="1"/>
  <c r="B39" i="10"/>
  <c r="C39" i="10" s="1"/>
  <c r="B40" i="10"/>
  <c r="C40" i="10" s="1"/>
  <c r="B41" i="10"/>
  <c r="C41" i="10" s="1"/>
  <c r="B42" i="10"/>
  <c r="C42" i="10" s="1"/>
  <c r="B43" i="10"/>
  <c r="C43" i="10" s="1"/>
  <c r="B44" i="10"/>
  <c r="C44" i="10" s="1"/>
  <c r="B45" i="10"/>
  <c r="C45" i="10" s="1"/>
  <c r="B46" i="10"/>
  <c r="C46" i="10" s="1"/>
  <c r="B47" i="10"/>
  <c r="C47" i="10" s="1"/>
  <c r="B48" i="10"/>
  <c r="C48" i="10" s="1"/>
  <c r="B49" i="10"/>
  <c r="C49" i="10" s="1"/>
  <c r="B50" i="10"/>
  <c r="C50" i="10" s="1"/>
  <c r="B51" i="10"/>
  <c r="C51" i="10" s="1"/>
  <c r="B52" i="10"/>
  <c r="C52" i="10" s="1"/>
  <c r="B53" i="10"/>
  <c r="C53" i="10" s="1"/>
  <c r="B54" i="10"/>
  <c r="C54" i="10" s="1"/>
  <c r="B55" i="10"/>
  <c r="C55" i="10" s="1"/>
  <c r="B56" i="10"/>
  <c r="C56" i="10" s="1"/>
  <c r="B57" i="10"/>
  <c r="C57" i="10" s="1"/>
  <c r="B58" i="10"/>
  <c r="C58" i="10" s="1"/>
  <c r="B59" i="10"/>
  <c r="C59" i="10" s="1"/>
  <c r="B60" i="10"/>
  <c r="C60" i="10" s="1"/>
  <c r="B61" i="10"/>
  <c r="C61" i="10" s="1"/>
  <c r="B62" i="10"/>
  <c r="C62" i="10" s="1"/>
  <c r="B63" i="10"/>
  <c r="C63" i="10" s="1"/>
  <c r="B64" i="10"/>
  <c r="C64" i="10" s="1"/>
  <c r="B65" i="10"/>
  <c r="C65" i="10" s="1"/>
  <c r="B66" i="10"/>
  <c r="C66" i="10" s="1"/>
  <c r="B67" i="10"/>
  <c r="C67" i="10" s="1"/>
  <c r="B68" i="10"/>
  <c r="C68" i="10" s="1"/>
  <c r="B69" i="10"/>
  <c r="C69" i="10" s="1"/>
  <c r="B70" i="10"/>
  <c r="C70" i="10" s="1"/>
  <c r="B71" i="10"/>
  <c r="C71" i="10" s="1"/>
  <c r="B72" i="10"/>
  <c r="C72" i="10" s="1"/>
  <c r="B73" i="10"/>
  <c r="C73" i="10" s="1"/>
  <c r="B74" i="10"/>
  <c r="C74" i="10" s="1"/>
  <c r="B75" i="10"/>
  <c r="C75" i="10" s="1"/>
  <c r="B76" i="10"/>
  <c r="C76" i="10" s="1"/>
  <c r="B18" i="1" l="1"/>
  <c r="A15" i="1" s="1"/>
  <c r="B52" i="1"/>
  <c r="A45" i="1" s="1"/>
  <c r="B53" i="1"/>
  <c r="A47" i="1" s="1"/>
  <c r="B34" i="1"/>
  <c r="A29" i="1" s="1"/>
  <c r="B16" i="1"/>
  <c r="A11" i="1" s="1"/>
  <c r="C2" i="10"/>
  <c r="B17" i="1" s="1"/>
  <c r="T24" i="1"/>
  <c r="T20" i="1"/>
  <c r="T10" i="1"/>
  <c r="T7" i="1"/>
  <c r="T3" i="1"/>
  <c r="B86" i="10" l="1"/>
  <c r="C86" i="10" s="1"/>
  <c r="B85" i="10"/>
  <c r="C85" i="10" s="1"/>
  <c r="B84" i="10"/>
  <c r="C84" i="10" s="1"/>
  <c r="B83" i="10"/>
  <c r="C83" i="10" s="1"/>
  <c r="B82" i="10"/>
  <c r="C82" i="10" s="1"/>
  <c r="B81" i="10"/>
  <c r="C81" i="10" s="1"/>
  <c r="B80" i="10"/>
  <c r="C80" i="10" s="1"/>
  <c r="B79" i="10"/>
  <c r="C79" i="10" s="1"/>
  <c r="B78" i="10"/>
  <c r="C78" i="10" s="1"/>
  <c r="B77" i="10"/>
  <c r="C77" i="10" l="1"/>
  <c r="B51" i="1"/>
  <c r="A43" i="1" s="1"/>
  <c r="B50" i="1"/>
  <c r="A41" i="1" s="1"/>
  <c r="B49" i="1"/>
  <c r="A39" i="1" l="1"/>
  <c r="B7" i="1"/>
  <c r="A6" i="1" s="1"/>
  <c r="C8" i="1" s="1"/>
  <c r="B32" i="1" l="1"/>
  <c r="B31" i="1"/>
  <c r="B33" i="1"/>
  <c r="A27" i="1" s="1"/>
  <c r="A13" i="1"/>
  <c r="C31" i="1" l="1"/>
  <c r="C49" i="1"/>
  <c r="C52" i="1" s="1"/>
  <c r="C34" i="1" l="1"/>
  <c r="C32" i="1"/>
  <c r="C50" i="1"/>
  <c r="C33" i="1"/>
  <c r="C54" i="1"/>
  <c r="C53" i="1"/>
  <c r="C51" i="1"/>
  <c r="C35" i="1"/>
  <c r="C16" i="1" l="1"/>
  <c r="C17" i="1" l="1"/>
  <c r="C18" i="1"/>
  <c r="C19" i="1"/>
  <c r="D31" i="1" l="1"/>
  <c r="D16" i="1"/>
  <c r="D49" i="1"/>
  <c r="D7" i="1"/>
  <c r="Q8" i="1" l="1"/>
  <c r="D8" i="1"/>
  <c r="F6" i="1" s="1"/>
  <c r="Q6" i="1"/>
  <c r="S4" i="1"/>
  <c r="Q4" i="1"/>
  <c r="S8" i="1"/>
  <c r="F7" i="1"/>
  <c r="D51" i="1"/>
  <c r="Q41" i="1"/>
  <c r="Q37" i="1"/>
  <c r="D50" i="1"/>
  <c r="D52" i="1"/>
  <c r="D54" i="1"/>
  <c r="S41" i="1"/>
  <c r="Q39" i="1"/>
  <c r="S37" i="1"/>
  <c r="D53" i="1"/>
  <c r="E49" i="1"/>
  <c r="D17" i="1"/>
  <c r="D19" i="1"/>
  <c r="D18" i="1"/>
  <c r="Q15" i="1"/>
  <c r="S11" i="1"/>
  <c r="Q11" i="1"/>
  <c r="Q13" i="1"/>
  <c r="S15" i="1"/>
  <c r="E16" i="1"/>
  <c r="D35" i="1"/>
  <c r="Q21" i="1"/>
  <c r="D32" i="1"/>
  <c r="Q23" i="1"/>
  <c r="S21" i="1"/>
  <c r="D34" i="1"/>
  <c r="S25" i="1"/>
  <c r="Q25" i="1"/>
  <c r="D33" i="1"/>
  <c r="E31" i="1"/>
  <c r="F39" i="1" l="1"/>
  <c r="F13" i="1"/>
  <c r="F23" i="1"/>
  <c r="G23" i="1" s="1"/>
  <c r="H6" i="1"/>
  <c r="G6" i="1"/>
  <c r="G13" i="1" l="1"/>
  <c r="H13" i="1"/>
  <c r="H23" i="1"/>
  <c r="G39" i="1"/>
  <c r="H39" i="1"/>
  <c r="T41" i="1" l="1"/>
  <c r="R20" i="1"/>
  <c r="R10" i="1"/>
  <c r="T8" i="1"/>
  <c r="R40" i="1"/>
  <c r="R24" i="1"/>
  <c r="R22" i="1"/>
  <c r="T25" i="1"/>
  <c r="T4" i="1"/>
  <c r="R14" i="1"/>
  <c r="R5" i="1"/>
  <c r="R38" i="1"/>
  <c r="R12" i="1"/>
  <c r="T11" i="1"/>
  <c r="R7" i="1"/>
  <c r="T21" i="1"/>
  <c r="R3" i="1"/>
  <c r="T37" i="1"/>
  <c r="R36" i="1"/>
  <c r="T15" i="1"/>
  <c r="R39" i="1" l="1"/>
  <c r="L38" i="1"/>
  <c r="R6" i="1"/>
  <c r="L7" i="1" s="1"/>
  <c r="L6" i="1" s="1"/>
  <c r="L5" i="1"/>
  <c r="K10" i="1"/>
  <c r="R15" i="1"/>
  <c r="J5" i="1"/>
  <c r="T5" i="1"/>
  <c r="J7" i="1" s="1"/>
  <c r="J6" i="1" s="1"/>
  <c r="I10" i="1"/>
  <c r="T16" i="1"/>
  <c r="I22" i="1"/>
  <c r="T28" i="1"/>
  <c r="M38" i="1"/>
  <c r="R37" i="1"/>
  <c r="R23" i="1"/>
  <c r="L22" i="1"/>
  <c r="T38" i="1"/>
  <c r="J38" i="1"/>
  <c r="R25" i="1"/>
  <c r="K22" i="1"/>
  <c r="M5" i="1"/>
  <c r="R4" i="1"/>
  <c r="M7" i="1" s="1"/>
  <c r="M6" i="1" s="1"/>
  <c r="K38" i="1"/>
  <c r="R41" i="1"/>
  <c r="T22" i="1"/>
  <c r="J22" i="1"/>
  <c r="T9" i="1"/>
  <c r="I7" i="1" s="1"/>
  <c r="I6" i="1" s="1"/>
  <c r="I5" i="1"/>
  <c r="R8" i="1"/>
  <c r="K7" i="1" s="1"/>
  <c r="K6" i="1" s="1"/>
  <c r="K5" i="1"/>
  <c r="M10" i="1"/>
  <c r="R11" i="1"/>
  <c r="J10" i="1"/>
  <c r="T12" i="1"/>
  <c r="R21" i="1"/>
  <c r="M22" i="1"/>
  <c r="R13" i="1"/>
  <c r="L10" i="1"/>
  <c r="T44" i="1"/>
  <c r="I38" i="1"/>
  <c r="J32" i="1" l="1"/>
  <c r="J31" i="1"/>
  <c r="J34" i="1"/>
  <c r="J33" i="1"/>
  <c r="I34" i="1"/>
  <c r="I32" i="1"/>
  <c r="I33" i="1"/>
  <c r="I31" i="1"/>
  <c r="K53" i="1"/>
  <c r="K52" i="1"/>
  <c r="K50" i="1"/>
  <c r="K51" i="1"/>
  <c r="K49" i="1"/>
  <c r="M31" i="1"/>
  <c r="M32" i="1"/>
  <c r="M33" i="1"/>
  <c r="I16" i="1"/>
  <c r="I18" i="1"/>
  <c r="I17" i="1"/>
  <c r="J16" i="1"/>
  <c r="J18" i="1"/>
  <c r="J17" i="1"/>
  <c r="M16" i="1"/>
  <c r="M18" i="1"/>
  <c r="M17" i="1"/>
  <c r="L34" i="1"/>
  <c r="K34" i="1"/>
  <c r="K33" i="1"/>
  <c r="K31" i="1"/>
  <c r="K32" i="1"/>
  <c r="K17" i="1"/>
  <c r="K16" i="1"/>
  <c r="K18" i="1"/>
  <c r="L17" i="1"/>
  <c r="L18" i="1"/>
  <c r="L16" i="1"/>
  <c r="J50" i="1"/>
  <c r="J51" i="1"/>
  <c r="J52" i="1"/>
  <c r="J53" i="1"/>
  <c r="J49" i="1"/>
  <c r="I51" i="1"/>
  <c r="I50" i="1"/>
  <c r="I53" i="1"/>
  <c r="I49" i="1"/>
  <c r="I52" i="1"/>
  <c r="M34" i="1"/>
  <c r="L32" i="1"/>
  <c r="L33" i="1"/>
  <c r="L31" i="1"/>
  <c r="M49" i="1"/>
  <c r="M52" i="1"/>
  <c r="M51" i="1"/>
  <c r="M50" i="1"/>
  <c r="M53" i="1"/>
  <c r="L52" i="1"/>
  <c r="L51" i="1"/>
  <c r="L49" i="1"/>
  <c r="L53" i="1"/>
  <c r="L50" i="1"/>
  <c r="L39" i="1" l="1"/>
  <c r="K39" i="1"/>
  <c r="L13" i="1"/>
  <c r="M13" i="1"/>
  <c r="I39" i="1"/>
  <c r="K13" i="1"/>
  <c r="J13" i="1"/>
  <c r="I23" i="1"/>
  <c r="J39" i="1"/>
  <c r="K23" i="1"/>
  <c r="I13" i="1"/>
  <c r="M39" i="1"/>
  <c r="L23" i="1"/>
  <c r="M23" i="1"/>
  <c r="J23" i="1"/>
</calcChain>
</file>

<file path=xl/connections.xml><?xml version="1.0" encoding="utf-8"?>
<connections xmlns="http://schemas.openxmlformats.org/spreadsheetml/2006/main">
  <connection id="1" keepAlive="1" name="Query - Query2" type="5" refreshedVersion="6" deleted="1" background="1" saveData="1">
    <dbPr connection="" command=""/>
  </connection>
  <connection id="2" keepAlive="1" name="Query - Query3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<sst xmlns="http://schemas.openxmlformats.org/spreadsheetml/2006/main" count="875" uniqueCount="743">
  <si>
    <t>GPI</t>
  </si>
  <si>
    <t>ANL</t>
  </si>
  <si>
    <t>EKF</t>
  </si>
  <si>
    <t>IST</t>
  </si>
  <si>
    <t>IPV</t>
  </si>
  <si>
    <t>YKT</t>
  </si>
  <si>
    <t>GHS</t>
  </si>
  <si>
    <t>YAS</t>
  </si>
  <si>
    <t>ROW_NUM</t>
  </si>
  <si>
    <t>VALUE_DATE</t>
  </si>
  <si>
    <t>AN1</t>
  </si>
  <si>
    <t>AND</t>
  </si>
  <si>
    <t>AGF</t>
  </si>
  <si>
    <t>ASA</t>
  </si>
  <si>
    <t>ABB</t>
  </si>
  <si>
    <t>AAK</t>
  </si>
  <si>
    <t>AAU</t>
  </si>
  <si>
    <t>AAV</t>
  </si>
  <si>
    <t>ADE</t>
  </si>
  <si>
    <t>ADP</t>
  </si>
  <si>
    <t>AED</t>
  </si>
  <si>
    <t>AES</t>
  </si>
  <si>
    <t>AFA</t>
  </si>
  <si>
    <t>AFF</t>
  </si>
  <si>
    <t>AFO</t>
  </si>
  <si>
    <t>AFS</t>
  </si>
  <si>
    <t>AFT</t>
  </si>
  <si>
    <t>AFV</t>
  </si>
  <si>
    <t>AFY</t>
  </si>
  <si>
    <t>AIS</t>
  </si>
  <si>
    <t>AK2</t>
  </si>
  <si>
    <t>AK3</t>
  </si>
  <si>
    <t>AKE</t>
  </si>
  <si>
    <t>AKU</t>
  </si>
  <si>
    <t>ALC</t>
  </si>
  <si>
    <t>AOY</t>
  </si>
  <si>
    <t>APT</t>
  </si>
  <si>
    <t>ATD</t>
  </si>
  <si>
    <t>ATT</t>
  </si>
  <si>
    <t>AYA</t>
  </si>
  <si>
    <t>AYR</t>
  </si>
  <si>
    <t>BAA</t>
  </si>
  <si>
    <t>BKR</t>
  </si>
  <si>
    <t>BMT</t>
  </si>
  <si>
    <t>BZI</t>
  </si>
  <si>
    <t>DAH</t>
  </si>
  <si>
    <t>DZF</t>
  </si>
  <si>
    <t>DZT</t>
  </si>
  <si>
    <t>EBD</t>
  </si>
  <si>
    <t>EC2</t>
  </si>
  <si>
    <t>ECA</t>
  </si>
  <si>
    <t>ECH</t>
  </si>
  <si>
    <t>ECT</t>
  </si>
  <si>
    <t>EK1</t>
  </si>
  <si>
    <t>FAB</t>
  </si>
  <si>
    <t>FAF</t>
  </si>
  <si>
    <t>FBD</t>
  </si>
  <si>
    <t>FI2</t>
  </si>
  <si>
    <t>FI3</t>
  </si>
  <si>
    <t>FNO</t>
  </si>
  <si>
    <t>FRD</t>
  </si>
  <si>
    <t>FUB</t>
  </si>
  <si>
    <t>FYC</t>
  </si>
  <si>
    <t>FYD</t>
  </si>
  <si>
    <t>FYO</t>
  </si>
  <si>
    <t>FYR</t>
  </si>
  <si>
    <t>GA1</t>
  </si>
  <si>
    <t>GA3</t>
  </si>
  <si>
    <t>GAE</t>
  </si>
  <si>
    <t>GAT</t>
  </si>
  <si>
    <t>GDU</t>
  </si>
  <si>
    <t>GTA</t>
  </si>
  <si>
    <t>GTP</t>
  </si>
  <si>
    <t>GTS</t>
  </si>
  <si>
    <t>GTT</t>
  </si>
  <si>
    <t>GUH</t>
  </si>
  <si>
    <t>HAF</t>
  </si>
  <si>
    <t>HBD</t>
  </si>
  <si>
    <t>HBF</t>
  </si>
  <si>
    <t>HBU</t>
  </si>
  <si>
    <t>HLE</t>
  </si>
  <si>
    <t>HLK</t>
  </si>
  <si>
    <t>HLT</t>
  </si>
  <si>
    <t>HOA</t>
  </si>
  <si>
    <t>HOB</t>
  </si>
  <si>
    <t>HOY</t>
  </si>
  <si>
    <t>HPD</t>
  </si>
  <si>
    <t>HPO</t>
  </si>
  <si>
    <t>HSA</t>
  </si>
  <si>
    <t>HST</t>
  </si>
  <si>
    <t>HTT</t>
  </si>
  <si>
    <t>HVS</t>
  </si>
  <si>
    <t>HYD</t>
  </si>
  <si>
    <t>HYT</t>
  </si>
  <si>
    <t>ARC</t>
  </si>
  <si>
    <t>ARD</t>
  </si>
  <si>
    <t>IBN</t>
  </si>
  <si>
    <t>ILG</t>
  </si>
  <si>
    <t>IPB</t>
  </si>
  <si>
    <t>IPD</t>
  </si>
  <si>
    <t>IPN</t>
  </si>
  <si>
    <t>IYB</t>
  </si>
  <si>
    <t>IYD</t>
  </si>
  <si>
    <t>MAD</t>
  </si>
  <si>
    <t>OSL</t>
  </si>
  <si>
    <t>SKA</t>
  </si>
  <si>
    <t>SKB</t>
  </si>
  <si>
    <t>SKH</t>
  </si>
  <si>
    <t>SMH</t>
  </si>
  <si>
    <t>SPV</t>
  </si>
  <si>
    <t>ST1</t>
  </si>
  <si>
    <t>STH</t>
  </si>
  <si>
    <t>STT</t>
  </si>
  <si>
    <t>SYA</t>
  </si>
  <si>
    <t>ICF</t>
  </si>
  <si>
    <t>TAU</t>
  </si>
  <si>
    <t>TBV</t>
  </si>
  <si>
    <t>TCA</t>
  </si>
  <si>
    <t>TCD</t>
  </si>
  <si>
    <t>TDF</t>
  </si>
  <si>
    <t>TDG</t>
  </si>
  <si>
    <t>TGA</t>
  </si>
  <si>
    <t>TGE</t>
  </si>
  <si>
    <t>ARE</t>
  </si>
  <si>
    <t>TI2</t>
  </si>
  <si>
    <t>TI3</t>
  </si>
  <si>
    <t>TI4</t>
  </si>
  <si>
    <t>TI6</t>
  </si>
  <si>
    <t>TI7</t>
  </si>
  <si>
    <t>TIE</t>
  </si>
  <si>
    <t>TIF</t>
  </si>
  <si>
    <t>TKF</t>
  </si>
  <si>
    <t>TMD</t>
  </si>
  <si>
    <t>TMG</t>
  </si>
  <si>
    <t>TMT</t>
  </si>
  <si>
    <t>TTA</t>
  </si>
  <si>
    <t>TTE</t>
  </si>
  <si>
    <t>TZD</t>
  </si>
  <si>
    <t>TZE</t>
  </si>
  <si>
    <t>TZF</t>
  </si>
  <si>
    <t>TZK</t>
  </si>
  <si>
    <t>TZT</t>
  </si>
  <si>
    <t>YAB</t>
  </si>
  <si>
    <t>YAD</t>
  </si>
  <si>
    <t>YAF</t>
  </si>
  <si>
    <t>YAK</t>
  </si>
  <si>
    <t>YAU</t>
  </si>
  <si>
    <t>YAY</t>
  </si>
  <si>
    <t>YBE</t>
  </si>
  <si>
    <t>YBN</t>
  </si>
  <si>
    <t>YBO</t>
  </si>
  <si>
    <t>YBS</t>
  </si>
  <si>
    <t>YBU</t>
  </si>
  <si>
    <t>YDA</t>
  </si>
  <si>
    <t>YDB</t>
  </si>
  <si>
    <t>YDE</t>
  </si>
  <si>
    <t>YDI</t>
  </si>
  <si>
    <t>YDO</t>
  </si>
  <si>
    <t>YEF</t>
  </si>
  <si>
    <t>YFB</t>
  </si>
  <si>
    <t>YFV</t>
  </si>
  <si>
    <t>YHS</t>
  </si>
  <si>
    <t>YKU</t>
  </si>
  <si>
    <t>YOD</t>
  </si>
  <si>
    <t>YOT</t>
  </si>
  <si>
    <t>YSE</t>
  </si>
  <si>
    <t>YSU</t>
  </si>
  <si>
    <t>YTA</t>
  </si>
  <si>
    <t>YTD</t>
  </si>
  <si>
    <t>YTP</t>
  </si>
  <si>
    <t>ZBA</t>
  </si>
  <si>
    <t>ZBD</t>
  </si>
  <si>
    <t>ZBE</t>
  </si>
  <si>
    <t>ZBT</t>
  </si>
  <si>
    <t>DBA</t>
  </si>
  <si>
    <t>DBB</t>
  </si>
  <si>
    <t>DBH</t>
  </si>
  <si>
    <t>DBP</t>
  </si>
  <si>
    <t>DBZ</t>
  </si>
  <si>
    <t>DEA</t>
  </si>
  <si>
    <t>DZA</t>
  </si>
  <si>
    <t>DZE</t>
  </si>
  <si>
    <t>DZK</t>
  </si>
  <si>
    <t>GAF</t>
  </si>
  <si>
    <t>GAK</t>
  </si>
  <si>
    <t>GBC</t>
  </si>
  <si>
    <t>GBG</t>
  </si>
  <si>
    <t>GBK</t>
  </si>
  <si>
    <t>GL1</t>
  </si>
  <si>
    <t>GLD</t>
  </si>
  <si>
    <t>GLS</t>
  </si>
  <si>
    <t>GMA</t>
  </si>
  <si>
    <t>GMR</t>
  </si>
  <si>
    <t>GSA</t>
  </si>
  <si>
    <t>GSH</t>
  </si>
  <si>
    <t>GSP</t>
  </si>
  <si>
    <t>GTD</t>
  </si>
  <si>
    <t>GTF</t>
  </si>
  <si>
    <t>GYK</t>
  </si>
  <si>
    <t>IDY</t>
  </si>
  <si>
    <t>IGA</t>
  </si>
  <si>
    <t>IGB</t>
  </si>
  <si>
    <t>IGD</t>
  </si>
  <si>
    <t>IGH</t>
  </si>
  <si>
    <t>IGT</t>
  </si>
  <si>
    <t>IGU</t>
  </si>
  <si>
    <t>OBP</t>
  </si>
  <si>
    <t>OKD</t>
  </si>
  <si>
    <t>OKT</t>
  </si>
  <si>
    <t>TBT</t>
  </si>
  <si>
    <t>TE3</t>
  </si>
  <si>
    <t>TEF</t>
  </si>
  <si>
    <t>TET</t>
  </si>
  <si>
    <t>TMA</t>
  </si>
  <si>
    <t>TNT</t>
  </si>
  <si>
    <t>TOT</t>
  </si>
  <si>
    <t>TPT</t>
  </si>
  <si>
    <t>TUA</t>
  </si>
  <si>
    <t>TVT</t>
  </si>
  <si>
    <t>TYB</t>
  </si>
  <si>
    <t>TYH</t>
  </si>
  <si>
    <t>VAF</t>
  </si>
  <si>
    <t>VBA</t>
  </si>
  <si>
    <t>VEF</t>
  </si>
  <si>
    <t>VK2</t>
  </si>
  <si>
    <t>VK3</t>
  </si>
  <si>
    <t>VTE</t>
  </si>
  <si>
    <t>ACD</t>
  </si>
  <si>
    <t>ACH</t>
  </si>
  <si>
    <t>ACK</t>
  </si>
  <si>
    <t>BAT</t>
  </si>
  <si>
    <t>KRC</t>
  </si>
  <si>
    <t>KUB</t>
  </si>
  <si>
    <t>KYA</t>
  </si>
  <si>
    <t>BMH</t>
  </si>
  <si>
    <t>TCB</t>
  </si>
  <si>
    <t>ARL</t>
  </si>
  <si>
    <t>ARM</t>
  </si>
  <si>
    <t>ALD</t>
  </si>
  <si>
    <t>TPF</t>
  </si>
  <si>
    <t>GPA</t>
  </si>
  <si>
    <t>GPB</t>
  </si>
  <si>
    <t>GPF</t>
  </si>
  <si>
    <t>GPU</t>
  </si>
  <si>
    <t>ZBK</t>
  </si>
  <si>
    <t>ZPC</t>
  </si>
  <si>
    <t>ZPD</t>
  </si>
  <si>
    <t>ZPE</t>
  </si>
  <si>
    <t>ZPF</t>
  </si>
  <si>
    <t>ZPG</t>
  </si>
  <si>
    <t>AIO</t>
  </si>
  <si>
    <t>GBL</t>
  </si>
  <si>
    <t>IBG</t>
  </si>
  <si>
    <t>DPK</t>
  </si>
  <si>
    <t>DSP</t>
  </si>
  <si>
    <t>AAA</t>
  </si>
  <si>
    <t>ACC</t>
  </si>
  <si>
    <t>ACE</t>
  </si>
  <si>
    <t>ACL</t>
  </si>
  <si>
    <t>ACO</t>
  </si>
  <si>
    <t>ACT</t>
  </si>
  <si>
    <t>ADH</t>
  </si>
  <si>
    <t>AHI</t>
  </si>
  <si>
    <t>AYK</t>
  </si>
  <si>
    <t>BKE</t>
  </si>
  <si>
    <t>EIB</t>
  </si>
  <si>
    <t>EIC</t>
  </si>
  <si>
    <t>EID</t>
  </si>
  <si>
    <t>FDB</t>
  </si>
  <si>
    <t>FIB</t>
  </si>
  <si>
    <t>FID</t>
  </si>
  <si>
    <t>FIL</t>
  </si>
  <si>
    <t>FIT</t>
  </si>
  <si>
    <t>FPE</t>
  </si>
  <si>
    <t>FPH</t>
  </si>
  <si>
    <t>HPK</t>
  </si>
  <si>
    <t>HPS</t>
  </si>
  <si>
    <t>ICA</t>
  </si>
  <si>
    <t>ICC</t>
  </si>
  <si>
    <t>ICD</t>
  </si>
  <si>
    <t>ISV</t>
  </si>
  <si>
    <t>KIS</t>
  </si>
  <si>
    <t>KTM</t>
  </si>
  <si>
    <t>KTN</t>
  </si>
  <si>
    <t>MAC</t>
  </si>
  <si>
    <t>MBL</t>
  </si>
  <si>
    <t>OSD</t>
  </si>
  <si>
    <t>TFF</t>
  </si>
  <si>
    <t>TLE</t>
  </si>
  <si>
    <t>TLH</t>
  </si>
  <si>
    <t>TPL</t>
  </si>
  <si>
    <t>TPN</t>
  </si>
  <si>
    <t>TPV</t>
  </si>
  <si>
    <t>TPZ</t>
  </si>
  <si>
    <t>VKS</t>
  </si>
  <si>
    <t>SUA</t>
  </si>
  <si>
    <t>SUB</t>
  </si>
  <si>
    <t>SUC</t>
  </si>
  <si>
    <t>FPK</t>
  </si>
  <si>
    <t>YAN</t>
  </si>
  <si>
    <t>EIL</t>
  </si>
  <si>
    <t>FCV</t>
  </si>
  <si>
    <t>MPK</t>
  </si>
  <si>
    <t>MPS</t>
  </si>
  <si>
    <t>MPF</t>
  </si>
  <si>
    <t>AHU</t>
  </si>
  <si>
    <t>DPT</t>
  </si>
  <si>
    <t>GFS</t>
  </si>
  <si>
    <t>ACY</t>
  </si>
  <si>
    <t>OHB</t>
  </si>
  <si>
    <t>KTV</t>
  </si>
  <si>
    <t>ODV</t>
  </si>
  <si>
    <t>GAH</t>
  </si>
  <si>
    <t>KRF</t>
  </si>
  <si>
    <t>GAI</t>
  </si>
  <si>
    <t>YAC</t>
  </si>
  <si>
    <t>TPC</t>
  </si>
  <si>
    <t>IBB</t>
  </si>
  <si>
    <t>IPJ</t>
  </si>
  <si>
    <t>UPH</t>
  </si>
  <si>
    <t>GPG</t>
  </si>
  <si>
    <t>UPK</t>
  </si>
  <si>
    <t>KZL</t>
  </si>
  <si>
    <t>AAL</t>
  </si>
  <si>
    <t>AUT</t>
  </si>
  <si>
    <t>ELT</t>
  </si>
  <si>
    <t>IAT</t>
  </si>
  <si>
    <t>ARB</t>
  </si>
  <si>
    <t>IBV</t>
  </si>
  <si>
    <t>IPL</t>
  </si>
  <si>
    <t>IPT</t>
  </si>
  <si>
    <t>DLY</t>
  </si>
  <si>
    <t>KRB</t>
  </si>
  <si>
    <t>FON_ADI_FORMATLI</t>
  </si>
  <si>
    <t>FON_KODU</t>
  </si>
  <si>
    <t>(ZPG) ZİRAAT PORTFÖY KİRA SER.(SUKUK) KAT.F.</t>
  </si>
  <si>
    <t>(ZPF) ZİRAAT PORTFÖY KATILIM FONU(DÖVİZ)</t>
  </si>
  <si>
    <t>(ZPE) ZIRAAT PORTFÖY KATILIM ENDEKSİ HİSSE SENEDİ FONU(H</t>
  </si>
  <si>
    <t>(ZPD) ZIRAAT PORT.GYO SEKTÖRÜ H.S.FONU (HSYF)</t>
  </si>
  <si>
    <t>(ZPC) ZİRAAT PORT.FON SEPETİ F.</t>
  </si>
  <si>
    <t>(ZBT) ZİRAAT PORT.ÖZ.SEK.BORÇ.ARÇ.FONU</t>
  </si>
  <si>
    <t>(ZBK) ZİRAAT PORTFÖY ORTA VADELİ BORÇLANMA ARAÇLARI FONU</t>
  </si>
  <si>
    <t>(ZBE) ZİRAAT PORT.UZUN VADE.BORÇ.ARÇ.F.</t>
  </si>
  <si>
    <t>(ZBD) ZİRAAT PORT.İKİNCİ DEĞ.FON</t>
  </si>
  <si>
    <t>(ZBA) ZİRAAT PORT.BİRİNCİ DEĞ.F.</t>
  </si>
  <si>
    <t>(YTP) YAPI KREDİ PORTFÖY DÖRDÜNCÜ DEĞİŞKEN FON</t>
  </si>
  <si>
    <t>(YTD) YAPI KREDİ PORTFÖY YABANCI FON SEPETİ FONU</t>
  </si>
  <si>
    <t>(YTA) YKB B T.ŞEM.F.BAĞ.BÜY.AMÇ.DEĞ.6.A.F</t>
  </si>
  <si>
    <t>(YSU) YAPI KREDİ PORTFÖY ÜÇÜNCÜ DEĞİŞKEN FON</t>
  </si>
  <si>
    <t>(YSE) YKB B T.ŞEM.F.BAĞ.EMTİA FONLARI FON SEPETİ 1.A.F</t>
  </si>
  <si>
    <t xml:space="preserve">(YOT) YAPI KREDİ PORTFÖY ORTA VADELİ BORÇLANMA ARAÇLARI </t>
  </si>
  <si>
    <t>(YOD) YAPI KREDİ PORTFÖY İKİNCİ DEĞİŞKEN FON</t>
  </si>
  <si>
    <t>(YKU) YAPI VE KREDİ PORTFÖY UZUN VADELİ BORÇLANMA ARAÇLA</t>
  </si>
  <si>
    <t>(YKT) YAPI KREDİ PORTFÖY ALTIN FONU</t>
  </si>
  <si>
    <t>(YHS) YAPI KREDİ PORTFÖY BİRİNCİ HİSSE SENEDİ FONU (HİSS</t>
  </si>
  <si>
    <t>(YFV) YAPI KREDİ PORTFÖY KİRA SERTİFİKALARI KATILIM FONU</t>
  </si>
  <si>
    <t>(YFB) YAT.FİN.MEN.B TİPİ TAHVİL VEBO</t>
  </si>
  <si>
    <t>(YEF) YAPI KREDİ PORTFÖY BIST 30 ENDEKSİ HİSSE SENEDİ FO</t>
  </si>
  <si>
    <t>(YDO) YAPI KREDİ PORTFÖY BİRİNCİ DEĞİŞKEN FON</t>
  </si>
  <si>
    <t>(YDI) YAPI KREDİ PORTFÖY İKİNCİ HİSSE SENEDİ FONU (HİSSE</t>
  </si>
  <si>
    <t>(YDE) YAPI KREDİ PORTFÖY BIST TEMETTÜ 25 ENDEKSİ HİSSE S</t>
  </si>
  <si>
    <t>(YDB) YKB B T.ŞEM.FON.BAĞ.DEĞ.2.A.F</t>
  </si>
  <si>
    <t>(YDA) YKB A T.ŞEM.F.BAĞ.AGRESİF HİS.S.A.F.4.A.F.H.YOĞ.F</t>
  </si>
  <si>
    <t>(YBU) YAPI KREDİ PORTFÖY BORÇLANMA ARAÇLARI FONU</t>
  </si>
  <si>
    <t xml:space="preserve">(YBS) YAPI KREDİ PORTFÖY ÖZEL SEKTÖR BORÇLANMA ARAÇLARI </t>
  </si>
  <si>
    <t>(YBO) YKB B T.ŞEM.F.BAĞ.ÖZEL BAN.DEĞ.4.A.F</t>
  </si>
  <si>
    <t>(YBN) YKR B TİPİ ŞEMSİYE FON.BAĞ.DEĞ.A.F(5.A.F)</t>
  </si>
  <si>
    <t>(YBE) YAPI KREDİ PORTFÖY EUROBOND (DOLAR) BORÇLANMA ARAÇ</t>
  </si>
  <si>
    <t>(YAY) YAPI KREDİ PORTFÖY YABANCI TEKNOLOJİ SEKTÖRÜ HİSSE</t>
  </si>
  <si>
    <t>(YAU) YAPI KREDİ PORTFÖY BIST 100 ENDEKSİ HİSSE SENEDİ F</t>
  </si>
  <si>
    <t>(YAS) YAPI KREDİ PORTFÖY KOÇ HOLDİNG İŞTİRAK VE HİSSE SE</t>
  </si>
  <si>
    <t>(YAN) YAPI KREDI PORTFÖY BIRINCI FON SEPETI FONU</t>
  </si>
  <si>
    <t>(YAK) YAPI KREDİ PORTFÖY KARMA FON</t>
  </si>
  <si>
    <t>(YAF) YAPI KREDİ PORTFÖY BEŞİNCİ DEĞİŞKEN FON</t>
  </si>
  <si>
    <t>(YAD) YATIRIM FİNANSMAN A TİPİ DEĞİŞ</t>
  </si>
  <si>
    <t>(YAC) YAPI KREDİ PORTFÖY İKİNCİ FON SEPETİ FONU</t>
  </si>
  <si>
    <t xml:space="preserve">(YAB) İŞ PORTFÖY KATILIM HİSSE SENEDİ FONU(HİSSE SENEDİ </t>
  </si>
  <si>
    <t>(VTE) VAKIF PORR.EUROBOND(AMERİKAN DOLARI)BORÇ.ARAÇ.F.</t>
  </si>
  <si>
    <t>(VKS) VAKIF PORTFÖY KİRA SERTİFİKALARI (SUKUK) KATILIM FONU</t>
  </si>
  <si>
    <t>(VK3) VAKIF PORTFÖY İKİNCİ DEĞİŞKEN FON</t>
  </si>
  <si>
    <t>(VK2) VAKIF PORTFÖY BORÇLANMA ARAÇLARI FONU</t>
  </si>
  <si>
    <t>(VEF) VAKIF PORTFÖY BİST30 ENDEKSİ HİSSE SENEDİ FONU (Hİ</t>
  </si>
  <si>
    <t>(VBA) VAKIF PORTFÖY ALTIN KATILIM FONU</t>
  </si>
  <si>
    <t>(VAF) VAKIF PORTFÖY BİRİNCİ DEĞİŞKEN FON</t>
  </si>
  <si>
    <t>(UPK) ÜNLÜ PORTFÖY KISA VADELI BORÇLANMA ARAÇLARI FONU</t>
  </si>
  <si>
    <t>(UPH) ÜNLÜ PORTFÖY HİSSE SENEDİ FONU(HİSSE SENEDİ YOĞUN FON)</t>
  </si>
  <si>
    <t>(TZT) ZİRAAT PORT.BORÇ.ARAÇLARI FONU</t>
  </si>
  <si>
    <t>(TZK) ZİRAAT PORT.TEM.ÖDEYEN.ŞİRKET.HİSSE.SEN.F(HSYF)</t>
  </si>
  <si>
    <t>(TZF) ZİRAAT PORTFÖY KATILIM FONU</t>
  </si>
  <si>
    <t>(TZE) ZİRAAT PORT.BIST30END.HİS.S.F(H.S.Y.F.)</t>
  </si>
  <si>
    <t>(TZD) ZİRAAT PORTFÖY HİSSE SENEDİ FONU (HİSSE SENEDİ YOĞ</t>
  </si>
  <si>
    <t>(TYH) TEB PORTFÖY HİSSE SENEDİ F.(HİSSE SENEDİ YOĞUN FON</t>
  </si>
  <si>
    <t>(TYB) TEB PORTFÖY UZUN VADELİ BORÇLANMA ARAÇLARI FONU</t>
  </si>
  <si>
    <t>(TVT) TEB PORTFÖY İKİNCİ DEĞİŞKEN FON</t>
  </si>
  <si>
    <t>(TUA) TEB PORTFÖY ALTIN FONU</t>
  </si>
  <si>
    <t>(TTE) İŞ PORTFÖY BİST TEKNOLOJİ AĞIRLIKLI SINIRLAMALI EN</t>
  </si>
  <si>
    <t>(TTA) İŞ PORTFÖY ALTIN FONU</t>
  </si>
  <si>
    <t>(TPZ) TEB PORTFÖY KİRA SERTİFİKALARI (DÖVİZ) KATILIM FONU</t>
  </si>
  <si>
    <t>(TPT) TEB PORT.BİRİNCİ UZUN VADELİ KAMU BORÇLAN.ARÇ.F.</t>
  </si>
  <si>
    <t>(TPN) TROYA PORTFÖY DEĞİŞKEN FONU</t>
  </si>
  <si>
    <t>(TPL) TEB PORTFÖY EUROBOND (DÖVİZ) BORÇLANMA ARAÇLARI FONU</t>
  </si>
  <si>
    <t>(TPF) TACİRLER PORTFÖY ÖZEL SEKTÖR BORÇLANMA ARAÇLARI F.</t>
  </si>
  <si>
    <t>(TPC) TEB PORTFÖY BİRİNCİ FON SEPETİ FONU</t>
  </si>
  <si>
    <t>(TOT) TEB PORTFÖY ÖZEL SEKTÖR BORÇLANMA ARAÇLARI FONU</t>
  </si>
  <si>
    <t>(TNT) TEB PORTFÖY ÜÇÜNCÜ DEĞİŞKEN FON</t>
  </si>
  <si>
    <t>(TMT) TEKSTİLBANKASI A.Ş.B TİPİ ALTIN FONU</t>
  </si>
  <si>
    <t>(TMG) İŞ PORTFÖY YABANCI HİSSE SENEDİ FONU</t>
  </si>
  <si>
    <t>(TMD) TEKSTIL MEN.A TIPI DEĞ.FON</t>
  </si>
  <si>
    <t>(TMA) TEB PORTFÖY DÖRDÜNCÜ DEĞİŞKEN FON</t>
  </si>
  <si>
    <t>(TKF) TACİRLER PORTFÖY HİSSE SENEDİ FONU(HİS.SEN.YOĞ.F.)</t>
  </si>
  <si>
    <t>(TIF) İŞ PORTFÖY UZUN VADELİ BORÇLANMA ARAÇLARI FONU</t>
  </si>
  <si>
    <t>(TIE) İŞ PORTFÖY BIST 30 ENDEKSİ F(HISSE YF)</t>
  </si>
  <si>
    <t>(TI7) İŞ PORTFÖY İKİNCİ DEĞİŞKEN FON</t>
  </si>
  <si>
    <t>(TI6) İŞ PORTFÖY ORTA VADELİ BORÇLANMA ARAÇLARI FONU</t>
  </si>
  <si>
    <t>(TI4) İŞ PORTFÖY BİRİNCİ DEĞIŞKEN FON</t>
  </si>
  <si>
    <t>(TI3) İŞ PORTFÖY İŞ BANKASI İŞTİRAKLERİ ENDEKSİ F(HIS.YF</t>
  </si>
  <si>
    <t>(TI2) İŞ PORTFÖY HİSSE SENEDİ FONU(HISSE Y.F)</t>
  </si>
  <si>
    <t>(TGE) İŞ PORTFÖY EMTIA YABANCI BYF FON SEPETI FONU</t>
  </si>
  <si>
    <t>(TGA) GARANTİ PORTFÖY DÖRDÜNCÜ DEĞİŞKEN FON</t>
  </si>
  <si>
    <t>(TFF) TEB PORTFÖY YABANCI BYF FON SEPETİ FONU</t>
  </si>
  <si>
    <t xml:space="preserve">(TET) TEB PORTFÖY İKİNCİ ORTA VADELİ BORÇLANMA ARAÇLARI </t>
  </si>
  <si>
    <t>(TEF) TEB YATIRIM MEN.DEĞ.A.Ş.B TİPİ DEĞİŞKEN FONU</t>
  </si>
  <si>
    <t>(TE3) TEB PORTFÖY MUTLAK GETİRİ HEDEFLİ DEĞİŞKEN FON</t>
  </si>
  <si>
    <t>(TDG) İŞ PORTFÖY YABANCI BORÇLANMA ARAÇLARI FONU</t>
  </si>
  <si>
    <t>(TDF) TEKSTİLBANK B TİPİ DEĞ.FON</t>
  </si>
  <si>
    <t>(TCD) TACİRLER PORTFÖY DEĞİŞKEN FON</t>
  </si>
  <si>
    <t>(TCB) TACİRLER PORT.KISA VADELİ BORÇLANMA ARAÇLARI FONU</t>
  </si>
  <si>
    <t>(TCA) ZİRAAT PORT.ALTIN KATILIM FONU</t>
  </si>
  <si>
    <t>(TBV) İŞ PORTFÖY ÖZEL SEKTÖR BORÇLANMA ARAÇLARI FONU</t>
  </si>
  <si>
    <t>(TAU) İŞ PORTFÖY BİST BANKA ENDEKSİ HİSSE SENEDİ FONU (H</t>
  </si>
  <si>
    <t>(SYA) ŞEKER PORTFÖY ALTIN FONU</t>
  </si>
  <si>
    <t>(SUC) ÜNLÜ PORTFÖY ÜÇÜNCÜ DEĞİŞKEN FON</t>
  </si>
  <si>
    <t>(SUB) ÜNLÜ PORTFÖY İKİNCİ DEĞİŞKEN FON</t>
  </si>
  <si>
    <t>(SUA) ÜNLÜ PORTFÖY BİRİNCİ DEĞİŞKEN FON</t>
  </si>
  <si>
    <t>(STT) STRATEJİ PORTFÖY BORÇLANMA ARAÇLARI FONU</t>
  </si>
  <si>
    <t>(STH) STRATEJİ PORTFÖY İKİNCİ HİSSE SENEDİ FONU(HİSSE SE</t>
  </si>
  <si>
    <t>(ST1) STRATEJİ PORTFÖY BİRİNCİ HİSSE SENEDİ FONU(HİSSE S</t>
  </si>
  <si>
    <t>(SPV) AZİMUT PYŞ DÖRDÜNCÜ DEĞİŞKEN FON</t>
  </si>
  <si>
    <t>(SMH) SARDİS MEN.DEĞ.A T.HİSSE SENEDİ F.(HİS.SEN.YOĞ.F)</t>
  </si>
  <si>
    <t>(SKH) ŞEKER PORTFÖY HİSSE SENEDİ FONU (HİSSE SENEDİ YOĞU</t>
  </si>
  <si>
    <t>(SKB) ŞEKER PORTFÖY BORÇLANMA ARAÇLARI FONU</t>
  </si>
  <si>
    <t>(SKA) ŞEKER PORTFÖY DEĞİŞKEN FON</t>
  </si>
  <si>
    <t>(OSL) OSMANLI PORTFÖY KISA VADELİ BORÇLANMA ARAÇLARI FON</t>
  </si>
  <si>
    <t>(OSD) OSMANLI PORTFÖY ÖZEL BORÇLANMA ARAÇLARI FON</t>
  </si>
  <si>
    <t>(OKT) OYAK PORTFÖY BİRİNCİ BORÇ.ARAÇ.F.</t>
  </si>
  <si>
    <t>(OKD) OYAK PORTFÖY BIRINCI DEGISKEN FON</t>
  </si>
  <si>
    <t>(OHB) OYAK PORTFÖY BİRİNCİ HİSSE SENEDİ FONU (HİSSE SENEDİ YOĞUN FON)</t>
  </si>
  <si>
    <t>(ODV) AK PORTFÖY ÜÇÜNCÜ FON SEPETİ FONU</t>
  </si>
  <si>
    <t>(OBP) OYAK PORTFÖY İKİNCİ DEĞİŞKEN FON</t>
  </si>
  <si>
    <t>(MPS) MÜKAFAT PORTFÖY KATILIM HİSSE SENEDİ FONU ( HİSSE SENEDİ YOĞUN FON )</t>
  </si>
  <si>
    <t>(MPK) MÜKAFAT PORTFÖY KİRA SERTİFİKASI KATILIM FONU</t>
  </si>
  <si>
    <t>(MPF) MÜKAFAT PORTFÖY KISA VADELİ KİRA SERTİFİKASI KATILIM FONU</t>
  </si>
  <si>
    <t>(MBL) MEKSA PORTFÖY İKİNCİ DEĞİŞKEN FON</t>
  </si>
  <si>
    <t>(MAD) MEKSA PORTFÖY BİRİNCİ DEĞİŞKEN FON</t>
  </si>
  <si>
    <t>(MAC) MARMARA CAPİTAL PORT.HİSSE SEN.F.(H.S.Y.F)</t>
  </si>
  <si>
    <t>(KZL) KT PORTFÖY KIZILAY'A DESTEK ALTIN KATILIM FONU</t>
  </si>
  <si>
    <t xml:space="preserve">(KYA) KARE PORTFÖY HİSSE SENEDİ FONU(HİSSE SENEDİ YOĞUN </t>
  </si>
  <si>
    <t>(KUB) KARE PORTFÖY DEĞİŞKEN (DÖVİZ) FON</t>
  </si>
  <si>
    <t>(KTV) KT PORTFÖY KISA VADELİ KİRA SERTİFİKALARI KATILIM FONU</t>
  </si>
  <si>
    <t>(KTN) KT PORTFÖY KİRA SERTİFİKALARI KATILIM FONU</t>
  </si>
  <si>
    <t>(KTM) KT PORTFÖY BİRİNCİ KATILIM FONU</t>
  </si>
  <si>
    <t>(KRF) KARE PORTFÖY BİRİNCİ DEĞİŞKEN FON</t>
  </si>
  <si>
    <t>(KRC) KARE PORTFÖY BİRİNCİ BORÇLANMA ARAÇLARI FONU</t>
  </si>
  <si>
    <t>(KRB) KARE YAT.MEN.DEĞ.B TİPİ KISA VADELİ TAHVİL BONO F.</t>
  </si>
  <si>
    <t>(KIS) QİNVEST PORTFÖY KİRA SERTİFİKASI KATILIM (DÖVİZ) F</t>
  </si>
  <si>
    <t>(IYD) İŞ PORTFÖY TEMETTÜ ÖDEYEN ŞİRKETLER HİSSE SENEDİ (</t>
  </si>
  <si>
    <t>(ISV) İSTANBUL PORTFÖY ÜÇÜNCÜ DEĞİŞKEN FON</t>
  </si>
  <si>
    <t>(IST) İSTANBUL PORTFÖY KISA VADELİ BORÇLANMA ARAÇLARI FO</t>
  </si>
  <si>
    <t>(IPV) İŞ PORTFÖY EUROBOND BORÇLANMA ARAÇLARI (DÖVİZ) FONU</t>
  </si>
  <si>
    <t>(IPT) PERFORM PORTFÖY KISA VADELİ BORÇ.ARAÇ.F.</t>
  </si>
  <si>
    <t>(IPN) NOTUS PORT. İŞ YAT.DİNAMİK B TİPİ DEĞ.Y.F</t>
  </si>
  <si>
    <t>(IPL) İSTANBUL PORTFÖY PARA PİYASASI FONU</t>
  </si>
  <si>
    <t>(IPJ) İŞ  PORTFÖY ELEKTRİKLİ ARAÇLAR KARMA FON</t>
  </si>
  <si>
    <t>(IPD) İSTANBUL PORTFÖY İŞ YATIRIM A TIPI DEĞIŞKEN FON</t>
  </si>
  <si>
    <t>(IPB) İSTANBUL PORTFÖY BİRİNCİ DEĞİŞKEN FON</t>
  </si>
  <si>
    <t>(ILG) LOGOS PORTFÖY ÖZEL SEKTÖR BORÇLANMA ARAÇLARI FONU</t>
  </si>
  <si>
    <t>(IGU) ING BANK A.Ş. A TİPİ İMKB ULUSAL 30 ENDEKS YATIRIM</t>
  </si>
  <si>
    <t>(IGT) ING PORT.BİRİNCİ BORÇ.ARAÇLARI F.</t>
  </si>
  <si>
    <t>(IGH) ING PORTFÖY 1. HISSE SENEDI FONU (HIS.SEN.YO.F)</t>
  </si>
  <si>
    <t>(IGD) ING PORT.BİRİNCİ DEĞİŞKEN FON</t>
  </si>
  <si>
    <t>(IGB) ING BANK A.Ş. B TIPI UZUN VADELI VE BONO YATIRIM F</t>
  </si>
  <si>
    <t>(IGA) ING PORTFÖY ALTIN FONU</t>
  </si>
  <si>
    <t>(IDY) ING PORT.İKİNCİ DEĞİŞKEN FON</t>
  </si>
  <si>
    <t>(ICF) ICBC TURKEY PORTFÖY HISSE SENEDI FONU (HISSE SENED</t>
  </si>
  <si>
    <t>(ICD) ICBC TURKEY PORTFÖY BIRINCI DEĞIŞKEN FON</t>
  </si>
  <si>
    <t>(ICC) ICBC TURKEY PORTFÖY İKİNCİ DEĞİŞKEN FON</t>
  </si>
  <si>
    <t>(ICA) ICBC TURKEY PORTFÖY ALTIN FONU</t>
  </si>
  <si>
    <t>(IBN) NOTUS PORTFÖY İŞ YATIRIM B TİPİ DEĞİŞKEN YAT.FONU</t>
  </si>
  <si>
    <t>(IBG) IBG</t>
  </si>
  <si>
    <t>(IBB) İŞ PORTFÖY ÜÇÜNCÜ DEĞİŞKEN FON</t>
  </si>
  <si>
    <t>(IAT) İŞ PORTFÖY KİRA SERTİFİKALARI KATILIM FONU</t>
  </si>
  <si>
    <t>(HYT) HALK PORTFÖY ÖZEL SEKTÖR BORÇLANMA ARAÇLARI FONU</t>
  </si>
  <si>
    <t>(HYD) HALK YAT.B T.ŞEM.F.BAĞ.DIN.YAK.DEĞ.F(2.A.F)</t>
  </si>
  <si>
    <t>(HVS) HSBC PORTFÖY HISSE SENEDI FONU(HISSEYOĞUN)</t>
  </si>
  <si>
    <t>(HTT) HSBC PORTFÖY UZUN VADELI BORÇLANMA ARAÇLARı FONU</t>
  </si>
  <si>
    <t>(HST) HSBC PORTFÖY ORTA VADELI BORÇLANMA ARAÇLARı FONU</t>
  </si>
  <si>
    <t>(HSA) HSBC PORTFÖY DEĞIŞKEN FON</t>
  </si>
  <si>
    <t>(HPS) HALK PORTFÖY ALTIN KATILIM FONU</t>
  </si>
  <si>
    <t>(HPO) HSBC PORTFÖY ÇOKLU VARLıK BIRINCI DEĞIŞKEN FON</t>
  </si>
  <si>
    <t>(HPK) HALK PORTFÖY KİRA SERTİFİKALARI (SUKUK) KATILIM FO</t>
  </si>
  <si>
    <t>(HPD) HSBC PORTFÖY ÇOKLU VARLIK İKINCI DEĞIŞKEN FON</t>
  </si>
  <si>
    <t>(HOY) HSBC PORTFÖY YABANCı BYF FON SEPETI FONU</t>
  </si>
  <si>
    <t>(HOB) HSBC PORTFÖY ÖZEL SEKTÖR BORÇLANMA ARAÇLARı FONU</t>
  </si>
  <si>
    <t>(HOA) HSBC PORTFÖY ÇOKLU VARLıK ÜÇÜNCÜ DEĞIŞKEN FON</t>
  </si>
  <si>
    <t>(HLT) HALK PORTFÖY ORTA VADELİ BORÇLANMA ARAÇLARI FONU</t>
  </si>
  <si>
    <t>(HLK) HALK PORTFÖY KARMA FON</t>
  </si>
  <si>
    <t>(HLE) HALK YAT.MEN.DEĞ.A T.IMKB 30END.HİS.SEN.YOĞUN F</t>
  </si>
  <si>
    <t>(HBU) HSBC PORTFÖY BİST30 HISSE SENEDI FONU(HISSEYOĞUN)</t>
  </si>
  <si>
    <t>(HBF) HSBC PORTFÖY ALTIN FONU</t>
  </si>
  <si>
    <t>(HBD) HALKBANK B TİPİ DEĞ.FON</t>
  </si>
  <si>
    <t>(HAF) HALK PORTFÖY HİSSE SENEDİ FONU (HİSSE SENEDİ YOĞUN</t>
  </si>
  <si>
    <t>(GYK) GEDİK PORTFÖY BORÇLANMA ARAÇLARI FONU</t>
  </si>
  <si>
    <t>(GTT) GARANTİ BANK.A TİPİ TEM.END.FONU(HİS.SEN.YOĞ.FON)</t>
  </si>
  <si>
    <t>(GTS) GARANTİ PORTFÖY ÖZEL SEKTÖR BORÇLANMA ARAÇLARI FON</t>
  </si>
  <si>
    <t>(GTP) GARANTİ BANK.POZİTİF B TİPİ DEĞİŞKEN FON</t>
  </si>
  <si>
    <t>(GTF) AZİMUT PYŞ BİRİNCİ BORÇLANMA ARAÇLARI FONU</t>
  </si>
  <si>
    <t>(GTD) AZİMUT PYŞ BEŞİNCİ DEĞİŞKEN FON</t>
  </si>
  <si>
    <t>(GTA) GARANTİ PORTFÖY ALTIN FONU</t>
  </si>
  <si>
    <t>(GSP) AZİMUT PYŞ KAR PAYI ÖDE. HİS.SEN.F(HİS.SEN.YOĞ.F.)</t>
  </si>
  <si>
    <t>(GSH) GLB B T.Ş.F.BAĞ.HEDEF2014 DEĞ.2.A.F</t>
  </si>
  <si>
    <t>(GSA) AZİMUT PYŞ PİYASA NÖTR DEĞİŞKEN FON</t>
  </si>
  <si>
    <t>(GPU) GARANTİ PORTFÖY ÜÇÜNCÜ DEĞİŞKEN FON</t>
  </si>
  <si>
    <t>(GPI) GARANTİ PORTFÖY İKİNCİ DEĞIŞKEN FON</t>
  </si>
  <si>
    <t>(GPG) GEDIK PORTFÖY BIRINCI DEGISKEN FON</t>
  </si>
  <si>
    <t>(GPF) GARANTİ PORTFÖY BİRİNCİ KATILIM FON</t>
  </si>
  <si>
    <t>(GPB) GARANTİ PORTFÖY BİRİNCİ DEĞIŞKEN FON</t>
  </si>
  <si>
    <t>(GPA) GARANTİ PORTFÖY EUROBOND BORÇLANMA ARAÇLARI (DÖVİZ) FONU</t>
  </si>
  <si>
    <t>(GMR) GEDİK PORTFÖY İKİNCİ HİSSE SENEDİ FONU (HİSSE SENE</t>
  </si>
  <si>
    <t>(GMA) AZIMUT PYS ÇOKLU VARLIK DEGISKEN FON</t>
  </si>
  <si>
    <t>(GLS) AZIMUT PYS KIRA SERTIFIKALARI(SUKUK) KATILIM FONU</t>
  </si>
  <si>
    <t>(GLD) GLB B T.ŞEM.F. BAĞ.HEDEF 2015 DEĞ.A.F(4.A.F)</t>
  </si>
  <si>
    <t>(GL1) AZIMUT PYS BIRINCI HISSE SENEDI FON(HIS.SEN.YOĞ.F)</t>
  </si>
  <si>
    <t>(GHS) GARANTİ PORTFÖY HİSSE SENEDİ FONU (H.S.Y.F)</t>
  </si>
  <si>
    <t>(GFS) GARANTİ PORTFÖY BİRİNCİ FON SEPETİ FONU</t>
  </si>
  <si>
    <t>(GDU) GARANTİ PORTFÖY UZUN VADELİ BORÇLANMA ARAÇLARI FON</t>
  </si>
  <si>
    <t>(GBK) AZIMUT PYS EUROBOND BORÇLANMA ARAÇLARI FONU</t>
  </si>
  <si>
    <t>(GBG) GEDİK PORTFÖY G-20 ÜLKELERİ YABANCI HİSSE SENEDİ F</t>
  </si>
  <si>
    <t>(GBC) AZİMUT PYŞ YABANCI BYF FON SEPETİ FONU</t>
  </si>
  <si>
    <t>(GAT) GARANTI MEN B TIPI TAHVIL BONO FON</t>
  </si>
  <si>
    <t>(GAK) GEDİK PORTFÖY KARMA FON</t>
  </si>
  <si>
    <t>(GAI) GARANTİ PORTFÖY İKİNCİ FON SEPETİ FONU</t>
  </si>
  <si>
    <t>(GAH) GARANTİ PORTFÖY MUTLAK GETİRİ HEDEFLİ DEĞİŞKEN FON</t>
  </si>
  <si>
    <t>(GAF) GEDİK PORTFÖY BİRİNCİ HİSSE SENEDİ FONU (HİSSE SEN</t>
  </si>
  <si>
    <t>(GAE) GARANTİ PORTFÖY BİST30 ENDEKSİ HİSSE SENEDİ FONU (</t>
  </si>
  <si>
    <t>(GA3) GARANTİ BANK.FLEXİ B TİPİ DEĞİŞKEN FON</t>
  </si>
  <si>
    <t>(GA1) GARANTİ PORTFÖY BORÇLANMA ARAÇLARI</t>
  </si>
  <si>
    <t>(FYR) FİNANS YAT.BOSP.CAP.A T.RİSK.Y.HİS.S.F.(HİS.S.Y.F)</t>
  </si>
  <si>
    <t xml:space="preserve">(FYO) QNB FİNANS PORTFÖY ÖZEL SEKTÖR BORÇLANMA ARAÇLARI </t>
  </si>
  <si>
    <t>(FYD) QNB FİNANS PORTFÖY BİRİNCİ HİSSE SENEDİ FONU(HİSSE</t>
  </si>
  <si>
    <t>(FYC) FİNANS YAT.BOSP CAP.B TİP.DEG. F.</t>
  </si>
  <si>
    <t>(FUB) QNB FİNANS PORTFÖY EUROBOND BORÇLANMA ARAÇLARI FON</t>
  </si>
  <si>
    <t>(FRD) FİNANS PORTFÖY MUTLAK GETİRİ HEDEFLİ DEĞİŞKEN FON</t>
  </si>
  <si>
    <t>(FPK) FİBA PORTFÖY KISA VADELİ BORÇLANMA ARAÇLARI FONU</t>
  </si>
  <si>
    <t>(FPH) FİBA PORTFÖY HİSSE SENEDİ FONU(HİSSE SENEDİ YOĞUN FON)</t>
  </si>
  <si>
    <t>(FPE) FİBA PORTFÖY EUROBOND BORÇLANMA ARAÇLARI (DÖVİZ) FONU</t>
  </si>
  <si>
    <t>(FNO) QNB FİNANS PORTFÖY BİRİNCİ DEĞİŞKEN FON</t>
  </si>
  <si>
    <t>(FIT) FİBA PORTFÖY BORÇLANMA ARAÇLARI FONU</t>
  </si>
  <si>
    <t>(FIL) FİBA PORTFÖY PARA PİYASASI FONU</t>
  </si>
  <si>
    <t>(FID) FİBA PORTFÖY DEĞİŞKEN FON</t>
  </si>
  <si>
    <t>(FIB) FİBA PORTFÖY ALTIN FONU</t>
  </si>
  <si>
    <t>(FI3) QNB FİNANS PORTFÖY BORÇLANMA ARAÇLARI FONU</t>
  </si>
  <si>
    <t>(FI2) FINANSBANK A T.DEĞ.F.(HIS.SEN.YOĞ.F.)</t>
  </si>
  <si>
    <t>(FDB) FİNANS PORTFÖY İKİNCİ ÖZEL SEKTÖR BORÇLANMA ARAÇLA</t>
  </si>
  <si>
    <t>(FCV) FİBA PORTFÖY ÇOKLU VARLIK BİRİNCİ DEĞİŞKEN FON</t>
  </si>
  <si>
    <t>(FBD) FİNANSBANK A.Ş. B TİPİ DEĞİŞKEN FONU</t>
  </si>
  <si>
    <t>(FAF) FİNANS PORTFÖY İKİNCİ HİSSE SENEDİ FONU (HİSSE SEN</t>
  </si>
  <si>
    <t>(FAB) FİNANS PORTFÖY İKINCİ DEĞİŞKEN FON</t>
  </si>
  <si>
    <t>(ELT) EKİNCİLER B TİPİ KISA VADELİ TAH.VE BONO F.</t>
  </si>
  <si>
    <t>(EKF) QİNVEST PORTFÖY KİRA SERTİFİKASI KATILIM FONU</t>
  </si>
  <si>
    <t>(EK1) EKİNCİLER B TİPİ DEĞİŞKEN FON</t>
  </si>
  <si>
    <t>(EIL) QİNVEST PORTFÖY PARA PİYASASI FONU</t>
  </si>
  <si>
    <t>(EID) QİNVEST PORTFÖY HİSSE SENEDİ FONU (HİSSE YOĞUN FON</t>
  </si>
  <si>
    <t>(EIC) QİNVEST PORTFÖY İKİNCİ DEĞİŞKEN FONU</t>
  </si>
  <si>
    <t>(EIB) QİNVEST PORTFÖY DEĞİŞKEN FON</t>
  </si>
  <si>
    <t>(ECT) GLOBAL MD PORTFÖY ORTA VADELİ BORÇLANMA ARAÇLARI F</t>
  </si>
  <si>
    <t>(ECH) GLOBAL MD PORTFÖY İKİNCİ HİSSE SENEDİ FONU(HİSSE S</t>
  </si>
  <si>
    <t>(ECA) GLOBAL MD PORTFÖY BİRİNCİ DEĞİŞKEN FON</t>
  </si>
  <si>
    <t xml:space="preserve">(EC2) GLOBAL MD PORTFÖY BİRİNCİ HİSSE SENEDİ FONU(HİSSE </t>
  </si>
  <si>
    <t>(EBD) GLOBAL MD PORTFÖY İKİNCİ DEĞİŞKEN FON</t>
  </si>
  <si>
    <t>(DZT) DENİZ PORTFÖY UZUN VADELİ BORÇLANMA ARAÇLARI FONU</t>
  </si>
  <si>
    <t>(DZK) DENİZ PORTFÖY KARMA FON</t>
  </si>
  <si>
    <t>(DZF) DENİZ PORTFÖY ÜÇÜNCÜ DEĞİŞKEN FON</t>
  </si>
  <si>
    <t>(DZE) DENİZ PORTFÖY BIST 100 ENDEKSİ HİSSE SENEDİ FONU(H</t>
  </si>
  <si>
    <t>(DZA) DENİZ PORTFÖY DÖRDÜNCÜ DEĞİŞKEN FON</t>
  </si>
  <si>
    <t>(DSP) DENİZ PORTFÖY BİRİNCİ FON SEPETİ FONU</t>
  </si>
  <si>
    <t>(DPT) DENİZ PORTFÖY BİST TEMETTÜ 25 ENDEKSİ HİSSE SENEDİ FONU ( HİSSE SENEDİ YOĞUN FON )</t>
  </si>
  <si>
    <t>(DPK) DENİZ PORTFÖY KİRA SERTİFİKALARI KATILIM FONU</t>
  </si>
  <si>
    <t>(DLY) DENİZBANK B TİPİ  LİKİT  FON</t>
  </si>
  <si>
    <t>(DEA) DENİZ PORTFÖY İKİNCİ DEĞİŞKEN FON</t>
  </si>
  <si>
    <t>(DBZ) DENİZ PORTFÖY ÖZEL SEKTÖR BORÇLANMA ARAÇLARI FONU</t>
  </si>
  <si>
    <t>(DBP) DENİZ PORTFÖY BİRİNCİ DEĞİŞKEN FON</t>
  </si>
  <si>
    <t xml:space="preserve">(DBH) DENİZ PORTFÖY EUROBOND (DÖVİZ) BORÇLANMA ARAÇLARI </t>
  </si>
  <si>
    <t>(DBB) DENİZ PORTFÖY ORTA VADELİ BORÇLANMA ARAÇLARI FONU</t>
  </si>
  <si>
    <t>(DBA) DENİZ PORTFÖY ALTIN FONU</t>
  </si>
  <si>
    <t>(DAH) DENİZ PORTFÖY HİSSE SENEDİ FONU (H.S.Y.F)</t>
  </si>
  <si>
    <t>(BZI) BİZİM POR.İN.SEK.KAT.H.S.F(HSYF)</t>
  </si>
  <si>
    <t>(BMT) BURGAN YAT.MEN.DEĞ.B T.UZUN VADELİ TAH.VE BONO F.</t>
  </si>
  <si>
    <t>(BMH) BURGAN YAT.MEN.DEĞ.A T.HİS.SEN.FONU</t>
  </si>
  <si>
    <t>(BKR) BİZİM PORT.İKİN.KİRA SER.KATILIM F.</t>
  </si>
  <si>
    <t>(BKE) BİZİM PORTFÖY KATILIM 30 ENDEKSİ HİSSE SENEDİ FONU(H.S.Y.F.)</t>
  </si>
  <si>
    <t>(BAT) BAŞKENT MEN. DEĞ. A.Ş. A TİPİ DEĞ. FON</t>
  </si>
  <si>
    <t>(BAA) BİZİM PORTFÖY ENERJİ SEK.KAT.HİS.SEN.F(H.S.Y.F)</t>
  </si>
  <si>
    <t>(AYR) AK PORTFÖY ÖZEL SEKTÖR BORÇLANMA ARAÇLARI FONU</t>
  </si>
  <si>
    <t>(AYK) BİZİM PORT.BİR.KİRA SER.KAT.F.</t>
  </si>
  <si>
    <t>(AYA) ATA PORTFÖY BİRİNCİ HİSSE SENEDİ FONU (HİSSE SENED</t>
  </si>
  <si>
    <t>(AUT) ATA PORTFÖY KISA VADELİ BORÇLANMA ARAÇLARI FONU</t>
  </si>
  <si>
    <t>(ATT) ATA PORTFÖY UZUN VADELİ BORÇLANMA ARAÇLARI FONU</t>
  </si>
  <si>
    <t>(ATD) ATA YAT.MEN. KIY. A.Ş. B TİPİ DEĞ. FON</t>
  </si>
  <si>
    <t>(ASA) FOKUS PORTFÖY HİSSE SENEDİ FONU(HİSSE SENEDİ YOĞUN</t>
  </si>
  <si>
    <t>(ARM) AK PORTÖY İKİNCİ FON SEPETİ FONU</t>
  </si>
  <si>
    <t>(ARL) AK PORTÖY BİRİNCİ FON SEPETİ FONU</t>
  </si>
  <si>
    <t>(ARE) İSTANBUL PORTFÖY YABANCI (GELİŞMEKTE OLAN PİYASALA</t>
  </si>
  <si>
    <t>(ARD) ASHMORE PORTFÖY DEĞIŞKEN FON</t>
  </si>
  <si>
    <t>(ARC) İSTANBUL PORTFÖY İKİNCİ HİSSE SENEDİ FONU (HİSSE S</t>
  </si>
  <si>
    <t>(ARB) ASHMORE PORTFÖY ÖZEL SEKTÖR BORÇLANMA ARAÇLARI FON</t>
  </si>
  <si>
    <t>(APT) AK PORTFÖY ORTA VADELI BORÇLANMA ARAÇLARI FONU</t>
  </si>
  <si>
    <t>(AOY) AK PORTFÖY YABANCI HİSSE SENEDİ FONU</t>
  </si>
  <si>
    <t>(AND) FOKUS PORTFÖY İKİNCİ DEĞİŞKEN FON</t>
  </si>
  <si>
    <t>(AN1) FOKUS PORTFÖY BİRİNCİ DEĞİŞKEN FON</t>
  </si>
  <si>
    <t>(ALD) AK PORTFÖY İKİNCİ DEĞİŞKEN FON</t>
  </si>
  <si>
    <t>(ALC) AK PORT.BIST TEM.25 END.HİS.SEN.F.(HİS.SEN.YO</t>
  </si>
  <si>
    <t>(AKU) AK PORTFÖY BIST 30 ENDEK.HİSSE SENEDİ F. (HİS.SEN.</t>
  </si>
  <si>
    <t>(AKE) AK PORTFÖY EUROBOND (AMERİKAN DOLARI) BORÇ.ARAÇ.F.</t>
  </si>
  <si>
    <t>(AK3) AK PORTFÖY HISSE SENEDI F. (HISSE SEN. YOĞ.F.</t>
  </si>
  <si>
    <t>(AK2) AK PORTFÖY UZUN VADELİ BORÇLANMA ARAÇLARI FONU</t>
  </si>
  <si>
    <t>(AIS) AK PORTFÖY KİRA SERTİFİ.KATILIM F.</t>
  </si>
  <si>
    <t>(AIO) AZİMUT PYŞ ÖZEL SEKTÖR BORÇ. ARAÇ.FONU</t>
  </si>
  <si>
    <t>(AHU) ATLAS PORTFÖY BİRİNCİ ÖZEL SEKTÖR BORÇLANMA ARAÇLARI FONU</t>
  </si>
  <si>
    <t>(AHI) ATLAS PORT.BİRİNCİ HİS.SEN.FON(HİS.SEN.YOG.F)</t>
  </si>
  <si>
    <t>(AGF) ALFN4</t>
  </si>
  <si>
    <t>(AFY) AKB B T.FRA.TEM.Ş.F.B.LA.AME.YAB.M.K.3.A.F</t>
  </si>
  <si>
    <t>(AFV) AK PORTFÖY  AVRUPA YABANCI HİSSE SENEDİ FONU</t>
  </si>
  <si>
    <t xml:space="preserve">(AFT) AK PORTFÖY YENİ TEKNOLOJİLER YABANCI HİSSE SENEDİ </t>
  </si>
  <si>
    <t>(AFS) AK PORTFÖY GELİŞEN ÜLKELER YABANCI  HİSSE SENEDİ F</t>
  </si>
  <si>
    <t>(AFO) AK PORTFÖY ALTIN FONU</t>
  </si>
  <si>
    <t>(AFF) YAPI KREDİ PORTFÖY İKİNCİ BORÇLANMA ARAÇLARI FONU</t>
  </si>
  <si>
    <t>(AFA) AK PORTFÖY AMERİKA YABANCI HİSSE SENEDİ FONU</t>
  </si>
  <si>
    <t>(AES) AK PORTFÖY PETROL YABANCI BYF FON SEPETİ F</t>
  </si>
  <si>
    <t>(AED) ATA PORTFÖY BİRİNCİ DEĞİŞKEN FON</t>
  </si>
  <si>
    <t>(ADP) AK PORTFÖY BIST BANKA ENDEK.HIS.SEN.F.(HIS.SEN.YOG</t>
  </si>
  <si>
    <t>(ADH) ATLAS PORTFÖY BİRİNCİ DEĞİŞKEN FON</t>
  </si>
  <si>
    <t>(ADE) AK PORTFÖY DEĞİŞKEN FON</t>
  </si>
  <si>
    <t>(ACT) ALKHAİR PORTFÖY KATILIM HİSSE SENEDİ FONU( HİSSE S</t>
  </si>
  <si>
    <t>(ACO) ACTUS PORTFÖY BORÇLANMA ARAÇLARI FONU</t>
  </si>
  <si>
    <t>(ACL) ALKHAİR PORTFÖY BİRİNCİ KATILIM FONU</t>
  </si>
  <si>
    <t>(ACK) İSTANBUL PORTFÖY HİSSE SENEDİ FONU(HİSSE SENEDİ YO</t>
  </si>
  <si>
    <t>(ACH) ACAR YAT.MEN.DEĞ.A TİPİ HİSSE SENEDİ FONU</t>
  </si>
  <si>
    <t xml:space="preserve">(ACE) ALKHAİR  PORTFÖY KİRA SERTİFİKASI (SUKUK) KATILIM </t>
  </si>
  <si>
    <t>(ACD) İSTANBUL PORTFÖY İKİNCİ DEĞİŞKEN FON</t>
  </si>
  <si>
    <t>(ACC) ACTUS PORTFÖY HİSSE SENEDİ FONU (HİSSE SENEDİ YOĞUN FON)</t>
  </si>
  <si>
    <t>(ABB) ALTERNATIFBANK B TIPI TAHVIL VE BONO FONU</t>
  </si>
  <si>
    <t>(AAV) ATA PORTFÖY IKINCI HISSE SENEDI FONU (HISSE SENEDI</t>
  </si>
  <si>
    <t>(AAU) ATA.YAT.MEN.KIY.B T.ŞEM.F.BAĞ.AKTİF DEĞ.A.F(3.A.F)</t>
  </si>
  <si>
    <t>(AAL) ATA PORTFÖY PARA PİYASASI FONU</t>
  </si>
  <si>
    <t>(AAK) ATA PORTFÖY ÇOKLU VARLIK DEĞİŞKEN FON</t>
  </si>
  <si>
    <t>(AAA) BİZİM PORT.BİRİNCİ KATILIM F.</t>
  </si>
  <si>
    <t>FonKodu</t>
  </si>
  <si>
    <t>FonAdi</t>
  </si>
  <si>
    <t>RowNum</t>
  </si>
  <si>
    <t>YILLIK</t>
  </si>
  <si>
    <t>AYLIK</t>
  </si>
  <si>
    <t>3 AYLIK</t>
  </si>
  <si>
    <t>Fon Listesi</t>
  </si>
  <si>
    <t>Vade Başlangıç</t>
  </si>
  <si>
    <t>Vade Bitiş</t>
  </si>
  <si>
    <t>Dağılım Oranı</t>
  </si>
  <si>
    <t>Dönemsel Getiri</t>
  </si>
  <si>
    <t>Mevduat Eşleniği</t>
  </si>
  <si>
    <t>Ortalama Yıllık Getiri</t>
  </si>
  <si>
    <t>FON GETİRİSİ HESAPLAMA TABLOSU</t>
  </si>
  <si>
    <t>DENGELİ MODEL HESAPLAMA TABLOSU</t>
  </si>
  <si>
    <t>AGC</t>
  </si>
  <si>
    <t>(AGC) AK PORTFÖY AGI DEĞİŞKEN FON</t>
  </si>
  <si>
    <t>(TBT) TEB PORTFÖY BORÇLANMA ARAÇLARI FONU</t>
  </si>
  <si>
    <t>TLZ</t>
  </si>
  <si>
    <t>(TLZ) ATA PORTFÖY ANALİZ HİSSE SENEDİ FONU (HİSSE SENEDİ YOĞUN FON)</t>
  </si>
  <si>
    <t>İhraç Günü:</t>
  </si>
  <si>
    <t>İtfa Tarihi:</t>
  </si>
  <si>
    <t>Birim Fiyat:</t>
  </si>
  <si>
    <t>Satış Miktarı (Nom.):</t>
  </si>
  <si>
    <t>Kupon Ödeme Tarihleri:</t>
  </si>
  <si>
    <t>OKP</t>
  </si>
  <si>
    <t>(IYB) AURA PORTFÖY DEĞİŞKEN FONU</t>
  </si>
  <si>
    <t>(OKP) OYAK PORTFÖY BİRİNCİ KISA VADELİ BORÇLANMA ARAÇLARI FONU</t>
  </si>
  <si>
    <t>(TLE) AURA PORTFÖY YABANCI BORÇLANMA ARAÇLARI FONU</t>
  </si>
  <si>
    <t>(TLH) AURA PORTFÖY HİSSE SENEDİ FONU(HİS.SEN.YOĞ.F.)</t>
  </si>
  <si>
    <t>(TPV) AURA PORTFÖY İKİNCİ DEĞİŞKEN FON</t>
  </si>
  <si>
    <t>OPB</t>
  </si>
  <si>
    <t>FYH</t>
  </si>
  <si>
    <t>FYHX</t>
  </si>
  <si>
    <t>FYI</t>
  </si>
  <si>
    <t>SPA</t>
  </si>
  <si>
    <t>SPAX</t>
  </si>
  <si>
    <t>SPE</t>
  </si>
  <si>
    <t>SPEX</t>
  </si>
  <si>
    <t>GKF</t>
  </si>
  <si>
    <t>FFS</t>
  </si>
  <si>
    <t>FSF</t>
  </si>
  <si>
    <t>IDF</t>
  </si>
  <si>
    <t>KRT</t>
  </si>
  <si>
    <t>PPF</t>
  </si>
  <si>
    <t>UFFS</t>
  </si>
  <si>
    <t>UIDF</t>
  </si>
  <si>
    <t>OPH</t>
  </si>
  <si>
    <t>OPI</t>
  </si>
  <si>
    <t>(ACY) ACTUS PORTFÖY 2020 YATIRIM DÖNEMLI DEGISKEN FON</t>
  </si>
  <si>
    <t>(FFS) FİBA PORTFÖY SERBEST (DÖVİZ) FON</t>
  </si>
  <si>
    <t>(FSF) FİBA PORTFÖY BİRİNCİ SERBEST FON</t>
  </si>
  <si>
    <t>(FYHX) FYH</t>
  </si>
  <si>
    <t>(GBL) AZİMUT PYŞ KISA VADELİ BORÇLANMA ARAÇLARI FONU</t>
  </si>
  <si>
    <t>(GKF) GLOBAL MD PORTFÖY KATILIM FONU</t>
  </si>
  <si>
    <t>(IBV) AZİMUT PYŞ KISA VADELİ BORÇLANMA ARAÇLARI FON</t>
  </si>
  <si>
    <t>(IDF) IŞ PORTFÖY SERBEST (DÖVIZ) FON</t>
  </si>
  <si>
    <t>(KRT) KARE PORTFÖY TÜRKİYE ODAKLI SERBEST (DÖVİZ ) FON</t>
  </si>
  <si>
    <t>(OPB) OSMANLI PORTFÖY BİRİNCİ DEĞİŞKEN FON</t>
  </si>
  <si>
    <t>(OPH) OSMANLI PORTFÖY BİRİNCİ HİSSE SENEDİ FONU(HİSSE SENEDİ YOĞUN FON)</t>
  </si>
  <si>
    <t>(OPI) OSMANLI PORTFÖY İKİNCİ HİSSE SENEDİ FONU(HİSSE SENEDİ YOĞUN FON)</t>
  </si>
  <si>
    <t>(SPAX) SPA</t>
  </si>
  <si>
    <t>(SPEX) SPE</t>
  </si>
  <si>
    <t>(UFFS) FİBA PORTFÖY SERBEST (DÖVİZ) FON-USD</t>
  </si>
  <si>
    <t>(UIDF) IŞ PORTFÖY SERBEST (DÖVIZ) FON-USD</t>
  </si>
  <si>
    <t>AHN</t>
  </si>
  <si>
    <t>UAHN</t>
  </si>
  <si>
    <t>ATAK MODEL HESAPLAMA TABLOSU</t>
  </si>
  <si>
    <t>(AHN) ATLAS PORTFÖY SERBEST(DÖVİZ)FON</t>
  </si>
  <si>
    <t>(GUH) GARANTİ PORTFÖY YABANCI BYF FON SEPETİ FONU</t>
  </si>
  <si>
    <t>(UAHN) ATLAS PORTFÖY SERBEST(DÖVİZ)FON-USD</t>
  </si>
  <si>
    <t>(FYI) AZIMUT PORTFÖY 4.0 SERBEST FON*</t>
  </si>
  <si>
    <t>(SPA) AZIMUT PORTFÖY 6.0 SERBEST (DÖVIZ) FON*</t>
  </si>
  <si>
    <t>(SPE) AZIMUT PORTFÖY 5.0 SERBEST (DÖVIZ) FON*</t>
  </si>
  <si>
    <t>(FYH) AZİMUT PYŞ SERBEST ( DÖVİZ ) FON*</t>
  </si>
  <si>
    <t>(PPF) AZİMUT PORTFÖY AKÇE SERBEST FON*</t>
  </si>
  <si>
    <t xml:space="preserve">*Serbest Fon özelliği taşıyan fonlar için nitelikli yatırımcı beyanı şarttır. </t>
  </si>
  <si>
    <t>YOT2</t>
  </si>
  <si>
    <t>IIP</t>
  </si>
  <si>
    <t>IYR</t>
  </si>
  <si>
    <t>(IIP) İSTANBUL PORTFÖY ARİES SERBEST FON</t>
  </si>
  <si>
    <t>(IYR) IS PORTFÖY HEDEF SERBEST FON</t>
  </si>
  <si>
    <t>TEMKİNLİ MODEL HESAPLAMA TABLOSU</t>
  </si>
  <si>
    <t>IUU</t>
  </si>
  <si>
    <t>(ANL) AK PORTFÖY ALTERNATİFBANK PARA PİYASASI FONU</t>
  </si>
  <si>
    <t>Döviz cinsi fonların getirisi portföy performansını doğru yansıtması açısından TL fiyatlar kullanılarak hesaplanmaktadır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</si>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</sst>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0000"/>
    <numFmt numFmtId="165" formatCode="0.000000"/>
    <numFmt numFmtId="166" formatCode="%\ 0"/>
    <numFmt numFmtId="167" formatCode="%\ 0.00"/>
    <numFmt numFmtId="168" formatCode="0.000"/>
    <numFmt numFmtId="169" formatCode="[$-F800]dddd\,\ mmmm\ dd\,\ yyyy"/>
    <numFmt numFmtId="170" formatCode="#,##0.00000"/>
    <numFmt numFmtId="171" formatCode="_-* #,##0.000000_-;\-* #,##0.000000_-;_-* &quot;-&quot;??_-;_-@_-"/>
    <numFmt numFmtId="172" formatCode="0.000000000"/>
    <numFmt numFmtId="173" formatCode="_-* #,##0.0000000_-;\-* #,##0.0000000_-;_-* &quot;-&quot;??_-;_-@_-"/>
    <numFmt numFmtId="174" formatCode="#,##0.0000000"/>
    <numFmt numFmtId="175" formatCode="0.0000000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A50021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b/>
      <sz val="10"/>
      <color rgb="FFA5002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1"/>
      <color rgb="FF8E023D"/>
      <name val="Calibri"/>
      <family val="2"/>
      <charset val="162"/>
      <scheme val="minor"/>
    </font>
    <font>
      <b/>
      <sz val="15"/>
      <color rgb="FF8E023D"/>
      <name val="Calibri"/>
      <family val="2"/>
      <charset val="162"/>
      <scheme val="minor"/>
    </font>
    <font>
      <b/>
      <sz val="10"/>
      <color rgb="FF8E023D"/>
      <name val="Calibri"/>
      <family val="2"/>
      <charset val="162"/>
      <scheme val="minor"/>
    </font>
    <font>
      <b/>
      <sz val="15"/>
      <color rgb="FFFF0000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8E023D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179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0" xfId="0" applyNumberFormat="1"/>
    <xf numFmtId="0" fontId="0" fillId="0" borderId="0" xfId="0" applyNumberForma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locked="0" hidden="1"/>
    </xf>
    <xf numFmtId="0" fontId="9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6" xfId="1" applyNumberFormat="1" applyFont="1" applyFill="1" applyBorder="1" applyAlignment="1" applyProtection="1">
      <alignment horizontal="center" vertical="center" wrapText="1"/>
      <protection hidden="1"/>
    </xf>
    <xf numFmtId="167" fontId="5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 wrapText="1"/>
      <protection locked="0" hidden="1"/>
    </xf>
    <xf numFmtId="1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66" fontId="6" fillId="5" borderId="4" xfId="1" applyNumberFormat="1" applyFont="1" applyFill="1" applyBorder="1" applyAlignment="1" applyProtection="1">
      <alignment horizontal="center" vertical="center" wrapText="1"/>
      <protection locked="0" hidden="1"/>
    </xf>
    <xf numFmtId="166" fontId="6" fillId="5" borderId="5" xfId="1" applyNumberFormat="1" applyFont="1" applyFill="1" applyBorder="1" applyAlignment="1" applyProtection="1">
      <alignment horizontal="center" vertical="center" wrapText="1"/>
      <protection locked="0" hidden="1"/>
    </xf>
    <xf numFmtId="14" fontId="6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5" borderId="18" xfId="0" applyFont="1" applyFill="1" applyBorder="1" applyAlignment="1" applyProtection="1">
      <alignment horizontal="center" vertical="center" wrapText="1"/>
      <protection locked="0" hidden="1"/>
    </xf>
    <xf numFmtId="0" fontId="2" fillId="3" borderId="19" xfId="0" applyFont="1" applyFill="1" applyBorder="1" applyAlignment="1" applyProtection="1">
      <alignment horizontal="center" vertical="center" wrapText="1"/>
      <protection locked="0" hidden="1"/>
    </xf>
    <xf numFmtId="166" fontId="6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68" fontId="11" fillId="0" borderId="0" xfId="0" applyNumberFormat="1" applyFont="1" applyFill="1" applyBorder="1" applyAlignment="1">
      <alignment horizontal="left"/>
    </xf>
    <xf numFmtId="169" fontId="12" fillId="0" borderId="0" xfId="0" applyNumberFormat="1" applyFont="1" applyAlignment="1">
      <alignment horizontal="left"/>
    </xf>
    <xf numFmtId="0" fontId="13" fillId="0" borderId="0" xfId="0" applyFont="1" applyFill="1"/>
    <xf numFmtId="169" fontId="12" fillId="6" borderId="0" xfId="0" applyNumberFormat="1" applyFont="1" applyFill="1" applyAlignment="1">
      <alignment horizontal="left"/>
    </xf>
    <xf numFmtId="169" fontId="13" fillId="6" borderId="0" xfId="0" applyNumberFormat="1" applyFont="1" applyFill="1" applyAlignment="1">
      <alignment horizontal="left"/>
    </xf>
    <xf numFmtId="3" fontId="14" fillId="0" borderId="4" xfId="0" applyNumberFormat="1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locked="0" hidden="1"/>
    </xf>
    <xf numFmtId="0" fontId="2" fillId="3" borderId="12" xfId="0" applyFont="1" applyFill="1" applyBorder="1" applyAlignment="1" applyProtection="1">
      <alignment horizontal="center" vertical="center" wrapText="1"/>
      <protection locked="0"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Alignment="1" applyProtection="1">
      <alignment horizontal="center" vertical="center" wrapText="1"/>
      <protection hidden="1"/>
    </xf>
    <xf numFmtId="170" fontId="0" fillId="0" borderId="0" xfId="0" applyNumberFormat="1" applyAlignment="1" applyProtection="1">
      <alignment horizontal="center" vertical="center"/>
      <protection hidden="1"/>
    </xf>
    <xf numFmtId="170" fontId="18" fillId="0" borderId="0" xfId="0" applyNumberFormat="1" applyFont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167" fontId="9" fillId="4" borderId="25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NumberFormat="1" applyFont="1" applyFill="1" applyAlignment="1" applyProtection="1">
      <alignment horizontal="center" vertical="center" wrapText="1"/>
      <protection hidden="1"/>
    </xf>
    <xf numFmtId="167" fontId="9" fillId="4" borderId="25" xfId="1" applyNumberFormat="1" applyFont="1" applyFill="1" applyBorder="1" applyAlignment="1" applyProtection="1">
      <alignment vertical="center" wrapText="1"/>
      <protection hidden="1"/>
    </xf>
    <xf numFmtId="167" fontId="9" fillId="4" borderId="29" xfId="1" applyNumberFormat="1" applyFont="1" applyFill="1" applyBorder="1" applyAlignment="1" applyProtection="1">
      <alignment vertical="center" wrapText="1"/>
      <protection hidden="1"/>
    </xf>
    <xf numFmtId="167" fontId="9" fillId="3" borderId="15" xfId="1" applyNumberFormat="1" applyFont="1" applyFill="1" applyBorder="1" applyAlignment="1" applyProtection="1">
      <alignment vertical="center" wrapText="1"/>
      <protection hidden="1"/>
    </xf>
    <xf numFmtId="167" fontId="9" fillId="0" borderId="15" xfId="1" applyNumberFormat="1" applyFont="1" applyBorder="1" applyAlignment="1" applyProtection="1">
      <alignment vertical="center" wrapText="1"/>
      <protection hidden="1"/>
    </xf>
    <xf numFmtId="167" fontId="9" fillId="4" borderId="26" xfId="1" applyNumberFormat="1" applyFont="1" applyFill="1" applyBorder="1" applyAlignment="1" applyProtection="1">
      <alignment vertical="center" wrapText="1"/>
      <protection hidden="1"/>
    </xf>
    <xf numFmtId="167" fontId="9" fillId="4" borderId="18" xfId="1" applyNumberFormat="1" applyFont="1" applyFill="1" applyBorder="1" applyAlignment="1" applyProtection="1">
      <alignment vertical="center" wrapText="1"/>
      <protection hidden="1"/>
    </xf>
    <xf numFmtId="167" fontId="9" fillId="3" borderId="21" xfId="1" applyNumberFormat="1" applyFont="1" applyFill="1" applyBorder="1" applyAlignment="1" applyProtection="1">
      <alignment vertical="center" wrapText="1"/>
      <protection hidden="1"/>
    </xf>
    <xf numFmtId="167" fontId="9" fillId="0" borderId="21" xfId="1" applyNumberFormat="1" applyFont="1" applyBorder="1" applyAlignment="1" applyProtection="1">
      <alignment vertical="center" wrapText="1"/>
      <protection hidden="1"/>
    </xf>
    <xf numFmtId="0" fontId="9" fillId="2" borderId="36" xfId="0" applyFont="1" applyFill="1" applyBorder="1" applyAlignment="1" applyProtection="1">
      <alignment horizontal="center" vertical="center" wrapText="1"/>
      <protection hidden="1"/>
    </xf>
    <xf numFmtId="0" fontId="9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7" xfId="0" applyNumberFormat="1" applyFont="1" applyFill="1" applyBorder="1" applyAlignment="1" applyProtection="1">
      <alignment horizontal="center" vertical="center" wrapText="1"/>
      <protection hidden="1"/>
    </xf>
    <xf numFmtId="1" fontId="4" fillId="3" borderId="38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39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3" borderId="40" xfId="0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167" fontId="9" fillId="3" borderId="18" xfId="1" applyNumberFormat="1" applyFont="1" applyFill="1" applyBorder="1" applyAlignment="1" applyProtection="1">
      <alignment vertical="center" wrapText="1"/>
      <protection hidden="1"/>
    </xf>
    <xf numFmtId="167" fontId="9" fillId="0" borderId="19" xfId="1" applyNumberFormat="1" applyFont="1" applyBorder="1" applyAlignment="1" applyProtection="1">
      <alignment vertical="center" wrapText="1"/>
      <protection hidden="1"/>
    </xf>
    <xf numFmtId="167" fontId="9" fillId="0" borderId="41" xfId="1" applyNumberFormat="1" applyFont="1" applyBorder="1" applyAlignment="1" applyProtection="1">
      <alignment vertical="center" wrapText="1"/>
      <protection hidden="1"/>
    </xf>
    <xf numFmtId="0" fontId="0" fillId="4" borderId="24" xfId="0" applyFill="1" applyBorder="1" applyAlignment="1" applyProtection="1">
      <alignment horizontal="center" vertical="center" wrapText="1"/>
      <protection hidden="1"/>
    </xf>
    <xf numFmtId="167" fontId="9" fillId="3" borderId="29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0" xfId="1" applyNumberFormat="1" applyFont="1" applyBorder="1" applyAlignment="1" applyProtection="1">
      <alignment horizontal="center" vertical="center" wrapText="1"/>
      <protection hidden="1"/>
    </xf>
    <xf numFmtId="167" fontId="9" fillId="0" borderId="35" xfId="1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NumberFormat="1" applyFont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2" fillId="3" borderId="42" xfId="0" applyFont="1" applyFill="1" applyBorder="1" applyAlignment="1" applyProtection="1">
      <alignment horizontal="center" vertical="center" wrapText="1"/>
      <protection locked="0" hidden="1"/>
    </xf>
    <xf numFmtId="1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166" fontId="6" fillId="5" borderId="43" xfId="1" applyNumberFormat="1" applyFont="1" applyFill="1" applyBorder="1" applyAlignment="1" applyProtection="1">
      <alignment horizontal="center" vertical="center" wrapText="1"/>
      <protection hidden="1"/>
    </xf>
    <xf numFmtId="0" fontId="19" fillId="3" borderId="0" xfId="0" applyFont="1" applyFill="1" applyBorder="1" applyAlignment="1" applyProtection="1">
      <alignment horizontal="center" vertical="center" wrapText="1"/>
      <protection locked="0"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1" fontId="19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0" xfId="0" applyNumberFormat="1" applyFont="1" applyFill="1" applyAlignment="1" applyProtection="1">
      <alignment horizontal="center" vertical="center" wrapText="1"/>
      <protection hidden="1"/>
    </xf>
    <xf numFmtId="165" fontId="1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Border="1" applyAlignment="1" applyProtection="1">
      <alignment horizontal="center" vertical="center" wrapText="1"/>
      <protection hidden="1"/>
    </xf>
    <xf numFmtId="14" fontId="19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10" fontId="2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10" fontId="6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locked="0" hidden="1"/>
    </xf>
    <xf numFmtId="0" fontId="19" fillId="3" borderId="0" xfId="0" applyFont="1" applyFill="1" applyAlignment="1" applyProtection="1">
      <alignment horizontal="center" vertical="center" wrapText="1"/>
      <protection hidden="1"/>
    </xf>
    <xf numFmtId="0" fontId="19" fillId="3" borderId="0" xfId="0" applyNumberFormat="1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167" fontId="9" fillId="3" borderId="15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5" xfId="1" applyNumberFormat="1" applyFont="1" applyBorder="1" applyAlignment="1" applyProtection="1">
      <alignment horizontal="center" vertical="center" wrapText="1"/>
      <protection hidden="1"/>
    </xf>
    <xf numFmtId="1" fontId="4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45" xfId="0" applyFont="1" applyFill="1" applyBorder="1" applyAlignment="1" applyProtection="1">
      <alignment horizontal="center" vertical="center" wrapText="1"/>
      <protection locked="0" hidden="1"/>
    </xf>
    <xf numFmtId="166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0" xfId="1" applyNumberFormat="1" applyFont="1" applyFill="1" applyBorder="1" applyAlignment="1" applyProtection="1">
      <alignment vertical="center" wrapText="1"/>
      <protection hidden="1"/>
    </xf>
    <xf numFmtId="167" fontId="9" fillId="0" borderId="0" xfId="1" applyNumberFormat="1" applyFont="1" applyBorder="1" applyAlignment="1" applyProtection="1">
      <alignment vertical="center" wrapText="1"/>
      <protection hidden="1"/>
    </xf>
    <xf numFmtId="0" fontId="0" fillId="4" borderId="34" xfId="0" applyFill="1" applyBorder="1" applyAlignment="1" applyProtection="1">
      <alignment horizontal="center" vertical="center" wrapText="1"/>
      <protection hidden="1"/>
    </xf>
    <xf numFmtId="167" fontId="9" fillId="4" borderId="0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19" xfId="1" applyNumberFormat="1" applyFont="1" applyFill="1" applyBorder="1" applyAlignment="1" applyProtection="1">
      <alignment vertical="center" wrapText="1"/>
      <protection hidden="1"/>
    </xf>
    <xf numFmtId="167" fontId="9" fillId="0" borderId="35" xfId="1" applyNumberFormat="1" applyFont="1" applyBorder="1" applyAlignment="1" applyProtection="1">
      <alignment vertical="center" wrapText="1"/>
      <protection hidden="1"/>
    </xf>
    <xf numFmtId="167" fontId="9" fillId="4" borderId="2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horizontal="center" vertical="center" wrapText="1"/>
      <protection hidden="1"/>
    </xf>
    <xf numFmtId="167" fontId="9" fillId="3" borderId="29" xfId="1" applyNumberFormat="1" applyFont="1" applyFill="1" applyBorder="1" applyAlignment="1" applyProtection="1">
      <alignment vertical="center" wrapText="1"/>
      <protection hidden="1"/>
    </xf>
    <xf numFmtId="0" fontId="0" fillId="4" borderId="0" xfId="0" applyNumberFormat="1" applyFill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0" fillId="4" borderId="28" xfId="0" applyNumberForma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 wrapText="1"/>
      <protection hidden="1"/>
    </xf>
    <xf numFmtId="0" fontId="0" fillId="3" borderId="35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6" fillId="5" borderId="46" xfId="0" applyFont="1" applyFill="1" applyBorder="1" applyAlignment="1" applyProtection="1">
      <alignment horizontal="center" vertical="center" wrapText="1"/>
      <protection locked="0" hidden="1"/>
    </xf>
    <xf numFmtId="0" fontId="2" fillId="3" borderId="47" xfId="0" applyFont="1" applyFill="1" applyBorder="1" applyAlignment="1" applyProtection="1">
      <alignment horizontal="center" vertical="center" wrapText="1"/>
      <protection hidden="1"/>
    </xf>
    <xf numFmtId="0" fontId="2" fillId="3" borderId="44" xfId="0" applyFont="1" applyFill="1" applyBorder="1" applyAlignment="1" applyProtection="1">
      <alignment horizontal="center" vertical="center" wrapText="1"/>
      <protection hidden="1"/>
    </xf>
    <xf numFmtId="0" fontId="2" fillId="3" borderId="28" xfId="0" applyFont="1" applyFill="1" applyBorder="1" applyAlignment="1" applyProtection="1">
      <alignment horizontal="center" vertical="center" wrapText="1"/>
      <protection locked="0" hidden="1"/>
    </xf>
    <xf numFmtId="0" fontId="2" fillId="3" borderId="40" xfId="0" applyFont="1" applyFill="1" applyBorder="1" applyAlignment="1" applyProtection="1">
      <alignment horizontal="center" vertical="center" wrapText="1"/>
      <protection locked="0"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locked="0" hidden="1"/>
    </xf>
    <xf numFmtId="0" fontId="3" fillId="3" borderId="35" xfId="0" applyFont="1" applyFill="1" applyBorder="1" applyAlignment="1" applyProtection="1">
      <alignment horizontal="center" vertical="center" wrapText="1"/>
      <protection locked="0" hidden="1"/>
    </xf>
    <xf numFmtId="0" fontId="3" fillId="3" borderId="18" xfId="0" applyFont="1" applyFill="1" applyBorder="1" applyAlignment="1" applyProtection="1">
      <alignment horizontal="center" vertical="center" wrapText="1"/>
      <protection locked="0" hidden="1"/>
    </xf>
    <xf numFmtId="0" fontId="3" fillId="3" borderId="41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0" fontId="19" fillId="3" borderId="18" xfId="0" applyFont="1" applyFill="1" applyBorder="1" applyAlignment="1" applyProtection="1">
      <alignment horizontal="center" vertical="center" wrapText="1"/>
      <protection locked="0" hidden="1"/>
    </xf>
    <xf numFmtId="0" fontId="19" fillId="3" borderId="19" xfId="0" applyFont="1" applyFill="1" applyBorder="1" applyAlignment="1" applyProtection="1">
      <alignment horizontal="center" vertical="center" wrapText="1"/>
      <protection locked="0" hidden="1"/>
    </xf>
    <xf numFmtId="0" fontId="19" fillId="3" borderId="41" xfId="0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71" fontId="19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170" fontId="0" fillId="8" borderId="48" xfId="0" applyNumberFormat="1" applyFont="1" applyFill="1" applyBorder="1" applyAlignment="1">
      <alignment horizontal="center" vertical="center"/>
    </xf>
    <xf numFmtId="170" fontId="0" fillId="0" borderId="0" xfId="0" applyNumberFormat="1" applyFont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72" fontId="1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173" fontId="0" fillId="0" borderId="0" xfId="2" applyNumberFormat="1" applyFont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center" vertical="center"/>
      <protection hidden="1"/>
    </xf>
    <xf numFmtId="175" fontId="18" fillId="4" borderId="0" xfId="3" applyNumberFormat="1" applyFont="1" applyFill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67" fontId="9" fillId="4" borderId="12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14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20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13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15" xfId="1" applyNumberFormat="1" applyFont="1" applyFill="1" applyBorder="1" applyAlignment="1" applyProtection="1">
      <alignment horizontal="center" vertical="center" wrapText="1"/>
      <protection hidden="1"/>
    </xf>
    <xf numFmtId="167" fontId="9" fillId="4" borderId="21" xfId="1" applyNumberFormat="1" applyFont="1" applyFill="1" applyBorder="1" applyAlignment="1" applyProtection="1">
      <alignment horizontal="center" vertical="center" wrapText="1"/>
      <protection hidden="1"/>
    </xf>
    <xf numFmtId="167" fontId="9" fillId="3" borderId="13" xfId="1" applyNumberFormat="1" applyFont="1" applyFill="1" applyBorder="1" applyAlignment="1" applyProtection="1">
      <alignment horizontal="center" vertical="center" wrapText="1"/>
      <protection hidden="1"/>
    </xf>
    <xf numFmtId="167" fontId="9" fillId="3" borderId="15" xfId="1" applyNumberFormat="1" applyFont="1" applyFill="1" applyBorder="1" applyAlignment="1" applyProtection="1">
      <alignment horizontal="center" vertical="center" wrapText="1"/>
      <protection hidden="1"/>
    </xf>
    <xf numFmtId="167" fontId="9" fillId="3" borderId="2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3" xfId="1" applyNumberFormat="1" applyFont="1" applyBorder="1" applyAlignment="1" applyProtection="1">
      <alignment horizontal="center" vertical="center" wrapText="1"/>
      <protection hidden="1"/>
    </xf>
    <xf numFmtId="167" fontId="9" fillId="0" borderId="15" xfId="1" applyNumberFormat="1" applyFont="1" applyBorder="1" applyAlignment="1" applyProtection="1">
      <alignment horizontal="center" vertical="center" wrapText="1"/>
      <protection hidden="1"/>
    </xf>
    <xf numFmtId="167" fontId="9" fillId="0" borderId="21" xfId="1" applyNumberFormat="1" applyFont="1" applyBorder="1" applyAlignment="1" applyProtection="1">
      <alignment horizontal="center" vertical="center" wrapText="1"/>
      <protection hidden="1"/>
    </xf>
    <xf numFmtId="167" fontId="9" fillId="0" borderId="16" xfId="1" applyNumberFormat="1" applyFont="1" applyBorder="1" applyAlignment="1" applyProtection="1">
      <alignment horizontal="center" vertical="center" wrapText="1"/>
      <protection hidden="1"/>
    </xf>
    <xf numFmtId="167" fontId="9" fillId="0" borderId="17" xfId="1" applyNumberFormat="1" applyFont="1" applyBorder="1" applyAlignment="1" applyProtection="1">
      <alignment horizontal="center" vertical="center" wrapText="1"/>
      <protection hidden="1"/>
    </xf>
    <xf numFmtId="167" fontId="9" fillId="0" borderId="22" xfId="1" applyNumberFormat="1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17" fillId="3" borderId="34" xfId="0" applyFont="1" applyFill="1" applyBorder="1" applyAlignment="1" applyProtection="1">
      <alignment horizontal="center" vertical="center" wrapText="1"/>
      <protection locked="0" hidden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41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3" formatCode="_-* #,##0.0000000_-;\-* #,##0.0000000_-;_-* &quot;-&quot;??_-;_-@_-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70" formatCode="#,##0.00000"/>
      <alignment horizontal="center" vertical="center" textRotation="0" wrapText="0" indent="0" justifyLastLine="0" shrinkToFit="0" readingOrder="0"/>
      <protection locked="1" hidden="1"/>
    </dxf>
    <dxf>
      <numFmt numFmtId="19" formatCode="d/mm/yyyy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990033"/>
      <color rgb="FF8E023D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2593699</xdr:colOff>
      <xdr:row>1</xdr:row>
      <xdr:rowOff>115933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2676525" cy="45883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90" unboundColumnsRight="32">
    <queryTableFields count="34">
      <queryTableField id="1" name="ROW_NUM" tableColumnId="1"/>
      <queryTableField id="2" name="VALUE_DATE" tableColumnId="2"/>
      <queryTableField id="383" dataBound="0" tableColumnId="3"/>
      <queryTableField id="382" dataBound="0" tableColumnId="4"/>
      <queryTableField id="381" dataBound="0" tableColumnId="5"/>
      <queryTableField id="380" dataBound="0" tableColumnId="6"/>
      <queryTableField id="379" dataBound="0" tableColumnId="7"/>
      <queryTableField id="378" dataBound="0" tableColumnId="8"/>
      <queryTableField id="377" dataBound="0" tableColumnId="9"/>
      <queryTableField id="376" dataBound="0" tableColumnId="10"/>
      <queryTableField id="375" dataBound="0" tableColumnId="11"/>
      <queryTableField id="374" dataBound="0" tableColumnId="12"/>
      <queryTableField id="373" dataBound="0" tableColumnId="13"/>
      <queryTableField id="372" dataBound="0" tableColumnId="14"/>
      <queryTableField id="371" dataBound="0" tableColumnId="15"/>
      <queryTableField id="370" dataBound="0" tableColumnId="16"/>
      <queryTableField id="369" dataBound="0" tableColumnId="17"/>
      <queryTableField id="368" dataBound="0" tableColumnId="18"/>
      <queryTableField id="367" dataBound="0" tableColumnId="19"/>
      <queryTableField id="366" dataBound="0" tableColumnId="20"/>
      <queryTableField id="365" dataBound="0" tableColumnId="21"/>
      <queryTableField id="388" dataBound="0" tableColumnId="34"/>
      <queryTableField id="364" dataBound="0" tableColumnId="22"/>
      <queryTableField id="363" dataBound="0" tableColumnId="23"/>
      <queryTableField id="362" dataBound="0" tableColumnId="24"/>
      <queryTableField id="361" dataBound="0" tableColumnId="25"/>
      <queryTableField id="360" dataBound="0" tableColumnId="26"/>
      <queryTableField id="359" dataBound="0" tableColumnId="27"/>
      <queryTableField id="358" dataBound="0" tableColumnId="28"/>
      <queryTableField id="389" dataBound="0" tableColumnId="33"/>
      <queryTableField id="387" dataBound="0" tableColumnId="29"/>
      <queryTableField id="386" dataBound="0" tableColumnId="30"/>
      <queryTableField id="385" dataBound="0" tableColumnId="31"/>
      <queryTableField id="384" dataBound="0" tableColumnId="32"/>
    </queryTableFields>
    <queryTableDeletedFields count="355">
      <deletedField name="AAA"/>
      <deletedField name="AAK"/>
      <deletedField name="AAL"/>
      <deletedField name="AAU"/>
      <deletedField name="AAV"/>
      <deletedField name="ABB"/>
      <deletedField name="ACC"/>
      <deletedField name="ACD"/>
      <deletedField name="ACE"/>
      <deletedField name="ACH"/>
      <deletedField name="ACK"/>
      <deletedField name="ACL"/>
      <deletedField name="ACO"/>
      <deletedField name="ACT"/>
      <deletedField name="ACY"/>
      <deletedField name="ADE"/>
      <deletedField name="ADH"/>
      <deletedField name="ADP"/>
      <deletedField name="AED"/>
      <deletedField name="AES"/>
      <deletedField name="AFA"/>
      <deletedField name="AFF"/>
      <deletedField name="AFO"/>
      <deletedField name="AFS"/>
      <deletedField name="AFT"/>
      <deletedField name="AFV"/>
      <deletedField name="AFY"/>
      <deletedField name="AGC"/>
      <deletedField name="AGF"/>
      <deletedField name="AHI"/>
      <deletedField name="AHN"/>
      <deletedField name="AHU"/>
      <deletedField name="AIO"/>
      <deletedField name="AIS"/>
      <deletedField name="AK2"/>
      <deletedField name="AK3"/>
      <deletedField name="AKE"/>
      <deletedField name="AKU"/>
      <deletedField name="ALC"/>
      <deletedField name="ALD"/>
      <deletedField name="AN1"/>
      <deletedField name="AND"/>
      <deletedField name="ANL"/>
      <deletedField name="AOY"/>
      <deletedField name="APT"/>
      <deletedField name="ARB"/>
      <deletedField name="ARC"/>
      <deletedField name="ARD"/>
      <deletedField name="ARE"/>
      <deletedField name="ARL"/>
      <deletedField name="ARM"/>
      <deletedField name="ASA"/>
      <deletedField name="ATD"/>
      <deletedField name="ATT"/>
      <deletedField name="AUT"/>
      <deletedField name="AYA"/>
      <deletedField name="AYK"/>
      <deletedField name="AYR"/>
      <deletedField name="BAA"/>
      <deletedField name="BAT"/>
      <deletedField name="BKE"/>
      <deletedField name="BKR"/>
      <deletedField name="BMH"/>
      <deletedField name="BMT"/>
      <deletedField name="BZI"/>
      <deletedField name="DAH"/>
      <deletedField name="DBA"/>
      <deletedField name="DBB"/>
      <deletedField name="DBH"/>
      <deletedField name="DBP"/>
      <deletedField name="DBZ"/>
      <deletedField name="DEA"/>
      <deletedField name="DLY"/>
      <deletedField name="DPK"/>
      <deletedField name="DPT"/>
      <deletedField name="DSP"/>
      <deletedField name="DZA"/>
      <deletedField name="DZE"/>
      <deletedField name="DZF"/>
      <deletedField name="DZK"/>
      <deletedField name="DZT"/>
      <deletedField name="EBD"/>
      <deletedField name="EC2"/>
      <deletedField name="ECA"/>
      <deletedField name="ECH"/>
      <deletedField name="ECT"/>
      <deletedField name="EIB"/>
      <deletedField name="EIC"/>
      <deletedField name="EID"/>
      <deletedField name="EIL"/>
      <deletedField name="EK1"/>
      <deletedField name="EKF"/>
      <deletedField name="ELT"/>
      <deletedField name="FAB"/>
      <deletedField name="FAF"/>
      <deletedField name="FBD"/>
      <deletedField name="FCV"/>
      <deletedField name="FDB"/>
      <deletedField name="FFS"/>
      <deletedField name="FI2"/>
      <deletedField name="FI3"/>
      <deletedField name="FIB"/>
      <deletedField name="FID"/>
      <deletedField name="FIL"/>
      <deletedField name="FIT"/>
      <deletedField name="FNO"/>
      <deletedField name="FPE"/>
      <deletedField name="FPH"/>
      <deletedField name="FPK"/>
      <deletedField name="FRD"/>
      <deletedField name="FSF"/>
      <deletedField name="FUB"/>
      <deletedField name="FYC"/>
      <deletedField name="FYD"/>
      <deletedField name="FYH"/>
      <deletedField name="FYHX"/>
      <deletedField name="FYI"/>
      <deletedField name="FYO"/>
      <deletedField name="FYR"/>
      <deletedField name="GA1"/>
      <deletedField name="GA3"/>
      <deletedField name="GAE"/>
      <deletedField name="GAF"/>
      <deletedField name="GAH"/>
      <deletedField name="GAI"/>
      <deletedField name="GAK"/>
      <deletedField name="GAT"/>
      <deletedField name="GBC"/>
      <deletedField name="GBG"/>
      <deletedField name="GBK"/>
      <deletedField name="GBL"/>
      <deletedField name="GDU"/>
      <deletedField name="GFS"/>
      <deletedField name="GHS"/>
      <deletedField name="GKF"/>
      <deletedField name="GL1"/>
      <deletedField name="GLD"/>
      <deletedField name="GLS"/>
      <deletedField name="GMA"/>
      <deletedField name="GMR"/>
      <deletedField name="GPA"/>
      <deletedField name="GPB"/>
      <deletedField name="GPF"/>
      <deletedField name="GPG"/>
      <deletedField name="GPI"/>
      <deletedField name="GPU"/>
      <deletedField name="GSA"/>
      <deletedField name="GSH"/>
      <deletedField name="GSP"/>
      <deletedField name="GTA"/>
      <deletedField name="GTD"/>
      <deletedField name="GTF"/>
      <deletedField name="GTP"/>
      <deletedField name="GTS"/>
      <deletedField name="GTT"/>
      <deletedField name="GUH"/>
      <deletedField name="GYK"/>
      <deletedField name="HAF"/>
      <deletedField name="HBD"/>
      <deletedField name="HBF"/>
      <deletedField name="HBU"/>
      <deletedField name="HLE"/>
      <deletedField name="HLK"/>
      <deletedField name="HLT"/>
      <deletedField name="HOA"/>
      <deletedField name="HOB"/>
      <deletedField name="HOY"/>
      <deletedField name="HPD"/>
      <deletedField name="HPK"/>
      <deletedField name="HPO"/>
      <deletedField name="HPS"/>
      <deletedField name="HSA"/>
      <deletedField name="HST"/>
      <deletedField name="HTT"/>
      <deletedField name="HVS"/>
      <deletedField name="HYD"/>
      <deletedField name="HYT"/>
      <deletedField name="IAT"/>
      <deletedField name="IBB"/>
      <deletedField name="IBG"/>
      <deletedField name="IBN"/>
      <deletedField name="IBV"/>
      <deletedField name="ICA"/>
      <deletedField name="ICC"/>
      <deletedField name="ICD"/>
      <deletedField name="ICF"/>
      <deletedField name="IDF"/>
      <deletedField name="IDY"/>
      <deletedField name="IGA"/>
      <deletedField name="IGB"/>
      <deletedField name="IGD"/>
      <deletedField name="IGH"/>
      <deletedField name="IGT"/>
      <deletedField name="IGU"/>
      <deletedField name="ILG"/>
      <deletedField name="IPB"/>
      <deletedField name="IPD"/>
      <deletedField name="IPJ"/>
      <deletedField name="IPL"/>
      <deletedField name="IPN"/>
      <deletedField name="IPT"/>
      <deletedField name="IPV"/>
      <deletedField name="IST"/>
      <deletedField name="ISV"/>
      <deletedField name="IYB"/>
      <deletedField name="IYD"/>
      <deletedField name="IYR"/>
      <deletedField name="KIS"/>
      <deletedField name="KRB"/>
      <deletedField name="KRC"/>
      <deletedField name="KRF"/>
      <deletedField name="KRT"/>
      <deletedField name="KTM"/>
      <deletedField name="KTN"/>
      <deletedField name="KTV"/>
      <deletedField name="KUB"/>
      <deletedField name="KYA"/>
      <deletedField name="KZL"/>
      <deletedField name="MAC"/>
      <deletedField name="MAD"/>
      <deletedField name="MBL"/>
      <deletedField name="MPF"/>
      <deletedField name="MPK"/>
      <deletedField name="MPS"/>
      <deletedField name="OBP"/>
      <deletedField name="ODV"/>
      <deletedField name="OHB"/>
      <deletedField name="OKD"/>
      <deletedField name="OKP"/>
      <deletedField name="OKT"/>
      <deletedField name="OPB"/>
      <deletedField name="OPH"/>
      <deletedField name="OPI"/>
      <deletedField name="OSD"/>
      <deletedField name="OSL"/>
      <deletedField name="PPF"/>
      <deletedField name="SKA"/>
      <deletedField name="SKB"/>
      <deletedField name="SKH"/>
      <deletedField name="SMH"/>
      <deletedField name="SPA"/>
      <deletedField name="SPAX"/>
      <deletedField name="SPE"/>
      <deletedField name="SPEX"/>
      <deletedField name="SPV"/>
      <deletedField name="ST1"/>
      <deletedField name="STH"/>
      <deletedField name="STT"/>
      <deletedField name="SUA"/>
      <deletedField name="SUB"/>
      <deletedField name="SUC"/>
      <deletedField name="SYA"/>
      <deletedField name="TAU"/>
      <deletedField name="TBT"/>
      <deletedField name="TBV"/>
      <deletedField name="TCA"/>
      <deletedField name="TCB"/>
      <deletedField name="TCD"/>
      <deletedField name="TDF"/>
      <deletedField name="TDG"/>
      <deletedField name="TE3"/>
      <deletedField name="TEF"/>
      <deletedField name="TET"/>
      <deletedField name="TFF"/>
      <deletedField name="TGA"/>
      <deletedField name="TGE"/>
      <deletedField name="TI2"/>
      <deletedField name="TI3"/>
      <deletedField name="TI4"/>
      <deletedField name="TI6"/>
      <deletedField name="TI7"/>
      <deletedField name="TIE"/>
      <deletedField name="TIF"/>
      <deletedField name="TKF"/>
      <deletedField name="TLE"/>
      <deletedField name="TLH"/>
      <deletedField name="TLZ"/>
      <deletedField name="TMA"/>
      <deletedField name="TMD"/>
      <deletedField name="TMG"/>
      <deletedField name="TMT"/>
      <deletedField name="TNT"/>
      <deletedField name="TOT"/>
      <deletedField name="TPC"/>
      <deletedField name="TPF"/>
      <deletedField name="TPL"/>
      <deletedField name="TPN"/>
      <deletedField name="TPT"/>
      <deletedField name="TPV"/>
      <deletedField name="TPZ"/>
      <deletedField name="TTA"/>
      <deletedField name="TTE"/>
      <deletedField name="TUA"/>
      <deletedField name="TVT"/>
      <deletedField name="TYB"/>
      <deletedField name="TYH"/>
      <deletedField name="TZD"/>
      <deletedField name="TZE"/>
      <deletedField name="TZF"/>
      <deletedField name="TZK"/>
      <deletedField name="TZT"/>
      <deletedField name="UAHN"/>
      <deletedField name="UFFS"/>
      <deletedField name="UIDF"/>
      <deletedField name="UPH"/>
      <deletedField name="UPK"/>
      <deletedField name="VAF"/>
      <deletedField name="VBA"/>
      <deletedField name="VEF"/>
      <deletedField name="VK2"/>
      <deletedField name="VK3"/>
      <deletedField name="VKS"/>
      <deletedField name="VTE"/>
      <deletedField name="YAB"/>
      <deletedField name="YAC"/>
      <deletedField name="YAD"/>
      <deletedField name="YAF"/>
      <deletedField name="YAK"/>
      <deletedField name="YAN"/>
      <deletedField name="YAS"/>
      <deletedField name="YAU"/>
      <deletedField name="YAY"/>
      <deletedField name="YBE"/>
      <deletedField name="YBN"/>
      <deletedField name="YBO"/>
      <deletedField name="YBS"/>
      <deletedField name="YBU"/>
      <deletedField name="YDA"/>
      <deletedField name="YDB"/>
      <deletedField name="YDE"/>
      <deletedField name="YDI"/>
      <deletedField name="YDO"/>
      <deletedField name="YEF"/>
      <deletedField name="YFB"/>
      <deletedField name="YFV"/>
      <deletedField name="YHS"/>
      <deletedField name="YKT"/>
      <deletedField name="YKU"/>
      <deletedField name="YOD"/>
      <deletedField name="YOT"/>
      <deletedField name="YSE"/>
      <deletedField name="YSU"/>
      <deletedField name="YTA"/>
      <deletedField name="YTD"/>
      <deletedField name="YTP"/>
      <deletedField name="ZBA"/>
      <deletedField name="ZBD"/>
      <deletedField name="ZBE"/>
      <deletedField name="ZBK"/>
      <deletedField name="ZBT"/>
      <deletedField name="ZPC"/>
      <deletedField name="ZPD"/>
      <deletedField name="ZPE"/>
      <deletedField name="ZPF"/>
      <deletedField name="ZPG"/>
    </queryTableDeletedFields>
  </queryTableRefresh>
</queryTable>
</file>

<file path=xl/queryTables/queryTable2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ROW_NUM" tableColumnId="10"/>
      <queryTableField id="2" name="FON_ADI_FORMATLI" tableColumnId="11"/>
      <queryTableField id="3" name="FON_KODU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Query2" displayName="Query2" ref="A1:AH768" tableType="queryTable" totalsRowShown="0" headerRowDxfId="40" dataDxfId="39">
  <autoFilter ref="A1:AH7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34">
    <tableColumn id="1" uniqueName="1" name="ROW_NUM" queryTableFieldId="1" dataDxfId="38"/>
    <tableColumn id="2" uniqueName="2" name="VALUE_DATE" queryTableFieldId="2" dataDxfId="37"/>
    <tableColumn id="3" uniqueName="3" name="ANL" queryTableFieldId="383" dataDxfId="36"/>
    <tableColumn id="4" uniqueName="4" name="EKF" queryTableFieldId="382" dataDxfId="35"/>
    <tableColumn id="5" uniqueName="5" name="IST" queryTableFieldId="381" dataDxfId="34" dataCellStyle="Comma"/>
    <tableColumn id="6" uniqueName="6" name="GPI" queryTableFieldId="380" dataDxfId="33"/>
    <tableColumn id="7" uniqueName="7" name="IPV" queryTableFieldId="379" dataDxfId="32"/>
    <tableColumn id="8" uniqueName="8" name="YKT" queryTableFieldId="378" dataDxfId="31"/>
    <tableColumn id="9" uniqueName="9" name="GHS" queryTableFieldId="377" dataDxfId="30"/>
    <tableColumn id="10" uniqueName="10" name="YAS" queryTableFieldId="376" dataDxfId="29"/>
    <tableColumn id="11" uniqueName="11" name="GPB" queryTableFieldId="375" dataDxfId="28"/>
    <tableColumn id="12" uniqueName="12" name="ADE" queryTableFieldId="374" dataDxfId="27"/>
    <tableColumn id="13" uniqueName="13" name="YAC" queryTableFieldId="373" dataDxfId="26"/>
    <tableColumn id="14" uniqueName="14" name="GBL" queryTableFieldId="372" dataDxfId="25"/>
    <tableColumn id="15" uniqueName="15" name="YOT" queryTableFieldId="371" dataDxfId="24"/>
    <tableColumn id="16" uniqueName="16" name="YOT2" queryTableFieldId="370" dataDxfId="23"/>
    <tableColumn id="17" uniqueName="17" name="GSP" queryTableFieldId="369" dataDxfId="22"/>
    <tableColumn id="18" uniqueName="18" name="AAV" queryTableFieldId="368" dataDxfId="21"/>
    <tableColumn id="19" uniqueName="19" name="AFT" queryTableFieldId="367" dataDxfId="20"/>
    <tableColumn id="20" uniqueName="20" name="SPA" queryTableFieldId="366" dataDxfId="19"/>
    <tableColumn id="21" uniqueName="21" name="SPE" queryTableFieldId="365" dataDxfId="18"/>
    <tableColumn id="34" uniqueName="34" name="AYA" queryTableFieldId="388" dataDxfId="17"/>
    <tableColumn id="22" uniqueName="22" name="PPF" queryTableFieldId="364" dataDxfId="16"/>
    <tableColumn id="23" uniqueName="23" name="IDF" queryTableFieldId="363" dataDxfId="15"/>
    <tableColumn id="24" uniqueName="24" name="FYH" queryTableFieldId="362" dataDxfId="14"/>
    <tableColumn id="25" uniqueName="25" name="FYI" queryTableFieldId="361" dataDxfId="13"/>
    <tableColumn id="26" uniqueName="26" name="TI6" queryTableFieldId="360" dataDxfId="12"/>
    <tableColumn id="27" uniqueName="27" name="TI7" queryTableFieldId="359" dataDxfId="11"/>
    <tableColumn id="28" uniqueName="28" name="TI4" queryTableFieldId="358" dataDxfId="10"/>
    <tableColumn id="33" uniqueName="33" name="SUA" queryTableFieldId="389" dataDxfId="9"/>
    <tableColumn id="29" uniqueName="29" name="IIP" queryTableFieldId="387" dataDxfId="8"/>
    <tableColumn id="30" uniqueName="30" name="IYR" queryTableFieldId="386" dataDxfId="7"/>
    <tableColumn id="31" uniqueName="31" name="GAH" queryTableFieldId="385" dataDxfId="6"/>
    <tableColumn id="32" uniqueName="32" name="IUU" queryTableFieldId="384" dataDxf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6" name="Query3" displayName="Query3" ref="A1:C358" tableType="queryTable" totalsRowShown="0" headerRowDxfId="4" dataDxfId="3">
  <autoFilter ref="A1:C358"/>
  <tableColumns count="3">
    <tableColumn id="10" uniqueName="10" name="ROW_NUM" queryTableFieldId="1" dataDxfId="2"/>
    <tableColumn id="11" uniqueName="11" name="FON_ADI_FORMATLI" queryTableFieldId="2" dataDxfId="1"/>
    <tableColumn id="12" uniqueName="12" name="FON_KODU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65"/>
  <sheetViews>
    <sheetView showGridLines="0" tabSelected="1" zoomScaleNormal="100" workbookViewId="0">
      <selection activeCell="P40" sqref="P40:P41"/>
    </sheetView>
  </sheetViews>
  <sheetFormatPr defaultColWidth="23.28515625" defaultRowHeight="15" x14ac:dyDescent="0.25"/>
  <cols>
    <col min="1" max="1" width="5.140625" style="109" customWidth="1"/>
    <col min="2" max="2" width="59.28515625" style="1" customWidth="1"/>
    <col min="3" max="3" width="12.28515625" style="1" bestFit="1" customWidth="1"/>
    <col min="4" max="4" width="10.7109375" style="1" bestFit="1" customWidth="1"/>
    <col min="5" max="5" width="6.7109375" style="1" bestFit="1" customWidth="1"/>
    <col min="6" max="6" width="13.85546875" style="6" bestFit="1" customWidth="1"/>
    <col min="7" max="7" width="9.42578125" style="1" bestFit="1" customWidth="1"/>
    <col min="8" max="8" width="8" style="1" bestFit="1" customWidth="1"/>
    <col min="9" max="10" width="11.140625" style="1" bestFit="1" customWidth="1"/>
    <col min="11" max="11" width="10.7109375" style="1" bestFit="1" customWidth="1"/>
    <col min="12" max="12" width="10.7109375" style="7" bestFit="1" customWidth="1"/>
    <col min="13" max="13" width="11.140625" style="7" bestFit="1" customWidth="1"/>
    <col min="14" max="14" width="12" style="10" customWidth="1"/>
    <col min="15" max="15" width="7.7109375" style="10" customWidth="1"/>
    <col min="16" max="16" width="7.28515625" style="10" bestFit="1" customWidth="1"/>
    <col min="17" max="17" width="12.28515625" style="10" bestFit="1" customWidth="1"/>
    <col min="18" max="18" width="10.7109375" style="10" bestFit="1" customWidth="1"/>
    <col min="19" max="19" width="12.28515625" style="10" bestFit="1" customWidth="1"/>
    <col min="20" max="20" width="9.7109375" style="10" bestFit="1" customWidth="1"/>
    <col min="21" max="21" width="23.28515625" style="55"/>
    <col min="22" max="16384" width="23.28515625" style="10"/>
  </cols>
  <sheetData>
    <row r="1" spans="1:21" ht="40.5" customHeight="1" x14ac:dyDescent="0.25"/>
    <row r="2" spans="1:21" x14ac:dyDescent="0.25">
      <c r="D2" s="12"/>
    </row>
    <row r="3" spans="1:21" s="46" customFormat="1" ht="15.75" thickBot="1" x14ac:dyDescent="0.3">
      <c r="A3" s="154"/>
      <c r="B3" s="4"/>
      <c r="C3" s="4"/>
      <c r="D3" s="4"/>
      <c r="E3" s="4"/>
      <c r="F3" s="5"/>
      <c r="G3" s="4"/>
      <c r="H3" s="4"/>
      <c r="I3" s="4"/>
      <c r="J3" s="4"/>
      <c r="K3" s="4"/>
      <c r="L3" s="11"/>
      <c r="M3" s="11"/>
      <c r="N3" s="146"/>
      <c r="O3" s="146"/>
      <c r="P3" s="158" t="s">
        <v>659</v>
      </c>
      <c r="Q3" s="10" t="s">
        <v>9</v>
      </c>
      <c r="R3" s="95">
        <f>DMAX(FonFiyatlari!B:B,"VALUE_DATE",Q3:Q4)</f>
        <v>43650</v>
      </c>
      <c r="S3" s="10" t="s">
        <v>9</v>
      </c>
      <c r="T3" s="95">
        <f>DATEVALUE(CONCATENATE("01/01/",YEAR(D6)))</f>
        <v>43831</v>
      </c>
      <c r="U3" s="142"/>
    </row>
    <row r="4" spans="1:21" ht="20.25" thickBot="1" x14ac:dyDescent="0.3">
      <c r="B4" s="175" t="s">
        <v>669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  <c r="P4" s="158"/>
      <c r="Q4" s="95" t="str">
        <f>"&lt;=" &amp;VLOOKUP(D7,FonFiyatlari!A:B,2,FALSE)-365</f>
        <v>&lt;=43650</v>
      </c>
      <c r="R4" s="99">
        <f>VLOOKUP(R3,CHOOSE({1,2},FonFiyatlari!B:B,FonFiyatlari!A:A),2,FALSE)</f>
        <v>236</v>
      </c>
      <c r="S4" s="100" t="str">
        <f>"&gt;=" &amp;VLOOKUP(D7,FonFiyatlari!A:B,2,FALSE)-_xlfn.DAYS(D6,T3)</f>
        <v>&gt;=43831</v>
      </c>
      <c r="T4" s="95">
        <f>DMIN(FonFiyatlari!B:B,"VALUE_DATE",S3:S4)</f>
        <v>43832</v>
      </c>
    </row>
    <row r="5" spans="1:21" ht="38.25" x14ac:dyDescent="0.25">
      <c r="B5" s="14" t="s">
        <v>662</v>
      </c>
      <c r="C5" s="13" t="s">
        <v>663</v>
      </c>
      <c r="D5" s="13" t="s">
        <v>664</v>
      </c>
      <c r="E5" s="13" t="s">
        <v>665</v>
      </c>
      <c r="F5" s="13" t="s">
        <v>666</v>
      </c>
      <c r="G5" s="13" t="s">
        <v>668</v>
      </c>
      <c r="H5" s="13" t="s">
        <v>667</v>
      </c>
      <c r="I5" s="16" t="str">
        <f>CONCATENATE(TEXT(T8,"gg/aa/YYYY")," Tarihine Göre Getiri")</f>
        <v>02/07/2020 Tarihine Göre Getiri</v>
      </c>
      <c r="J5" s="13" t="str">
        <f>CONCATENATE(TEXT(T4,"gg/aa/YYYY")," Tarihine Göre Getiri")</f>
        <v>02/01/2020 Tarihine Göre Getiri</v>
      </c>
      <c r="K5" s="13" t="str">
        <f>CONCATENATE(TEXT(R7,"gg/aa/YYYY")," Tarihine Göre Getiri")</f>
        <v>03/06/2020 Tarihine Göre Getiri</v>
      </c>
      <c r="L5" s="16" t="str">
        <f>CONCATENATE(TEXT(R5,"gg/aa/YYYY")," Tarihine Göre Getiri")</f>
        <v>03/04/2020 Tarihine Göre Getiri</v>
      </c>
      <c r="M5" s="21" t="str">
        <f>CONCATENATE(TEXT(R3,"gg/aa/YYYY")," Tarihine Göre Getiri")</f>
        <v>04/07/2019 Tarihine Göre Getiri</v>
      </c>
      <c r="N5" s="101"/>
      <c r="O5" s="101"/>
      <c r="P5" s="158" t="s">
        <v>661</v>
      </c>
      <c r="Q5" s="10" t="s">
        <v>9</v>
      </c>
      <c r="R5" s="95">
        <f>DMAX(FonFiyatlari!B:B,"VALUE_DATE",Q5:Q6)</f>
        <v>43924</v>
      </c>
      <c r="S5" s="95"/>
      <c r="T5" s="10">
        <f>VLOOKUP(T4,CHOOSE({1,2},FonFiyatlari!B:B,FonFiyatlari!A:A),2,FALSE)</f>
        <v>113</v>
      </c>
    </row>
    <row r="6" spans="1:21" ht="20.25" thickBot="1" x14ac:dyDescent="0.3">
      <c r="A6" s="109" t="str">
        <f>VLOOKUP(B7,Query3[],3,FALSE)</f>
        <v>IST</v>
      </c>
      <c r="B6" s="15" t="s">
        <v>467</v>
      </c>
      <c r="C6" s="28">
        <v>44014</v>
      </c>
      <c r="D6" s="28">
        <v>44015</v>
      </c>
      <c r="E6" s="27">
        <v>1</v>
      </c>
      <c r="F6" s="20">
        <f>IF(D6&gt;=C6,+D8/C8-1,"Vade Başlangıç, Vade Bitişten Büyük Olamaz")</f>
        <v>2.3102310231015721E-4</v>
      </c>
      <c r="G6" s="20">
        <f>IF(D6&gt;=C6,IF(F6&gt;0,F6/F7*365,NA()),"Vade Başlangıç, Vade Bitişten Büyük Olamaz")</f>
        <v>8.4323432343207383E-2</v>
      </c>
      <c r="H6" s="20">
        <f>IF(D6&gt;=C6,IF(F6&gt;0,+F6*0.9*366/0.85/F7,NA()),"Vade Başlangıç, Vade Bitişten Büyük Olamaz")</f>
        <v>8.9528246942312706E-2</v>
      </c>
      <c r="I6" s="18">
        <f>+D8/I7-1</f>
        <v>2.3102310231015721E-4</v>
      </c>
      <c r="J6" s="18">
        <f>+D8/J7-1</f>
        <v>4.7959889349930895E-2</v>
      </c>
      <c r="K6" s="18">
        <f>+D8/K7-1</f>
        <v>6.6095389929587967E-3</v>
      </c>
      <c r="L6" s="18">
        <f>+D8/L7-1</f>
        <v>2.1366225187881227E-2</v>
      </c>
      <c r="M6" s="19">
        <f>+D8/M7-1</f>
        <v>0.14279788838612384</v>
      </c>
      <c r="N6" s="102"/>
      <c r="O6" s="102"/>
      <c r="P6" s="158"/>
      <c r="Q6" s="95" t="str">
        <f>"&lt;=" &amp;VLOOKUP(D7,FonFiyatlari!A:B,2,FALSE)-90</f>
        <v>&lt;=43925</v>
      </c>
      <c r="R6" s="99">
        <f>VLOOKUP(R5,CHOOSE({1,2},FonFiyatlari!B:B,FonFiyatlari!A:A),2,FALSE)</f>
        <v>47</v>
      </c>
      <c r="S6" s="99"/>
    </row>
    <row r="7" spans="1:21" ht="1.5" customHeight="1" x14ac:dyDescent="0.25">
      <c r="B7" s="91">
        <f>VLOOKUP(B6,FonListesi!B:C,2,FALSE)</f>
        <v>203</v>
      </c>
      <c r="C7" s="92">
        <f>VLOOKUP(C6,CHOOSE({1,2},FonFiyatlari!B:B,FonFiyatlari!A:A),2,FALSE)</f>
        <v>2</v>
      </c>
      <c r="D7" s="92">
        <f>VLOOKUP(D6,CHOOSE({1,2},FonFiyatlari!B:B,FonFiyatlari!A:A),2,FALSE)</f>
        <v>1</v>
      </c>
      <c r="E7" s="92"/>
      <c r="F7" s="93">
        <f>+VLOOKUP(D7,FonFiyatlari!A:B,2,FALSE)-VLOOKUP(C7,FonFiyatlari!A:B,2,FALSE)</f>
        <v>1</v>
      </c>
      <c r="G7" s="93"/>
      <c r="H7" s="93"/>
      <c r="I7" s="94">
        <f>HLOOKUP(A6,FonFiyatlari!1:10001,T9+1,FALSE)</f>
        <v>3.0300000000000001E-2</v>
      </c>
      <c r="J7" s="94">
        <f>HLOOKUP(A6,FonFiyatlari!1:10001,T5+1,FALSE)</f>
        <v>2.8920000000000001E-2</v>
      </c>
      <c r="K7" s="94">
        <f>HLOOKUP(A6,FonFiyatlari!1:10001,R8+1,FALSE)</f>
        <v>3.0107999999999999E-2</v>
      </c>
      <c r="L7" s="94">
        <f>HLOOKUP(A6,FonFiyatlari!1:10001,R6+1,FALSE)</f>
        <v>2.9673000000000001E-2</v>
      </c>
      <c r="M7" s="94">
        <f>HLOOKUP(A6,FonFiyatlari!1:10001,R4+1,FALSE)</f>
        <v>2.6519999999999998E-2</v>
      </c>
      <c r="N7" s="152"/>
      <c r="O7" s="152"/>
      <c r="P7" s="152" t="s">
        <v>660</v>
      </c>
      <c r="Q7" s="10" t="s">
        <v>9</v>
      </c>
      <c r="R7" s="95">
        <f>DMAX(FonFiyatlari!B:B,"VALUE_DATE",Q7:Q8)</f>
        <v>43985</v>
      </c>
      <c r="S7" s="10" t="s">
        <v>9</v>
      </c>
      <c r="T7" s="95">
        <f>DATEVALUE(CONCATENATE("01/",RIGHT("0"&amp;MONTH(D6),2),"/",YEAR(D6)))</f>
        <v>44013</v>
      </c>
      <c r="U7" s="10"/>
    </row>
    <row r="8" spans="1:21" ht="1.5" customHeight="1" thickBot="1" x14ac:dyDescent="0.3">
      <c r="B8" s="92"/>
      <c r="C8" s="153">
        <f>HLOOKUP(A6,FonFiyatlari!1:1048576,C7+1,FALSE)</f>
        <v>3.0300000000000001E-2</v>
      </c>
      <c r="D8" s="153">
        <f>HLOOKUP(A6,FonFiyatlari!1:1048576,D7+1,FALSE)</f>
        <v>3.0307000000000001E-2</v>
      </c>
      <c r="E8" s="96"/>
      <c r="F8" s="93"/>
      <c r="G8" s="93"/>
      <c r="H8" s="94"/>
      <c r="I8" s="94"/>
      <c r="J8" s="97"/>
      <c r="K8" s="98"/>
      <c r="L8" s="98"/>
      <c r="M8" s="98"/>
      <c r="N8" s="95"/>
      <c r="O8" s="95"/>
      <c r="P8" s="152"/>
      <c r="Q8" s="95" t="str">
        <f>"&lt;=" &amp;VLOOKUP(D7,FonFiyatlari!A:B,2,FALSE)-30</f>
        <v>&lt;=43985</v>
      </c>
      <c r="R8" s="99">
        <f>VLOOKUP(R7,CHOOSE({1,2},FonFiyatlari!B:B,FonFiyatlari!A:A),2,FALSE)</f>
        <v>9</v>
      </c>
      <c r="S8" s="100" t="str">
        <f>"&gt;=" &amp;VLOOKUP(D7,FonFiyatlari!A:B,2,FALSE)-_xlfn.DAYS(D6,T7)</f>
        <v>&gt;=44013</v>
      </c>
      <c r="T8" s="95">
        <f>DMIN(FonFiyatlari!B:B,"VALUE_DATE",S7:S8)</f>
        <v>44014</v>
      </c>
      <c r="U8" s="10"/>
    </row>
    <row r="9" spans="1:21" ht="20.25" thickBot="1" x14ac:dyDescent="0.3">
      <c r="B9" s="175" t="s">
        <v>738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7"/>
      <c r="N9" s="103"/>
      <c r="O9" s="103"/>
      <c r="P9" s="103"/>
      <c r="S9" s="95"/>
      <c r="T9" s="10">
        <f>VLOOKUP(T8,CHOOSE({1,2},FonFiyatlari!B:B,FonFiyatlari!A:A),2,FALSE)</f>
        <v>2</v>
      </c>
    </row>
    <row r="10" spans="1:21" ht="39" thickBot="1" x14ac:dyDescent="0.3">
      <c r="B10" s="70" t="s">
        <v>662</v>
      </c>
      <c r="C10" s="47" t="s">
        <v>663</v>
      </c>
      <c r="D10" s="47" t="s">
        <v>664</v>
      </c>
      <c r="E10" s="47" t="s">
        <v>665</v>
      </c>
      <c r="F10" s="47" t="s">
        <v>666</v>
      </c>
      <c r="G10" s="47" t="s">
        <v>668</v>
      </c>
      <c r="H10" s="47" t="s">
        <v>667</v>
      </c>
      <c r="I10" s="71" t="str">
        <f>CONCATENATE(TEXT(T15,"gg/aa/YYYY")," Tarihine Göre Getiri")</f>
        <v>02/07/2020 Tarihine Göre Getiri</v>
      </c>
      <c r="J10" s="47" t="str">
        <f>CONCATENATE(TEXT(T11,"gg/aa/YYYY")," Tarihine Göre Getiri")</f>
        <v>02/01/2020 Tarihine Göre Getiri</v>
      </c>
      <c r="K10" s="47" t="str">
        <f>CONCATENATE(TEXT(R14,"gg/aa/YYYY")," Tarihine Göre Getiri")</f>
        <v>03/06/2020 Tarihine Göre Getiri</v>
      </c>
      <c r="L10" s="71" t="str">
        <f>CONCATENATE(TEXT(R12,"gg/aa/YYYY")," Tarihine Göre Getiri")</f>
        <v>03/04/2020 Tarihine Göre Getiri</v>
      </c>
      <c r="M10" s="72" t="str">
        <f>CONCATENATE(TEXT(R10,"gg/aa/YYYY")," Tarihine Göre Getiri")</f>
        <v>04/07/2019 Tarihine Göre Getiri</v>
      </c>
      <c r="N10" s="104"/>
      <c r="O10" s="103"/>
      <c r="P10" s="158" t="s">
        <v>659</v>
      </c>
      <c r="Q10" s="10" t="s">
        <v>9</v>
      </c>
      <c r="R10" s="95">
        <f>DMAX(FonFiyatlari!B:B,"VALUE_DATE",Q10:Q11)</f>
        <v>43650</v>
      </c>
      <c r="S10" s="10" t="s">
        <v>9</v>
      </c>
      <c r="T10" s="95">
        <f>DATEVALUE(CONCATENATE("01/01/",YEAR(D13)))</f>
        <v>43831</v>
      </c>
    </row>
    <row r="11" spans="1:21" x14ac:dyDescent="0.25">
      <c r="A11" s="109" t="str">
        <f>VLOOKUP(B16,Query3[],3,FALSE)</f>
        <v>IST</v>
      </c>
      <c r="B11" s="132" t="s">
        <v>467</v>
      </c>
      <c r="C11" s="135"/>
      <c r="D11" s="136"/>
      <c r="E11" s="74">
        <v>0.6</v>
      </c>
      <c r="F11" s="127"/>
      <c r="G11" s="81"/>
      <c r="H11" s="117"/>
      <c r="I11" s="77"/>
      <c r="J11" s="122"/>
      <c r="K11" s="75"/>
      <c r="L11" s="123"/>
      <c r="M11" s="76"/>
      <c r="N11" s="105"/>
      <c r="O11" s="105"/>
      <c r="P11" s="158"/>
      <c r="Q11" s="95" t="str">
        <f>"&lt;=" &amp;VLOOKUP(D16,FonFiyatlari!A:B,2,FALSE)-365</f>
        <v>&lt;=43650</v>
      </c>
      <c r="R11" s="99">
        <f>VLOOKUP(R10,CHOOSE({1,2},FonFiyatlari!B:B,FonFiyatlari!A:A),2,FALSE)</f>
        <v>236</v>
      </c>
      <c r="S11" s="100" t="str">
        <f>"&gt;=" &amp;VLOOKUP(D16,FonFiyatlari!A:B,2,FALSE)-_xlfn.DAYS(D13,T10)</f>
        <v>&gt;=43831</v>
      </c>
      <c r="T11" s="95">
        <f>DMIN(FonFiyatlari!B:B,"VALUE_DATE",S10:S11)</f>
        <v>43832</v>
      </c>
    </row>
    <row r="12" spans="1:21" x14ac:dyDescent="0.25">
      <c r="B12" s="133"/>
      <c r="C12" s="87"/>
      <c r="D12" s="137"/>
      <c r="E12" s="112"/>
      <c r="F12" s="125"/>
      <c r="G12" s="128"/>
      <c r="H12" s="126"/>
      <c r="I12" s="87"/>
      <c r="J12" s="130"/>
      <c r="K12" s="4"/>
      <c r="L12" s="131"/>
      <c r="M12" s="129"/>
      <c r="N12" s="105"/>
      <c r="O12" s="105"/>
      <c r="P12" s="158" t="s">
        <v>661</v>
      </c>
      <c r="Q12" s="10" t="s">
        <v>9</v>
      </c>
      <c r="R12" s="95">
        <f>DMAX(FonFiyatlari!B:B,"VALUE_DATE",Q12:Q13)</f>
        <v>43924</v>
      </c>
      <c r="S12" s="95"/>
      <c r="T12" s="10">
        <f>VLOOKUP(T11,CHOOSE({1,2},FonFiyatlari!B:B,FonFiyatlari!A:A),2,FALSE)</f>
        <v>113</v>
      </c>
    </row>
    <row r="13" spans="1:21" ht="19.5" customHeight="1" thickBot="1" x14ac:dyDescent="0.3">
      <c r="A13" s="109" t="str">
        <f>VLOOKUP(B17,Query3[],3,FALSE)</f>
        <v>ANL</v>
      </c>
      <c r="B13" s="113" t="s">
        <v>740</v>
      </c>
      <c r="C13" s="28">
        <v>44014</v>
      </c>
      <c r="D13" s="28">
        <v>44015</v>
      </c>
      <c r="E13" s="114">
        <v>0.3</v>
      </c>
      <c r="F13" s="121">
        <f>IF(E13&gt;=0,IF(D13&gt;=C13,(+D17/C17-1)*E11+(+D18/C18-1)*E13+(+D19/C19-1)*E15,"Vade Başlangıç, Vade Bitişten Büyük Olamaz"),"Fon Dağılım Oranı Toplamı %100 Olmalıdır")</f>
        <v>1.9469632931987666E-4</v>
      </c>
      <c r="G13" s="59">
        <f>IF(E13&gt;=0,IF(D13&gt;=C13,IF(F13&gt;0,F13/E16*365,NA()),"Vade Başlangıç, Vade Bitişten Büyük Olamaz"),"Fon Dağılım Oranı Toplamı %100 Olmalıdır")</f>
        <v>7.1064160201754975E-2</v>
      </c>
      <c r="H13" s="118">
        <f>IF(E13&gt;=0,IF(D13&gt;=C13,IF(F13&gt;0,+F13*0.9*366/0.85/E16,NA()),"Vade Başlangıç, Vade Bitişten Büyük Olamaz"),"Fon Dağılım Oranı Toplamı %100 Olmalıdır")</f>
        <v>7.5450553974079265E-2</v>
      </c>
      <c r="I13" s="82">
        <f>(+D17/I16-1)*E11+(+D18/I17-1)*E13+(+D19/I18-1)*E15</f>
        <v>1.9469632931987666E-4</v>
      </c>
      <c r="J13" s="110">
        <f>(+D17/J16-1)*E11+(+D18/J17-1)*E13+(+D19/J18-1)*E15</f>
        <v>4.7859515479683257E-2</v>
      </c>
      <c r="K13" s="83">
        <f>(+D17/K16-1)*E11+(+D18/K17-1)*E13+(+D19/K18-1)*E15</f>
        <v>6.8275922280220721E-3</v>
      </c>
      <c r="L13" s="111">
        <f>(+D17/L16-1)*E11+(+D18/L17-1)*E13+(+D19/L18-1)*E15</f>
        <v>2.2609602518340054E-2</v>
      </c>
      <c r="M13" s="84">
        <f>(+D17/M16-1)*E11+(+D18/M17-1)*E13+(+D19/M18-1)*E15</f>
        <v>0.13787701775985689</v>
      </c>
      <c r="N13" s="105"/>
      <c r="O13" s="105"/>
      <c r="P13" s="158"/>
      <c r="Q13" s="95" t="str">
        <f>"&lt;=" &amp;VLOOKUP(D16,FonFiyatlari!A:B,2,FALSE)-90</f>
        <v>&lt;=43925</v>
      </c>
      <c r="R13" s="99">
        <f>VLOOKUP(R12,CHOOSE({1,2},FonFiyatlari!B:B,FonFiyatlari!A:A),2,FALSE)</f>
        <v>47</v>
      </c>
      <c r="S13" s="99"/>
    </row>
    <row r="14" spans="1:21" x14ac:dyDescent="0.25">
      <c r="B14" s="134"/>
      <c r="C14" s="138"/>
      <c r="D14" s="139"/>
      <c r="E14" s="73"/>
      <c r="F14" s="63"/>
      <c r="G14" s="62"/>
      <c r="H14" s="115"/>
      <c r="I14" s="124"/>
      <c r="J14" s="64"/>
      <c r="K14" s="116"/>
      <c r="L14" s="65"/>
      <c r="M14" s="120"/>
      <c r="N14" s="106"/>
      <c r="O14" s="106"/>
      <c r="P14" s="158" t="s">
        <v>660</v>
      </c>
      <c r="Q14" s="10" t="s">
        <v>9</v>
      </c>
      <c r="R14" s="95">
        <f>DMAX(FonFiyatlari!B:B,"VALUE_DATE",Q14:Q15)</f>
        <v>43985</v>
      </c>
      <c r="S14" s="10" t="s">
        <v>9</v>
      </c>
      <c r="T14" s="95">
        <f>DATEVALUE(CONCATENATE("01/",RIGHT("0"&amp;MONTH(D13),2),"/",YEAR(D13)))</f>
        <v>44013</v>
      </c>
    </row>
    <row r="15" spans="1:21" ht="15.75" thickBot="1" x14ac:dyDescent="0.3">
      <c r="A15" s="109" t="str">
        <f>VLOOKUP(B18,Query3[],3,FALSE)</f>
        <v>TI4</v>
      </c>
      <c r="B15" s="33" t="s">
        <v>414</v>
      </c>
      <c r="C15" s="140"/>
      <c r="D15" s="141"/>
      <c r="E15" s="35">
        <v>0.1</v>
      </c>
      <c r="F15" s="67"/>
      <c r="G15" s="66"/>
      <c r="H15" s="119"/>
      <c r="I15" s="78"/>
      <c r="J15" s="68"/>
      <c r="K15" s="79"/>
      <c r="L15" s="69"/>
      <c r="M15" s="80"/>
      <c r="N15" s="106"/>
      <c r="O15" s="106"/>
      <c r="P15" s="158"/>
      <c r="Q15" s="95" t="str">
        <f>"&lt;=" &amp;VLOOKUP(D16,FonFiyatlari!A:B,2,FALSE)-30</f>
        <v>&lt;=43985</v>
      </c>
      <c r="R15" s="99">
        <f>VLOOKUP(R14,CHOOSE({1,2},FonFiyatlari!B:B,FonFiyatlari!A:A),2,FALSE)</f>
        <v>9</v>
      </c>
      <c r="S15" s="100" t="str">
        <f>"&gt;=" &amp;VLOOKUP(D16,FonFiyatlari!A:B,2,FALSE)-_xlfn.DAYS(D13,T14)</f>
        <v>&gt;=44013</v>
      </c>
      <c r="T15" s="95">
        <f>DMIN(FonFiyatlari!B:B,"VALUE_DATE",S14:S15)</f>
        <v>44014</v>
      </c>
    </row>
    <row r="16" spans="1:21" ht="15.75" hidden="1" thickBot="1" x14ac:dyDescent="0.3">
      <c r="B16" s="91">
        <f>VLOOKUP(B11,FonListesi!B:C,2,FALSE)</f>
        <v>203</v>
      </c>
      <c r="C16" s="107">
        <f>VLOOKUP(C13,CHOOSE({1,2},FonFiyatlari!B:B,FonFiyatlari!A:A),2,FALSE)</f>
        <v>2</v>
      </c>
      <c r="D16" s="107">
        <f>VLOOKUP(D13,CHOOSE({1,2},FonFiyatlari!B:B,FonFiyatlari!A:A),2,FALSE)</f>
        <v>1</v>
      </c>
      <c r="E16" s="91">
        <f>+VLOOKUP(D16,FonFiyatlari!A:B,2,FALSE)-VLOOKUP(C16,FonFiyatlari!A:B,2,FALSE)</f>
        <v>1</v>
      </c>
      <c r="F16" s="91"/>
      <c r="G16" s="91"/>
      <c r="H16" s="91"/>
      <c r="I16" s="143">
        <f>HLOOKUP(A11,FonFiyatlari!1:10001,T16+1,FALSE)</f>
        <v>3.0300000000000001E-2</v>
      </c>
      <c r="J16" s="144">
        <f>HLOOKUP(A11,FonFiyatlari!1:10001,T12+1,FALSE)</f>
        <v>2.8920000000000001E-2</v>
      </c>
      <c r="K16" s="144">
        <f>HLOOKUP(A11,FonFiyatlari!1:10001,R15+1,FALSE)</f>
        <v>3.0107999999999999E-2</v>
      </c>
      <c r="L16" s="144">
        <f>HLOOKUP(A11,FonFiyatlari!1:10001,R13+1,FALSE)</f>
        <v>2.9673000000000001E-2</v>
      </c>
      <c r="M16" s="145">
        <f>HLOOKUP(A11,FonFiyatlari!1:10001,R11+1,FALSE)</f>
        <v>2.6519999999999998E-2</v>
      </c>
      <c r="N16" s="106"/>
      <c r="O16" s="106"/>
      <c r="P16" s="106"/>
      <c r="Q16" s="95"/>
      <c r="R16" s="95"/>
      <c r="S16" s="95"/>
      <c r="T16" s="10">
        <f>VLOOKUP(T15,CHOOSE({1,2},FonFiyatlari!B:B,FonFiyatlari!A:A),2,FALSE)</f>
        <v>2</v>
      </c>
      <c r="U16" s="61"/>
    </row>
    <row r="17" spans="1:21" hidden="1" x14ac:dyDescent="0.25">
      <c r="B17" s="91">
        <f>VLOOKUP(B13,FonListesi!B:C,2,FALSE)</f>
        <v>43</v>
      </c>
      <c r="C17" s="91">
        <f>HLOOKUP(A11,FonFiyatlari!1:1048576,C16+1,FALSE)</f>
        <v>3.0300000000000001E-2</v>
      </c>
      <c r="D17" s="91">
        <f>HLOOKUP(A11,FonFiyatlari!1:1048576,D16+1,FALSE)</f>
        <v>3.0307000000000001E-2</v>
      </c>
      <c r="E17" s="91"/>
      <c r="F17" s="91"/>
      <c r="G17" s="91"/>
      <c r="H17" s="91"/>
      <c r="I17" s="91">
        <f>HLOOKUP(A13,FonFiyatlari!1:10001,T16+1,FALSE)</f>
        <v>6.0286220000000004</v>
      </c>
      <c r="J17" s="91">
        <f>HLOOKUP(A13,FonFiyatlari!1:10001,T12+1,FALSE)</f>
        <v>5.7740419999999997</v>
      </c>
      <c r="K17" s="91">
        <f>HLOOKUP(A13,FonFiyatlari!1:10001,R15+1,FALSE)</f>
        <v>5.9898629999999997</v>
      </c>
      <c r="L17" s="91">
        <f>HLOOKUP(A13,FonFiyatlari!1:10001,R13+1,FALSE)</f>
        <v>5.9089679999999998</v>
      </c>
      <c r="M17" s="91">
        <f>HLOOKUP(A13,FonFiyatlari!1:10001,R11+1,FALSE)</f>
        <v>5.3566779999999996</v>
      </c>
      <c r="N17" s="106"/>
      <c r="O17" s="106"/>
      <c r="P17" s="106"/>
      <c r="Q17" s="95"/>
      <c r="R17" s="95"/>
      <c r="S17" s="95"/>
      <c r="U17" s="61"/>
    </row>
    <row r="18" spans="1:21" hidden="1" x14ac:dyDescent="0.25">
      <c r="B18" s="91">
        <f>VLOOKUP(B15,FonListesi!B:C,2,FALSE)</f>
        <v>268</v>
      </c>
      <c r="C18" s="91">
        <f>HLOOKUP(A13,FonFiyatlari!1:1048576,C16+1,FALSE)</f>
        <v>6.0286220000000004</v>
      </c>
      <c r="D18" s="91">
        <f>HLOOKUP(A13,FonFiyatlari!1:1048576,D16+1,FALSE)</f>
        <v>6.0297489999999998</v>
      </c>
      <c r="E18" s="91"/>
      <c r="F18" s="91"/>
      <c r="G18" s="91"/>
      <c r="H18" s="91"/>
      <c r="I18" s="91">
        <f>HLOOKUP(A15,FonFiyatlari!1:10001,T16+1,FALSE)</f>
        <v>84.542591999999999</v>
      </c>
      <c r="J18" s="91">
        <f>HLOOKUP(A15,FonFiyatlari!1:10001,T12+1,FALSE)</f>
        <v>79.909520000000001</v>
      </c>
      <c r="K18" s="91">
        <f>HLOOKUP(A15,FonFiyatlari!1:10001,R15+1,FALSE)</f>
        <v>83.818240000000003</v>
      </c>
      <c r="L18" s="91">
        <f>HLOOKUP(A15,FonFiyatlari!1:10001,R13+1,FALSE)</f>
        <v>81.559330000000003</v>
      </c>
      <c r="M18" s="91">
        <f>HLOOKUP(A15,FonFiyatlari!1:10001,R11+1,FALSE)</f>
        <v>73.834366000000003</v>
      </c>
      <c r="N18" s="106"/>
      <c r="O18" s="106"/>
      <c r="P18" s="106"/>
      <c r="Q18" s="95"/>
      <c r="R18" s="95"/>
      <c r="S18" s="95"/>
      <c r="U18" s="61"/>
    </row>
    <row r="19" spans="1:21" ht="19.5" hidden="1" x14ac:dyDescent="0.25">
      <c r="B19" s="91"/>
      <c r="C19" s="91">
        <f>HLOOKUP(A15,FonFiyatlari!1:1048576,C16+1,FALSE)</f>
        <v>84.542591999999999</v>
      </c>
      <c r="D19" s="91">
        <f>HLOOKUP(A15,FonFiyatlari!1:1048576,D16+1,FALSE)</f>
        <v>84.542591999999999</v>
      </c>
      <c r="E19" s="91"/>
      <c r="F19" s="91"/>
      <c r="G19" s="91"/>
      <c r="H19" s="91"/>
      <c r="I19" s="91"/>
      <c r="J19" s="91"/>
      <c r="K19" s="91"/>
      <c r="L19" s="91" t="s">
        <v>742</v>
      </c>
      <c r="M19" s="91"/>
      <c r="N19" s="103"/>
      <c r="O19" s="103"/>
      <c r="P19" s="103"/>
    </row>
    <row r="20" spans="1:21" ht="9" customHeight="1" thickBot="1" x14ac:dyDescent="0.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4"/>
      <c r="O20" s="104"/>
      <c r="P20" s="158" t="s">
        <v>659</v>
      </c>
      <c r="Q20" s="10" t="s">
        <v>9</v>
      </c>
      <c r="R20" s="95">
        <f>DMAX(FonFiyatlari!B:B,"VALUE_DATE",Q20:Q21)</f>
        <v>43650</v>
      </c>
      <c r="S20" s="10" t="s">
        <v>9</v>
      </c>
      <c r="T20" s="95">
        <f>DATEVALUE(CONCATENATE("01/01/",YEAR(D26)))</f>
        <v>43831</v>
      </c>
    </row>
    <row r="21" spans="1:21" ht="20.25" thickBot="1" x14ac:dyDescent="0.3">
      <c r="B21" s="175" t="s">
        <v>670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105"/>
      <c r="O21" s="105"/>
      <c r="P21" s="158"/>
      <c r="Q21" s="95" t="str">
        <f>"&lt;=" &amp;VLOOKUP(D31,FonFiyatlari!A:B,2,FALSE)-365</f>
        <v>&lt;=43650</v>
      </c>
      <c r="R21" s="99">
        <f>VLOOKUP(R20,CHOOSE({1,2},FonFiyatlari!B:B,FonFiyatlari!A:A),2,FALSE)</f>
        <v>236</v>
      </c>
      <c r="S21" s="100" t="str">
        <f>"&gt;=" &amp;VLOOKUP(D31,FonFiyatlari!A:B,2,FALSE)-_xlfn.DAYS(D26,T20)</f>
        <v>&gt;=43831</v>
      </c>
      <c r="T21" s="95">
        <f>DMIN(FonFiyatlari!B:B,"VALUE_DATE",S20:S21)</f>
        <v>43832</v>
      </c>
    </row>
    <row r="22" spans="1:21" ht="38.25" x14ac:dyDescent="0.25">
      <c r="B22" s="14" t="s">
        <v>662</v>
      </c>
      <c r="C22" s="13" t="s">
        <v>663</v>
      </c>
      <c r="D22" s="13" t="s">
        <v>664</v>
      </c>
      <c r="E22" s="13" t="s">
        <v>665</v>
      </c>
      <c r="F22" s="13" t="s">
        <v>666</v>
      </c>
      <c r="G22" s="13" t="s">
        <v>668</v>
      </c>
      <c r="H22" s="13" t="s">
        <v>667</v>
      </c>
      <c r="I22" s="16" t="str">
        <f>CONCATENATE(TEXT(T25,"gg/aa/YYYY")," Tarihine Göre Getiri")</f>
        <v>02/07/2020 Tarihine Göre Getiri</v>
      </c>
      <c r="J22" s="13" t="str">
        <f>CONCATENATE(TEXT(T21,"gg/aa/YYYY")," Tarihine Göre Getiri")</f>
        <v>02/01/2020 Tarihine Göre Getiri</v>
      </c>
      <c r="K22" s="13" t="str">
        <f>CONCATENATE(TEXT(R24,"gg/aa/YYYY")," Tarihine Göre Getiri")</f>
        <v>03/06/2020 Tarihine Göre Getiri</v>
      </c>
      <c r="L22" s="16" t="str">
        <f>CONCATENATE(TEXT(R22,"gg/aa/YYYY")," Tarihine Göre Getiri")</f>
        <v>03/04/2020 Tarihine Göre Getiri</v>
      </c>
      <c r="M22" s="21" t="str">
        <f>CONCATENATE(TEXT(R20,"gg/aa/YYYY")," Tarihine Göre Getiri")</f>
        <v>04/07/2019 Tarihine Göre Getiri</v>
      </c>
      <c r="N22" s="105"/>
      <c r="O22" s="105"/>
      <c r="P22" s="158" t="s">
        <v>661</v>
      </c>
      <c r="Q22" s="10" t="s">
        <v>9</v>
      </c>
      <c r="R22" s="95">
        <f>DMAX(FonFiyatlari!B:B,"VALUE_DATE",Q22:Q23)</f>
        <v>43924</v>
      </c>
      <c r="S22" s="95"/>
      <c r="T22" s="10">
        <f>VLOOKUP(T21,CHOOSE({1,2},FonFiyatlari!B:B,FonFiyatlari!A:A),2,FALSE)</f>
        <v>113</v>
      </c>
    </row>
    <row r="23" spans="1:21" x14ac:dyDescent="0.25">
      <c r="A23" s="109" t="s">
        <v>3</v>
      </c>
      <c r="B23" s="22" t="s">
        <v>467</v>
      </c>
      <c r="C23" s="48"/>
      <c r="D23" s="49"/>
      <c r="E23" s="26">
        <v>0.5</v>
      </c>
      <c r="F23" s="159">
        <f>IF(E29&gt;=0,IF(D26&gt;=C26,(+D32/C32-1)*E23+(+D33/C33-1)*E25+(+D34/C34-1)*E27+(+D35/C35-1)*E29,"Vade Başlangıç, Vade Bitişten Büyük Olamaz"),"Fon Dağılım Oranı Toplamı %100 Olmalıdır")</f>
        <v>-2.8373665854513068E-4</v>
      </c>
      <c r="G23" s="162" t="e">
        <f>IF(E27&gt;=0,IF(D26&gt;=C26,IF(F23&gt;0,F23/E31*365,NA()),"Vade Başlangıç, Vade Bitişten Büyük Olamaz"),"Fon Dağılım Oranı Toplamı %100 Olmalıdır")</f>
        <v>#N/A</v>
      </c>
      <c r="H23" s="162" t="e">
        <f>IF(E27&gt;=0,IF(D26&gt;=C26,IF(F23&gt;0,+F23*0.9*366/0.85/E31,NA()),"Vade Başlangıç, Vade Bitişten Büyük Olamaz"),"Fon Dağılım Oranı Toplamı %100 Olmalıdır")</f>
        <v>#N/A</v>
      </c>
      <c r="I23" s="165">
        <f>(+D32/I31-1)*E23+(+D33/I32-1)*E25+(+D34/I33-1)*E27+(+D35/I34-1)*E29</f>
        <v>-2.8373665854513068E-4</v>
      </c>
      <c r="J23" s="165">
        <f>(+D32/J31-1)*E23+(+D33/J32-1)*E25+(+D34/J33-1)*E27+(+D35/J34-1)*E29</f>
        <v>8.8878040682887238E-2</v>
      </c>
      <c r="K23" s="168">
        <f>(+D32/K31-1)*E23+(+D33/K32-1)*E25+(+D34/K33-1)*E27+(+D35/K34-1)*E29</f>
        <v>1.01059544249823E-2</v>
      </c>
      <c r="L23" s="168">
        <f>(+D32/L31-1)*E23+(+D33/L32-1)*E25+(+D34/L33-1)*E27+(+D35/L34-1)*E29</f>
        <v>3.1336628356976419E-2</v>
      </c>
      <c r="M23" s="171">
        <f>(+D32/M31-1)*E23+(+D33/M32-1)*E25+(+D34/M33-1)*E27+(+D35/M34-1)*E29</f>
        <v>0.15721914320504754</v>
      </c>
      <c r="N23" s="105"/>
      <c r="O23" s="105"/>
      <c r="P23" s="158"/>
      <c r="Q23" s="95" t="str">
        <f>"&lt;=" &amp;VLOOKUP(D31,FonFiyatlari!A:B,2,FALSE)-90</f>
        <v>&lt;=43925</v>
      </c>
      <c r="R23" s="99">
        <f>VLOOKUP(R22,CHOOSE({1,2},FonFiyatlari!B:B,FonFiyatlari!A:A),2,FALSE)</f>
        <v>47</v>
      </c>
      <c r="S23" s="99"/>
    </row>
    <row r="24" spans="1:21" x14ac:dyDescent="0.25">
      <c r="B24" s="24"/>
      <c r="C24" s="50"/>
      <c r="D24" s="51"/>
      <c r="E24" s="23"/>
      <c r="F24" s="160"/>
      <c r="G24" s="163"/>
      <c r="H24" s="163"/>
      <c r="I24" s="166"/>
      <c r="J24" s="166"/>
      <c r="K24" s="169"/>
      <c r="L24" s="169"/>
      <c r="M24" s="172"/>
      <c r="N24" s="105"/>
      <c r="O24" s="105"/>
      <c r="P24" s="158" t="s">
        <v>660</v>
      </c>
      <c r="Q24" s="10" t="s">
        <v>9</v>
      </c>
      <c r="R24" s="95">
        <f>DMAX(FonFiyatlari!B:B,"VALUE_DATE",Q24:Q25)</f>
        <v>43985</v>
      </c>
      <c r="S24" s="10" t="s">
        <v>9</v>
      </c>
      <c r="T24" s="95">
        <f>DATEVALUE(CONCATENATE("01/",RIGHT("0"&amp;MONTH(D26),2),"/",YEAR(D26)))</f>
        <v>44013</v>
      </c>
    </row>
    <row r="25" spans="1:21" x14ac:dyDescent="0.25">
      <c r="A25" s="109" t="s">
        <v>295</v>
      </c>
      <c r="B25" s="22" t="s">
        <v>433</v>
      </c>
      <c r="C25" s="52"/>
      <c r="D25" s="53"/>
      <c r="E25" s="26">
        <v>0.2</v>
      </c>
      <c r="F25" s="160"/>
      <c r="G25" s="163"/>
      <c r="H25" s="163"/>
      <c r="I25" s="166"/>
      <c r="J25" s="166"/>
      <c r="K25" s="169"/>
      <c r="L25" s="169"/>
      <c r="M25" s="172"/>
      <c r="N25" s="105"/>
      <c r="O25" s="105"/>
      <c r="P25" s="158"/>
      <c r="Q25" s="95" t="str">
        <f>"&lt;=" &amp;VLOOKUP(D31,FonFiyatlari!A:B,2,FALSE)-30</f>
        <v>&lt;=43985</v>
      </c>
      <c r="R25" s="99">
        <f>VLOOKUP(R24,CHOOSE({1,2},FonFiyatlari!B:B,FonFiyatlari!A:A),2,FALSE)</f>
        <v>9</v>
      </c>
      <c r="S25" s="100" t="str">
        <f>"&gt;=" &amp;VLOOKUP(D31,FonFiyatlari!A:B,2,FALSE)-_xlfn.DAYS(D26,T24)</f>
        <v>&gt;=44013</v>
      </c>
      <c r="T25" s="95">
        <f>DMIN(FonFiyatlari!B:B,"VALUE_DATE",S24:S25)</f>
        <v>44014</v>
      </c>
    </row>
    <row r="26" spans="1:21" ht="15.75" thickBot="1" x14ac:dyDescent="0.3">
      <c r="B26" s="25"/>
      <c r="C26" s="28">
        <v>44014</v>
      </c>
      <c r="D26" s="28">
        <v>44015</v>
      </c>
      <c r="E26" s="23"/>
      <c r="F26" s="160"/>
      <c r="G26" s="163"/>
      <c r="H26" s="163"/>
      <c r="I26" s="166"/>
      <c r="J26" s="166"/>
      <c r="K26" s="169"/>
      <c r="L26" s="169"/>
      <c r="M26" s="172"/>
      <c r="N26" s="105"/>
      <c r="O26" s="105"/>
      <c r="P26" s="146"/>
      <c r="Q26" s="95"/>
      <c r="R26" s="99"/>
      <c r="S26" s="100"/>
      <c r="T26" s="95"/>
    </row>
    <row r="27" spans="1:21" ht="15.75" thickBot="1" x14ac:dyDescent="0.3">
      <c r="A27" s="109" t="str">
        <f>VLOOKUP(B33,Query3[],3,FALSE)</f>
        <v>TI4</v>
      </c>
      <c r="B27" s="15" t="s">
        <v>414</v>
      </c>
      <c r="C27" s="48"/>
      <c r="D27" s="49"/>
      <c r="E27" s="17">
        <v>0.2</v>
      </c>
      <c r="F27" s="160"/>
      <c r="G27" s="163"/>
      <c r="H27" s="163"/>
      <c r="I27" s="166"/>
      <c r="J27" s="166"/>
      <c r="K27" s="169"/>
      <c r="L27" s="169"/>
      <c r="M27" s="172"/>
      <c r="N27" s="105"/>
      <c r="O27" s="105"/>
      <c r="P27" s="146"/>
      <c r="Q27" s="95"/>
      <c r="R27" s="99"/>
      <c r="S27" s="100"/>
      <c r="T27" s="95"/>
    </row>
    <row r="28" spans="1:21" x14ac:dyDescent="0.25">
      <c r="A28" s="107"/>
      <c r="B28" s="25"/>
      <c r="C28" s="50"/>
      <c r="D28" s="51"/>
      <c r="E28" s="23"/>
      <c r="F28" s="160"/>
      <c r="G28" s="163"/>
      <c r="H28" s="163"/>
      <c r="I28" s="166"/>
      <c r="J28" s="166"/>
      <c r="K28" s="169"/>
      <c r="L28" s="169"/>
      <c r="M28" s="172"/>
      <c r="N28" s="146"/>
      <c r="O28" s="146"/>
      <c r="P28" s="146"/>
      <c r="S28" s="95"/>
      <c r="T28" s="10">
        <f>VLOOKUP(T25,CHOOSE({1,2},FonFiyatlari!B:B,FonFiyatlari!A:A),2,FALSE)</f>
        <v>2</v>
      </c>
    </row>
    <row r="29" spans="1:21" ht="15.75" thickBot="1" x14ac:dyDescent="0.3">
      <c r="A29" s="109" t="str">
        <f>VLOOKUP(B34,Query3[],3,FALSE)</f>
        <v>YKT</v>
      </c>
      <c r="B29" s="33" t="s">
        <v>353</v>
      </c>
      <c r="C29" s="54"/>
      <c r="D29" s="34"/>
      <c r="E29" s="35">
        <v>0.1</v>
      </c>
      <c r="F29" s="161"/>
      <c r="G29" s="164"/>
      <c r="H29" s="164"/>
      <c r="I29" s="167"/>
      <c r="J29" s="167"/>
      <c r="K29" s="170"/>
      <c r="L29" s="170"/>
      <c r="M29" s="173"/>
      <c r="N29" s="146"/>
      <c r="O29" s="146"/>
      <c r="P29" s="146"/>
    </row>
    <row r="30" spans="1:21" s="55" customFormat="1" ht="15.75" x14ac:dyDescent="0.25">
      <c r="A30" s="107"/>
      <c r="B30" s="178" t="s">
        <v>732</v>
      </c>
      <c r="C30" s="178"/>
      <c r="D30" s="178"/>
      <c r="E30" s="174"/>
      <c r="F30" s="178"/>
      <c r="G30" s="178"/>
      <c r="H30" s="178"/>
      <c r="I30" s="178"/>
      <c r="J30" s="178"/>
      <c r="K30" s="178"/>
      <c r="L30" s="178"/>
      <c r="M30" s="178"/>
      <c r="N30" s="146"/>
      <c r="O30" s="146"/>
      <c r="P30" s="146"/>
      <c r="Q30" s="10"/>
      <c r="R30" s="10"/>
      <c r="S30" s="10"/>
      <c r="T30" s="10"/>
    </row>
    <row r="31" spans="1:21" hidden="1" x14ac:dyDescent="0.25">
      <c r="A31" s="107"/>
      <c r="B31" s="92">
        <f>VLOOKUP(B23,FonListesi!B:C,2,FALSE)</f>
        <v>203</v>
      </c>
      <c r="C31" s="107">
        <f>VLOOKUP(C26,CHOOSE({1,2},FonFiyatlari!B:B,FonFiyatlari!A:A),2,FALSE)</f>
        <v>2</v>
      </c>
      <c r="D31" s="107">
        <f>VLOOKUP(D26,CHOOSE({1,2},FonFiyatlari!B:B,FonFiyatlari!A:A),2,FALSE)</f>
        <v>1</v>
      </c>
      <c r="E31" s="93">
        <f>+VLOOKUP(D31,FonFiyatlari!A:B,2,FALSE)-VLOOKUP(C31,FonFiyatlari!A:B,2,FALSE)</f>
        <v>1</v>
      </c>
      <c r="F31" s="93"/>
      <c r="G31" s="107"/>
      <c r="H31" s="107"/>
      <c r="I31" s="92">
        <f>HLOOKUP(A23,FonFiyatlari!1:10001,T28+1,FALSE)</f>
        <v>3.0300000000000001E-2</v>
      </c>
      <c r="J31" s="92">
        <f>HLOOKUP(A23,FonFiyatlari!1:10001,T22+1,FALSE)</f>
        <v>2.8920000000000001E-2</v>
      </c>
      <c r="K31" s="92">
        <f>HLOOKUP(A23,FonFiyatlari!1:10001,R25+1,FALSE)</f>
        <v>3.0107999999999999E-2</v>
      </c>
      <c r="L31" s="92">
        <f>HLOOKUP(A23,FonFiyatlari!1:10001,R23+1,FALSE)</f>
        <v>2.9673000000000001E-2</v>
      </c>
      <c r="M31" s="92">
        <f>HLOOKUP(A23,FonFiyatlari!1:10001,R21+1,FALSE)</f>
        <v>2.6519999999999998E-2</v>
      </c>
      <c r="N31" s="146"/>
      <c r="O31" s="146"/>
      <c r="P31" s="146"/>
      <c r="U31" s="10"/>
    </row>
    <row r="32" spans="1:21" hidden="1" x14ac:dyDescent="0.25">
      <c r="A32" s="107"/>
      <c r="B32" s="92">
        <f>VLOOKUP(B25,FonListesi!B:C,2,FALSE)</f>
        <v>357</v>
      </c>
      <c r="C32" s="92">
        <f>HLOOKUP(A23,FonFiyatlari!1:1048576,C31+1,FALSE)</f>
        <v>3.0300000000000001E-2</v>
      </c>
      <c r="D32" s="92">
        <f>HLOOKUP(A23,FonFiyatlari!1:1048576,D31+1,FALSE)</f>
        <v>3.0307000000000001E-2</v>
      </c>
      <c r="E32" s="107"/>
      <c r="F32" s="108"/>
      <c r="G32" s="107"/>
      <c r="H32" s="107"/>
      <c r="I32" s="92">
        <f>HLOOKUP(A25,FonFiyatlari!1:10001,T28+1,FALSE)</f>
        <v>6.4505000000000007E-2</v>
      </c>
      <c r="J32" s="92">
        <f>HLOOKUP(A25,FonFiyatlari!1:10001,T22+1,FALSE)</f>
        <v>5.8971000000000003E-2</v>
      </c>
      <c r="K32" s="92">
        <f>HLOOKUP(A25,FonFiyatlari!1:10001,R25+1,FALSE)</f>
        <v>6.3743999999999995E-2</v>
      </c>
      <c r="L32" s="92">
        <f>HLOOKUP(A25,FonFiyatlari!1:10001,R23+1,FALSE)</f>
        <v>6.1247000000000003E-2</v>
      </c>
      <c r="M32" s="92">
        <f>HLOOKUP(A25,FonFiyatlari!1:10001,R21+1,FALSE)</f>
        <v>5.3115000000000002E-2</v>
      </c>
      <c r="U32" s="10"/>
    </row>
    <row r="33" spans="1:20" s="10" customFormat="1" hidden="1" x14ac:dyDescent="0.25">
      <c r="A33" s="109"/>
      <c r="B33" s="92">
        <f>VLOOKUP(B27,FonListesi!B:C,2,FALSE)</f>
        <v>268</v>
      </c>
      <c r="C33" s="92">
        <f>HLOOKUP(A25,FonFiyatlari!1:1048576,C31+1,FALSE)</f>
        <v>6.4505000000000007E-2</v>
      </c>
      <c r="D33" s="92">
        <f>HLOOKUP(A25,FonFiyatlari!1:1048576,D31+1,FALSE)</f>
        <v>6.4614000000000005E-2</v>
      </c>
      <c r="E33" s="107"/>
      <c r="F33" s="108"/>
      <c r="G33" s="107"/>
      <c r="H33" s="107"/>
      <c r="I33" s="92">
        <f>HLOOKUP(A27,FonFiyatlari!1:10001,T28+1,FALSE)</f>
        <v>84.542591999999999</v>
      </c>
      <c r="J33" s="92">
        <f>HLOOKUP(A27,FonFiyatlari!1:10001,T22+1,FALSE)</f>
        <v>79.909520000000001</v>
      </c>
      <c r="K33" s="92">
        <f>HLOOKUP(A27,FonFiyatlari!1:10001,R25+1,FALSE)</f>
        <v>83.818240000000003</v>
      </c>
      <c r="L33" s="92">
        <f>HLOOKUP(A27,FonFiyatlari!1:10001,R23+1,FALSE)</f>
        <v>81.559330000000003</v>
      </c>
      <c r="M33" s="92">
        <f>HLOOKUP(A27,FonFiyatlari!1:10001,R21+1,FALSE)</f>
        <v>73.834366000000003</v>
      </c>
    </row>
    <row r="34" spans="1:20" s="10" customFormat="1" hidden="1" x14ac:dyDescent="0.25">
      <c r="A34" s="109"/>
      <c r="B34" s="92">
        <f>VLOOKUP(B29,FonListesi!B:C,2,FALSE)</f>
        <v>336</v>
      </c>
      <c r="C34" s="92">
        <f>HLOOKUP(A27,FonFiyatlari!1:1048576,C31+1,FALSE)</f>
        <v>84.542591999999999</v>
      </c>
      <c r="D34" s="92">
        <f>HLOOKUP(A27,FonFiyatlari!1:1048576,D31+1,FALSE)</f>
        <v>84.542591999999999</v>
      </c>
      <c r="E34" s="107"/>
      <c r="F34" s="108"/>
      <c r="G34" s="107"/>
      <c r="H34" s="107"/>
      <c r="I34" s="92">
        <f>HLOOKUP(A29,FonFiyatlari!1:10001,T28+1,FALSE)</f>
        <v>5.5751000000000002E-2</v>
      </c>
      <c r="J34" s="92">
        <f>HLOOKUP(A29,FonFiyatlari!1:10001,T22+1,FALSE)</f>
        <v>4.1248E-2</v>
      </c>
      <c r="K34" s="92">
        <f>HLOOKUP(A29,FonFiyatlari!1:10001,R25+1,FALSE)</f>
        <v>5.4073000000000003E-2</v>
      </c>
      <c r="L34" s="92">
        <f>HLOOKUP(A29,FonFiyatlari!1:10001,R25+1,FALSE)</f>
        <v>5.4073000000000003E-2</v>
      </c>
      <c r="M34" s="92">
        <f>HLOOKUP(A29,FonFiyatlari!1:10001,R23+1,FALSE)</f>
        <v>4.8751000000000003E-2</v>
      </c>
    </row>
    <row r="35" spans="1:20" s="10" customFormat="1" hidden="1" x14ac:dyDescent="0.25">
      <c r="A35" s="109"/>
      <c r="C35" s="92">
        <f>HLOOKUP(A29,FonFiyatlari!1:1048576,C31+1,FALSE)</f>
        <v>5.5751000000000002E-2</v>
      </c>
      <c r="D35" s="92">
        <f>HLOOKUP(A29,FonFiyatlari!1:1048576,D31+1,FALSE)</f>
        <v>5.534E-2</v>
      </c>
      <c r="F35" s="99"/>
    </row>
    <row r="36" spans="1:20" s="55" customFormat="1" ht="15.75" thickBot="1" x14ac:dyDescent="0.3">
      <c r="A36" s="10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104"/>
      <c r="O36" s="104"/>
      <c r="P36" s="158" t="s">
        <v>659</v>
      </c>
      <c r="Q36" s="10" t="s">
        <v>9</v>
      </c>
      <c r="R36" s="95">
        <f>DMAX(FonFiyatlari!B:B,"VALUE_DATE",Q36:Q37)</f>
        <v>43650</v>
      </c>
      <c r="S36" s="10" t="s">
        <v>9</v>
      </c>
      <c r="T36" s="95">
        <f>DATEVALUE(CONCATENATE("01/01/",YEAR(D43)))</f>
        <v>43831</v>
      </c>
    </row>
    <row r="37" spans="1:20" ht="20.25" thickBot="1" x14ac:dyDescent="0.3">
      <c r="B37" s="175" t="s">
        <v>723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7"/>
      <c r="N37" s="105"/>
      <c r="O37" s="105"/>
      <c r="P37" s="158"/>
      <c r="Q37" s="95" t="str">
        <f>"&lt;=" &amp;VLOOKUP(D49,FonFiyatlari!A:B,2,FALSE)-365</f>
        <v>&lt;=43650</v>
      </c>
      <c r="R37" s="99">
        <f>VLOOKUP(R36,CHOOSE({1,2},FonFiyatlari!B:B,FonFiyatlari!A:A),2,FALSE)</f>
        <v>236</v>
      </c>
      <c r="S37" s="100" t="str">
        <f>"&gt;=" &amp;VLOOKUP(D49,FonFiyatlari!A:B,2,FALSE)-_xlfn.DAYS(D43,T36)</f>
        <v>&gt;=43831</v>
      </c>
      <c r="T37" s="95">
        <f>DMIN(FonFiyatlari!B:B,"VALUE_DATE",S36:S37)</f>
        <v>43832</v>
      </c>
    </row>
    <row r="38" spans="1:20" ht="38.25" x14ac:dyDescent="0.25">
      <c r="B38" s="14" t="s">
        <v>662</v>
      </c>
      <c r="C38" s="13" t="s">
        <v>663</v>
      </c>
      <c r="D38" s="13" t="s">
        <v>664</v>
      </c>
      <c r="E38" s="13" t="s">
        <v>665</v>
      </c>
      <c r="F38" s="13" t="s">
        <v>666</v>
      </c>
      <c r="G38" s="13" t="s">
        <v>668</v>
      </c>
      <c r="H38" s="13" t="s">
        <v>667</v>
      </c>
      <c r="I38" s="16" t="str">
        <f>CONCATENATE(TEXT(T41,"gg/aa/YYYY")," Tarihine Göre Getiri")</f>
        <v>02/07/2020 Tarihine Göre Getiri</v>
      </c>
      <c r="J38" s="13" t="str">
        <f>CONCATENATE(TEXT(T37,"gg/aa/YYYY")," Tarihine Göre Getiri")</f>
        <v>02/01/2020 Tarihine Göre Getiri</v>
      </c>
      <c r="K38" s="13" t="str">
        <f>CONCATENATE(TEXT(R40,"gg/aa/YYYY")," Tarihine Göre Getiri")</f>
        <v>03/06/2020 Tarihine Göre Getiri</v>
      </c>
      <c r="L38" s="16" t="str">
        <f>CONCATENATE(TEXT(R38,"gg/aa/YYYY")," Tarihine Göre Getiri")</f>
        <v>03/04/2020 Tarihine Göre Getiri</v>
      </c>
      <c r="M38" s="21" t="str">
        <f>CONCATENATE(TEXT(R36,"gg/aa/YYYY")," Tarihine Göre Getiri")</f>
        <v>04/07/2019 Tarihine Göre Getiri</v>
      </c>
      <c r="N38" s="105"/>
      <c r="O38" s="105"/>
      <c r="P38" s="158" t="s">
        <v>661</v>
      </c>
      <c r="Q38" s="10" t="s">
        <v>9</v>
      </c>
      <c r="R38" s="95">
        <f>DMAX(FonFiyatlari!B:B,"VALUE_DATE",Q38:Q39)</f>
        <v>43924</v>
      </c>
      <c r="S38" s="95"/>
      <c r="T38" s="10">
        <f>VLOOKUP(T37,CHOOSE({1,2},FonFiyatlari!B:B,FonFiyatlari!A:A),2,FALSE)</f>
        <v>113</v>
      </c>
    </row>
    <row r="39" spans="1:20" x14ac:dyDescent="0.25">
      <c r="A39" s="109" t="str">
        <f>VLOOKUP(B49,Query3[],3,FALSE)</f>
        <v>IIP</v>
      </c>
      <c r="B39" s="22" t="s">
        <v>736</v>
      </c>
      <c r="C39" s="48"/>
      <c r="D39" s="88"/>
      <c r="E39" s="26">
        <v>0.1</v>
      </c>
      <c r="F39" s="159">
        <f>IF(E47&gt;=0,IF(D43&gt;=C43,(+D50/C50-1)*E39+(+D51/C51-1)*E41+(+D52/C52-1)*E43+(+D53/C53-1)*E45+(+D54/C54-1)*E47,"Vade Başlangıç, Vade Bitişten Büyük Olamaz"),"Fon Dağılım Oranı Toplamı %100 Olmalıdır")</f>
        <v>6.8206964303936231E-4</v>
      </c>
      <c r="G39" s="162">
        <f>IF(E43&gt;=0,IF(D43&gt;=C43,IF(F39&gt;0,F39/E49*365,NA()),"Vade Başlangıç, Vade Bitişten Büyük Olamaz"),"Fon Dağılım Oranı Toplamı %100 Olmalıdır")</f>
        <v>0.24895541970936724</v>
      </c>
      <c r="H39" s="162">
        <f>IF(E43&gt;=0,IF(D43&gt;=C43,IF(F39&gt;0,+F39*0.9*366/0.85/E49,NA()),"Vade Başlangıç, Vade Bitişten Büyük Olamaz"),"Fon Dağılım Oranı Toplamı %100 Olmalıdır")</f>
        <v>0.26432204754960703</v>
      </c>
      <c r="I39" s="165">
        <f>(+D50/I49-1)*E39+(+D51/I50-1)*E41+(+D52/I51-1)*E43+(+D53/I52-1)*E45+(+D54/I53-1)*E47</f>
        <v>6.8206964303936231E-4</v>
      </c>
      <c r="J39" s="165">
        <f>(+D50/J49-1)*E39+(+D51/J50-1)*E41+(+D52/J51-1)*E43+(+D53/J52-1)*E45+(+D54/J53-1)*E47</f>
        <v>0.13631921024893431</v>
      </c>
      <c r="K39" s="168">
        <f>(+D50/K49-1)*E39+(+D51/K50-1)*E41+(+D52/K51-1)*E43+(+D53/K52-1)*E45+(+D54/K53-1)*E47</f>
        <v>2.2471664352987308E-2</v>
      </c>
      <c r="L39" s="168">
        <f>(+D50/L49-1)*E39+(+D51/L50-1)*E41+(+D52/L51-1)*E43+(+D53/L52-1)*E57+(+D54/L53-1)*E47</f>
        <v>7.8030569638884398E-2</v>
      </c>
      <c r="M39" s="171">
        <f>(+D50/M49-1)*E39+(+D51/M50-1)*E41+(+D52/M51-1)*E43+(+D53/M52-1)*E47</f>
        <v>0.18555841281013005</v>
      </c>
      <c r="N39" s="105"/>
      <c r="O39" s="105"/>
      <c r="P39" s="158"/>
      <c r="Q39" s="95" t="str">
        <f>"&lt;=" &amp;VLOOKUP(D49,FonFiyatlari!A:B,2,FALSE)-90</f>
        <v>&lt;=43925</v>
      </c>
      <c r="R39" s="99">
        <f>VLOOKUP(R38,CHOOSE({1,2},FonFiyatlari!B:B,FonFiyatlari!A:A),2,FALSE)</f>
        <v>47</v>
      </c>
      <c r="S39" s="99"/>
    </row>
    <row r="40" spans="1:20" x14ac:dyDescent="0.25">
      <c r="B40" s="24"/>
      <c r="C40" s="50"/>
      <c r="D40" s="4"/>
      <c r="E40" s="23"/>
      <c r="F40" s="160"/>
      <c r="G40" s="163"/>
      <c r="H40" s="163"/>
      <c r="I40" s="166"/>
      <c r="J40" s="166"/>
      <c r="K40" s="169"/>
      <c r="L40" s="169"/>
      <c r="M40" s="172"/>
      <c r="N40" s="105"/>
      <c r="O40" s="105"/>
      <c r="P40" s="158" t="s">
        <v>660</v>
      </c>
      <c r="Q40" s="10" t="s">
        <v>9</v>
      </c>
      <c r="R40" s="95">
        <f>DMAX(FonFiyatlari!B:B,"VALUE_DATE",Q40:Q41)</f>
        <v>43985</v>
      </c>
      <c r="S40" s="10" t="s">
        <v>9</v>
      </c>
      <c r="T40" s="95">
        <f>DATEVALUE(CONCATENATE("01/",RIGHT("0"&amp;MONTH(D43),2),"/",YEAR(D43)))</f>
        <v>44013</v>
      </c>
    </row>
    <row r="41" spans="1:20" x14ac:dyDescent="0.25">
      <c r="A41" s="109" t="str">
        <f>VLOOKUP(B50,Query3[],3,FALSE)</f>
        <v>SUA</v>
      </c>
      <c r="B41" s="22" t="s">
        <v>433</v>
      </c>
      <c r="C41" s="50"/>
      <c r="D41" s="4"/>
      <c r="E41" s="26">
        <v>0.3</v>
      </c>
      <c r="F41" s="160"/>
      <c r="G41" s="163"/>
      <c r="H41" s="163"/>
      <c r="I41" s="166"/>
      <c r="J41" s="166"/>
      <c r="K41" s="169"/>
      <c r="L41" s="169"/>
      <c r="M41" s="172"/>
      <c r="N41" s="105"/>
      <c r="O41" s="105"/>
      <c r="P41" s="158"/>
      <c r="Q41" s="95" t="str">
        <f>"&lt;=" &amp;VLOOKUP(D49,FonFiyatlari!A:B,2,FALSE)-30</f>
        <v>&lt;=43985</v>
      </c>
      <c r="R41" s="99">
        <f>VLOOKUP(R40,CHOOSE({1,2},FonFiyatlari!B:B,FonFiyatlari!A:A),2,FALSE)</f>
        <v>9</v>
      </c>
      <c r="S41" s="100" t="str">
        <f>"&gt;=" &amp;VLOOKUP(D49,FonFiyatlari!A:B,2,FALSE)-_xlfn.DAYS(D43,T40)</f>
        <v>&gt;=44013</v>
      </c>
      <c r="T41" s="95">
        <f>DMIN(FonFiyatlari!B:B,"VALUE_DATE",S40:S41)</f>
        <v>44014</v>
      </c>
    </row>
    <row r="42" spans="1:20" x14ac:dyDescent="0.25">
      <c r="B42" s="25"/>
      <c r="E42" s="23"/>
      <c r="F42" s="160"/>
      <c r="G42" s="163"/>
      <c r="H42" s="163"/>
      <c r="I42" s="166"/>
      <c r="J42" s="166"/>
      <c r="K42" s="169"/>
      <c r="L42" s="169"/>
      <c r="M42" s="172"/>
      <c r="N42" s="105"/>
      <c r="O42" s="105"/>
      <c r="P42" s="146"/>
      <c r="Q42" s="95"/>
      <c r="R42" s="99"/>
      <c r="S42" s="100"/>
      <c r="T42" s="95"/>
    </row>
    <row r="43" spans="1:20" ht="15.75" thickBot="1" x14ac:dyDescent="0.3">
      <c r="A43" s="109" t="str">
        <f>VLOOKUP(B51,Query3[],3,FALSE)</f>
        <v>TI4</v>
      </c>
      <c r="B43" s="15" t="s">
        <v>414</v>
      </c>
      <c r="C43" s="28">
        <v>44014</v>
      </c>
      <c r="D43" s="28">
        <v>44015</v>
      </c>
      <c r="E43" s="26">
        <v>0.3</v>
      </c>
      <c r="F43" s="160"/>
      <c r="G43" s="163"/>
      <c r="H43" s="163"/>
      <c r="I43" s="166"/>
      <c r="J43" s="166"/>
      <c r="K43" s="169"/>
      <c r="L43" s="169"/>
      <c r="M43" s="172"/>
      <c r="N43" s="105"/>
      <c r="O43" s="105"/>
      <c r="P43" s="146"/>
      <c r="Q43" s="95"/>
      <c r="R43" s="99"/>
      <c r="S43" s="100"/>
      <c r="T43" s="95"/>
    </row>
    <row r="44" spans="1:20" x14ac:dyDescent="0.25">
      <c r="A44" s="107"/>
      <c r="B44" s="25"/>
      <c r="C44" s="50"/>
      <c r="D44" s="4"/>
      <c r="E44" s="23"/>
      <c r="F44" s="160"/>
      <c r="G44" s="163"/>
      <c r="H44" s="163"/>
      <c r="I44" s="166"/>
      <c r="J44" s="166"/>
      <c r="K44" s="169"/>
      <c r="L44" s="169"/>
      <c r="M44" s="172"/>
      <c r="N44" s="146"/>
      <c r="O44" s="146"/>
      <c r="P44" s="146"/>
      <c r="S44" s="95"/>
      <c r="T44" s="10">
        <f>VLOOKUP(T41,CHOOSE({1,2},FonFiyatlari!B:B,FonFiyatlari!A:A),2,FALSE)</f>
        <v>2</v>
      </c>
    </row>
    <row r="45" spans="1:20" ht="15.75" thickBot="1" x14ac:dyDescent="0.3">
      <c r="A45" s="109" t="str">
        <f>VLOOKUP(B52,Query3[],3,FALSE)</f>
        <v>YKT</v>
      </c>
      <c r="B45" s="15" t="s">
        <v>353</v>
      </c>
      <c r="C45" s="50"/>
      <c r="D45" s="4"/>
      <c r="E45" s="26">
        <v>0.2</v>
      </c>
      <c r="F45" s="160"/>
      <c r="G45" s="163"/>
      <c r="H45" s="163"/>
      <c r="I45" s="166"/>
      <c r="J45" s="166"/>
      <c r="K45" s="169"/>
      <c r="L45" s="169"/>
      <c r="M45" s="172"/>
      <c r="N45" s="146"/>
      <c r="O45" s="146"/>
      <c r="P45" s="146"/>
      <c r="S45" s="95"/>
    </row>
    <row r="46" spans="1:20" x14ac:dyDescent="0.25">
      <c r="A46" s="107"/>
      <c r="B46" s="87"/>
      <c r="C46" s="50"/>
      <c r="D46" s="4"/>
      <c r="E46" s="89"/>
      <c r="F46" s="160"/>
      <c r="G46" s="163"/>
      <c r="H46" s="163"/>
      <c r="I46" s="166"/>
      <c r="J46" s="166"/>
      <c r="K46" s="169"/>
      <c r="L46" s="169"/>
      <c r="M46" s="172"/>
      <c r="N46" s="146"/>
      <c r="O46" s="146"/>
      <c r="P46" s="146"/>
      <c r="S46" s="95"/>
    </row>
    <row r="47" spans="1:20" ht="15.75" thickBot="1" x14ac:dyDescent="0.3">
      <c r="A47" s="109" t="str">
        <f>VLOOKUP(B53,Query3[],3,FALSE)</f>
        <v>AYA</v>
      </c>
      <c r="B47" s="33" t="s">
        <v>604</v>
      </c>
      <c r="C47" s="54"/>
      <c r="D47" s="34"/>
      <c r="E47" s="90">
        <v>0.1</v>
      </c>
      <c r="F47" s="161"/>
      <c r="G47" s="164"/>
      <c r="H47" s="164"/>
      <c r="I47" s="167"/>
      <c r="J47" s="167"/>
      <c r="K47" s="170"/>
      <c r="L47" s="170"/>
      <c r="M47" s="173"/>
      <c r="N47" s="146"/>
      <c r="O47" s="146"/>
      <c r="P47" s="146"/>
    </row>
    <row r="48" spans="1:20" s="55" customFormat="1" ht="15.75" x14ac:dyDescent="0.25">
      <c r="A48" s="107"/>
      <c r="B48" s="178" t="s">
        <v>732</v>
      </c>
      <c r="C48" s="178"/>
      <c r="D48" s="178"/>
      <c r="E48" s="174"/>
      <c r="F48" s="178"/>
      <c r="G48" s="178"/>
      <c r="H48" s="178"/>
      <c r="I48" s="178"/>
      <c r="J48" s="178"/>
      <c r="K48" s="178"/>
      <c r="L48" s="178"/>
      <c r="M48" s="178"/>
      <c r="N48" s="146"/>
      <c r="O48" s="146"/>
      <c r="P48" s="146"/>
      <c r="Q48" s="10"/>
      <c r="R48" s="10"/>
      <c r="S48" s="10"/>
      <c r="T48" s="10"/>
    </row>
    <row r="49" spans="1:20" s="10" customFormat="1" hidden="1" x14ac:dyDescent="0.25">
      <c r="A49" s="107"/>
      <c r="B49" s="92">
        <f>VLOOKUP(B39,FonListesi!B:C,2,FALSE)</f>
        <v>355</v>
      </c>
      <c r="C49" s="107">
        <f>VLOOKUP(C43,CHOOSE({1,2},FonFiyatlari!B:B,FonFiyatlari!A:A),2,FALSE)</f>
        <v>2</v>
      </c>
      <c r="D49" s="107">
        <f>VLOOKUP(D43,CHOOSE({1,2},FonFiyatlari!B:B,FonFiyatlari!A:A),2,FALSE)</f>
        <v>1</v>
      </c>
      <c r="E49" s="93">
        <f>+VLOOKUP(D49,FonFiyatlari!A:B,2,FALSE)-VLOOKUP(C49,FonFiyatlari!A:B,2,FALSE)</f>
        <v>1</v>
      </c>
      <c r="F49" s="93"/>
      <c r="G49" s="107"/>
      <c r="H49" s="107"/>
      <c r="I49" s="92">
        <f>HLOOKUP(A39,FonFiyatlari!1:10001,T44+1,FALSE)</f>
        <v>3.7179999999999998E-2</v>
      </c>
      <c r="J49" s="92">
        <f>HLOOKUP(A39,FonFiyatlari!1:10001,T38+1,FALSE)</f>
        <v>3.2697999999999998E-2</v>
      </c>
      <c r="K49" s="92">
        <f>HLOOKUP(A39,FonFiyatlari!1:10001,R41+1,FALSE)</f>
        <v>3.6388999999999998E-2</v>
      </c>
      <c r="L49" s="92">
        <f>HLOOKUP(A39,FonFiyatlari!1:10001,R39+1,FALSE)</f>
        <v>3.3103E-2</v>
      </c>
      <c r="M49" s="92">
        <f>HLOOKUP(A39,FonFiyatlari!1:10001,R37+1,FALSE)</f>
        <v>2.8982999999999998E-2</v>
      </c>
      <c r="N49" s="146"/>
      <c r="O49" s="146"/>
      <c r="P49" s="146"/>
    </row>
    <row r="50" spans="1:20" s="10" customFormat="1" hidden="1" x14ac:dyDescent="0.25">
      <c r="A50" s="107"/>
      <c r="B50" s="92">
        <f>VLOOKUP(B41,FonListesi!B:C,2,FALSE)</f>
        <v>357</v>
      </c>
      <c r="C50" s="147">
        <f>HLOOKUP(A39,FonFiyatlari!1:1048576,C49+1,FALSE)</f>
        <v>3.7179999999999998E-2</v>
      </c>
      <c r="D50" s="147">
        <f>HLOOKUP(A39,FonFiyatlari!1:1048576,D49+1,FALSE)</f>
        <v>3.7179999999999998E-2</v>
      </c>
      <c r="E50" s="107"/>
      <c r="F50" s="108"/>
      <c r="G50" s="107"/>
      <c r="H50" s="107"/>
      <c r="I50" s="92">
        <f>HLOOKUP(A41,FonFiyatlari!1:10001,T44+1,FALSE)</f>
        <v>6.4505000000000007E-2</v>
      </c>
      <c r="J50" s="92">
        <f>HLOOKUP(A41,FonFiyatlari!1:10001,T38+1,FALSE)</f>
        <v>5.8971000000000003E-2</v>
      </c>
      <c r="K50" s="92">
        <f>HLOOKUP(A41,FonFiyatlari!1:10001,R41+1,FALSE)</f>
        <v>6.3743999999999995E-2</v>
      </c>
      <c r="L50" s="92">
        <f>HLOOKUP(A41,FonFiyatlari!1:10001,R39+1,FALSE)</f>
        <v>6.1247000000000003E-2</v>
      </c>
      <c r="M50" s="92">
        <f>HLOOKUP(A41,FonFiyatlari!1:10001,R37+1,FALSE)</f>
        <v>5.3115000000000002E-2</v>
      </c>
    </row>
    <row r="51" spans="1:20" s="10" customFormat="1" hidden="1" x14ac:dyDescent="0.25">
      <c r="A51" s="109"/>
      <c r="B51" s="92">
        <f>VLOOKUP(B43,FonListesi!B:C,2,FALSE)</f>
        <v>268</v>
      </c>
      <c r="C51" s="147">
        <f>HLOOKUP(A41,FonFiyatlari!1:1048576,C49+1,FALSE)</f>
        <v>6.4505000000000007E-2</v>
      </c>
      <c r="D51" s="147">
        <f>HLOOKUP(A41,FonFiyatlari!1:1048576,D49+1,FALSE)</f>
        <v>6.4614000000000005E-2</v>
      </c>
      <c r="E51" s="107"/>
      <c r="F51" s="108"/>
      <c r="G51" s="107"/>
      <c r="H51" s="107"/>
      <c r="I51" s="92">
        <f>HLOOKUP(A43,FonFiyatlari!1:10001,T44+1,FALSE)</f>
        <v>84.542591999999999</v>
      </c>
      <c r="J51" s="92">
        <f>HLOOKUP(A43,FonFiyatlari!1:10001,T38+1,FALSE)</f>
        <v>79.909520000000001</v>
      </c>
      <c r="K51" s="92">
        <f>HLOOKUP(A43,FonFiyatlari!1:10001,R41+1,FALSE)</f>
        <v>83.818240000000003</v>
      </c>
      <c r="L51" s="92">
        <f>HLOOKUP(A43,FonFiyatlari!1:10001,R39+1,FALSE)</f>
        <v>81.559330000000003</v>
      </c>
      <c r="M51" s="92">
        <f>HLOOKUP(A43,FonFiyatlari!1:10001,R37+1,FALSE)</f>
        <v>73.834366000000003</v>
      </c>
    </row>
    <row r="52" spans="1:20" s="10" customFormat="1" hidden="1" x14ac:dyDescent="0.25">
      <c r="A52" s="109"/>
      <c r="B52" s="92">
        <f>VLOOKUP(B45,FonListesi!B:C,2,FALSE)</f>
        <v>336</v>
      </c>
      <c r="C52" s="147">
        <f>HLOOKUP(A43,FonFiyatlari!1:1048576,C49+1,FALSE)</f>
        <v>84.542591999999999</v>
      </c>
      <c r="D52" s="147">
        <f>HLOOKUP(A43,FonFiyatlari!1:1048576,D49+1,FALSE)</f>
        <v>84.542591999999999</v>
      </c>
      <c r="E52" s="107"/>
      <c r="F52" s="108"/>
      <c r="G52" s="107"/>
      <c r="H52" s="107"/>
      <c r="I52" s="92">
        <f>HLOOKUP(A45,FonFiyatlari!1:10001,T44+1,FALSE)</f>
        <v>5.5751000000000002E-2</v>
      </c>
      <c r="J52" s="92">
        <f>HLOOKUP(A45,FonFiyatlari!1:10001,T38+1,FALSE)</f>
        <v>4.1248E-2</v>
      </c>
      <c r="K52" s="92">
        <f>HLOOKUP(A45,FonFiyatlari!1:10001,R41+1,FALSE)</f>
        <v>5.4073000000000003E-2</v>
      </c>
      <c r="L52" s="92">
        <f>HLOOKUP(A45,FonFiyatlari!1:10001,R39+1,FALSE)</f>
        <v>4.8751000000000003E-2</v>
      </c>
      <c r="M52" s="92">
        <f>HLOOKUP(A45,FonFiyatlari!1:10001,R37+1,FALSE)</f>
        <v>3.7185999999999997E-2</v>
      </c>
    </row>
    <row r="53" spans="1:20" s="10" customFormat="1" hidden="1" x14ac:dyDescent="0.25">
      <c r="A53" s="109"/>
      <c r="B53" s="92">
        <f>VLOOKUP(B47,FonListesi!B:C,2,FALSE)</f>
        <v>56</v>
      </c>
      <c r="C53" s="147">
        <f>HLOOKUP(A45,FonFiyatlari!1:1048576,C49+1,FALSE)</f>
        <v>5.5751000000000002E-2</v>
      </c>
      <c r="D53" s="147">
        <f>HLOOKUP(A45,FonFiyatlari!1:1048576,D49+1,FALSE)</f>
        <v>5.534E-2</v>
      </c>
      <c r="F53" s="99"/>
      <c r="I53" s="92">
        <f>HLOOKUP(A47,FonFiyatlari!1:10002,T44+1,FALSE)</f>
        <v>0.18690000000000001</v>
      </c>
      <c r="J53" s="92">
        <f>HLOOKUP(A47,FonFiyatlari!1:10002,T38+1,FALSE)</f>
        <v>0.17561299999999999</v>
      </c>
      <c r="K53" s="92">
        <f>HLOOKUP(A47,FonFiyatlari!1:10002,R41+1,FALSE)</f>
        <v>0.17441699999999999</v>
      </c>
      <c r="L53" s="92">
        <f>HLOOKUP(A47,FonFiyatlari!1:10002,R39+1,FALSE)</f>
        <v>0.13742099999999999</v>
      </c>
      <c r="M53" s="92">
        <f>HLOOKUP(A47,FonFiyatlari!1:10002,R37+1,FALSE)</f>
        <v>0.13941600000000001</v>
      </c>
    </row>
    <row r="54" spans="1:20" s="10" customFormat="1" hidden="1" x14ac:dyDescent="0.25">
      <c r="A54" s="109"/>
      <c r="B54" s="148"/>
      <c r="C54" s="147">
        <f>HLOOKUP(A47,FonFiyatlari!1:1048576,C49+1,FALSE)</f>
        <v>0.18690000000000001</v>
      </c>
      <c r="D54" s="147">
        <f>HLOOKUP(A47,FonFiyatlari!1:1048576,D49+1,FALSE)</f>
        <v>0.18998300000000001</v>
      </c>
      <c r="E54" s="148"/>
      <c r="F54" s="149"/>
      <c r="G54" s="148"/>
      <c r="H54" s="148"/>
      <c r="I54" s="148"/>
      <c r="J54" s="148"/>
      <c r="K54" s="148"/>
    </row>
    <row r="55" spans="1:20" s="55" customFormat="1" ht="15.75" x14ac:dyDescent="0.25">
      <c r="A55" s="107"/>
      <c r="B55" s="174" t="s">
        <v>741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46"/>
      <c r="O55" s="146"/>
      <c r="P55" s="146"/>
      <c r="Q55" s="10"/>
      <c r="R55" s="10"/>
      <c r="S55" s="10"/>
      <c r="T55" s="10"/>
    </row>
    <row r="56" spans="1:20" s="55" customFormat="1" ht="15.75" x14ac:dyDescent="0.25">
      <c r="A56" s="107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46"/>
      <c r="O56" s="146"/>
      <c r="P56" s="146"/>
      <c r="Q56" s="10"/>
      <c r="R56" s="10"/>
      <c r="S56" s="10"/>
      <c r="T56" s="10"/>
    </row>
    <row r="57" spans="1:20" s="55" customFormat="1" x14ac:dyDescent="0.25">
      <c r="A57" s="109"/>
      <c r="B57" s="85"/>
      <c r="C57" s="85"/>
      <c r="D57" s="85"/>
      <c r="E57" s="85"/>
      <c r="F57" s="86"/>
      <c r="G57" s="85"/>
      <c r="H57" s="85"/>
      <c r="I57" s="85"/>
      <c r="J57" s="85"/>
      <c r="K57" s="85"/>
      <c r="N57" s="10"/>
      <c r="O57" s="10"/>
      <c r="P57" s="10"/>
      <c r="Q57" s="10"/>
      <c r="R57" s="10"/>
      <c r="S57" s="10"/>
      <c r="T57" s="10"/>
    </row>
    <row r="58" spans="1:20" s="55" customFormat="1" x14ac:dyDescent="0.25">
      <c r="A58" s="109"/>
      <c r="B58" s="85"/>
      <c r="C58" s="85"/>
      <c r="D58" s="85"/>
      <c r="E58" s="85"/>
      <c r="F58" s="86"/>
      <c r="G58" s="85"/>
      <c r="H58" s="85"/>
      <c r="I58" s="85"/>
      <c r="J58" s="85"/>
      <c r="K58" s="85"/>
      <c r="N58" s="10"/>
      <c r="O58" s="10"/>
      <c r="P58" s="10"/>
      <c r="Q58" s="10"/>
      <c r="R58" s="10"/>
      <c r="S58" s="10"/>
      <c r="T58" s="10"/>
    </row>
    <row r="59" spans="1:20" s="55" customFormat="1" x14ac:dyDescent="0.25">
      <c r="A59" s="109"/>
      <c r="B59" s="85"/>
      <c r="C59" s="85"/>
      <c r="D59" s="85"/>
      <c r="E59" s="85"/>
      <c r="F59" s="86"/>
      <c r="G59" s="85"/>
      <c r="H59" s="85"/>
      <c r="I59" s="85"/>
      <c r="J59" s="85"/>
      <c r="K59" s="85"/>
      <c r="N59" s="10"/>
      <c r="O59" s="10"/>
      <c r="P59" s="10"/>
      <c r="Q59" s="10"/>
      <c r="R59" s="10"/>
      <c r="S59" s="10"/>
      <c r="T59" s="10"/>
    </row>
    <row r="60" spans="1:20" s="55" customFormat="1" x14ac:dyDescent="0.25">
      <c r="A60" s="109"/>
      <c r="B60" s="85"/>
      <c r="C60" s="85"/>
      <c r="D60" s="85"/>
      <c r="E60" s="85"/>
      <c r="F60" s="86"/>
      <c r="G60" s="85"/>
      <c r="H60" s="85"/>
      <c r="I60" s="85"/>
      <c r="J60" s="85"/>
      <c r="K60" s="85"/>
      <c r="N60" s="10"/>
      <c r="O60" s="10"/>
      <c r="P60" s="10"/>
      <c r="Q60" s="10"/>
      <c r="R60" s="10"/>
      <c r="S60" s="10"/>
      <c r="T60" s="10"/>
    </row>
    <row r="61" spans="1:20" s="55" customFormat="1" x14ac:dyDescent="0.25">
      <c r="A61" s="109"/>
      <c r="B61" s="85"/>
      <c r="C61" s="85"/>
      <c r="D61" s="85"/>
      <c r="E61" s="85"/>
      <c r="F61" s="86"/>
      <c r="G61" s="85"/>
      <c r="H61" s="85"/>
      <c r="I61" s="85"/>
      <c r="J61" s="85"/>
      <c r="K61" s="85"/>
      <c r="N61" s="10"/>
      <c r="O61" s="10"/>
      <c r="P61" s="10"/>
      <c r="Q61" s="10"/>
      <c r="R61" s="10"/>
      <c r="S61" s="10"/>
      <c r="T61" s="10"/>
    </row>
    <row r="62" spans="1:20" s="55" customFormat="1" x14ac:dyDescent="0.25">
      <c r="A62" s="109"/>
      <c r="B62" s="85"/>
      <c r="C62" s="85"/>
      <c r="D62" s="85"/>
      <c r="E62" s="85"/>
      <c r="F62" s="86"/>
      <c r="G62" s="85"/>
      <c r="H62" s="85"/>
      <c r="I62" s="85"/>
      <c r="J62" s="85"/>
      <c r="K62" s="85"/>
      <c r="N62" s="10"/>
      <c r="O62" s="10"/>
      <c r="P62" s="10"/>
      <c r="Q62" s="10"/>
      <c r="R62" s="10"/>
      <c r="S62" s="10"/>
      <c r="T62" s="10"/>
    </row>
    <row r="63" spans="1:20" s="55" customFormat="1" x14ac:dyDescent="0.25">
      <c r="A63" s="109"/>
      <c r="B63" s="85"/>
      <c r="C63" s="85"/>
      <c r="D63" s="85"/>
      <c r="E63" s="85"/>
      <c r="F63" s="86"/>
      <c r="G63" s="85"/>
      <c r="H63" s="85"/>
      <c r="I63" s="85"/>
      <c r="J63" s="85"/>
      <c r="K63" s="85"/>
      <c r="N63" s="10"/>
      <c r="O63" s="10"/>
      <c r="P63" s="10"/>
      <c r="Q63" s="10"/>
      <c r="R63" s="10"/>
      <c r="S63" s="10"/>
      <c r="T63" s="10"/>
    </row>
    <row r="64" spans="1:20" s="55" customFormat="1" x14ac:dyDescent="0.25">
      <c r="A64" s="109"/>
      <c r="B64" s="85"/>
      <c r="C64" s="85"/>
      <c r="D64" s="85"/>
      <c r="E64" s="85"/>
      <c r="F64" s="86"/>
      <c r="G64" s="85"/>
      <c r="H64" s="85"/>
      <c r="I64" s="85"/>
      <c r="J64" s="85"/>
      <c r="K64" s="85"/>
      <c r="N64" s="10"/>
      <c r="O64" s="10"/>
      <c r="P64" s="10"/>
      <c r="Q64" s="10"/>
      <c r="R64" s="10"/>
      <c r="S64" s="10"/>
      <c r="T64" s="10"/>
    </row>
    <row r="65" spans="1:20" s="55" customFormat="1" x14ac:dyDescent="0.25">
      <c r="A65" s="109"/>
      <c r="B65" s="85"/>
      <c r="C65" s="85"/>
      <c r="D65" s="85"/>
      <c r="E65" s="85"/>
      <c r="F65" s="86"/>
      <c r="G65" s="85"/>
      <c r="H65" s="85"/>
      <c r="I65" s="85"/>
      <c r="J65" s="85"/>
      <c r="K65" s="85"/>
      <c r="N65" s="10"/>
      <c r="O65" s="10"/>
      <c r="P65" s="10"/>
      <c r="Q65" s="10"/>
      <c r="R65" s="10"/>
      <c r="S65" s="10"/>
      <c r="T65" s="10"/>
    </row>
  </sheetData>
  <dataConsolidate/>
  <mergeCells count="35">
    <mergeCell ref="B55:M55"/>
    <mergeCell ref="B56:M56"/>
    <mergeCell ref="B4:M4"/>
    <mergeCell ref="B9:M9"/>
    <mergeCell ref="B30:M30"/>
    <mergeCell ref="B21:M21"/>
    <mergeCell ref="K23:K29"/>
    <mergeCell ref="J23:J29"/>
    <mergeCell ref="F23:F29"/>
    <mergeCell ref="G23:G29"/>
    <mergeCell ref="H23:H29"/>
    <mergeCell ref="I23:I29"/>
    <mergeCell ref="L23:L29"/>
    <mergeCell ref="B48:M48"/>
    <mergeCell ref="B37:M37"/>
    <mergeCell ref="M23:M29"/>
    <mergeCell ref="P36:P37"/>
    <mergeCell ref="P38:P39"/>
    <mergeCell ref="F39:F47"/>
    <mergeCell ref="G39:G47"/>
    <mergeCell ref="H39:H47"/>
    <mergeCell ref="I39:I47"/>
    <mergeCell ref="J39:J47"/>
    <mergeCell ref="K39:K47"/>
    <mergeCell ref="L39:L47"/>
    <mergeCell ref="M39:M47"/>
    <mergeCell ref="P40:P41"/>
    <mergeCell ref="P22:P23"/>
    <mergeCell ref="P24:P25"/>
    <mergeCell ref="P3:P4"/>
    <mergeCell ref="P5:P6"/>
    <mergeCell ref="P10:P11"/>
    <mergeCell ref="P12:P13"/>
    <mergeCell ref="P20:P21"/>
    <mergeCell ref="P14:P15"/>
  </mergeCells>
  <dataValidations xWindow="521" yWindow="424" count="8">
    <dataValidation type="list" showInputMessage="1" showErrorMessage="1" promptTitle="Fon Seçimi" prompt="Lütfen Yatırım Fonunu Seçiniz" sqref="B6 B11 B23 B25 B27:B29 B13:B15 B39 B41 B43:B47">
      <formula1>FonListesiYeni</formula1>
    </dataValidation>
    <dataValidation type="whole" allowBlank="1" showErrorMessage="1" sqref="E6">
      <formula1>100</formula1>
      <formula2>100</formula2>
    </dataValidation>
    <dataValidation type="list" allowBlank="1" showInputMessage="1" showErrorMessage="1" promptTitle="Vade Başlangıç Tarihi" prompt="Lütfen Vade Başlangıç Tarihini Seçiniz" sqref="C26 C13 C6 C43">
      <formula1>Tarih2</formula1>
    </dataValidation>
    <dataValidation type="list" allowBlank="1" showInputMessage="1" showErrorMessage="1" promptTitle="Vade Bitiş Tarihi" prompt="Lütfen Vade Bitiş Tarihini Seçiniz" sqref="D6 D26 D13 D43">
      <formula1>Tarih2</formula1>
    </dataValidation>
    <dataValidation allowBlank="1" showInputMessage="1" showErrorMessage="1" prompt="Seçtiğiniz Tarih Aralığındaki Fon Getirisidir" sqref="F6 F23 F13 F39"/>
    <dataValidation allowBlank="1" showInputMessage="1" showErrorMessage="1" prompt="Seçtiğiniz Fonların İlgili Tarih Aralıklarındaki Mevduat Eşleniğidir." sqref="H6 H23 H13 H39"/>
    <dataValidation allowBlank="1" showInputMessage="1" showErrorMessage="1" prompt="Seçilen Fonların Dönemsel Tarih Aralıklarındaki Getirisi Üzerinden Yıllık Hesaplanan Ortalama Getirisidir. " sqref="G6 G23 G13 G39"/>
    <dataValidation showInputMessage="1" showErrorMessage="1" promptTitle="Fon Seçimi" prompt="Lütfen Yatırım Fonunu Seçiniz" sqref="B30 B48"/>
  </dataValidations>
  <pageMargins left="0.7" right="0.7" top="0.75" bottom="0.75" header="0.3" footer="0.3"/>
  <pageSetup paperSize="9" scale="76" orientation="landscape" r:id="rId1"/>
  <ignoredErrors>
    <ignoredError sqref="B7 B17 C17:D18 G16:H16 I16:M16 M17 L17 K17 J17 I17" unlockedFormula="1"/>
    <ignoredError sqref="R6 R11 R13 R21 R23 R4 R39 R37" formula="1"/>
    <ignoredError sqref="M23 M3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785"/>
  <sheetViews>
    <sheetView zoomScaleNormal="100" workbookViewId="0">
      <selection sqref="A1:XFD1048576"/>
    </sheetView>
  </sheetViews>
  <sheetFormatPr defaultRowHeight="15" x14ac:dyDescent="0.25"/>
  <cols>
    <col min="1" max="1" width="15.85546875" style="2" customWidth="1"/>
    <col min="2" max="2" width="17" style="3" bestFit="1" customWidth="1"/>
    <col min="3" max="3" width="9.140625" style="2" bestFit="1" customWidth="1"/>
    <col min="4" max="4" width="13.42578125" style="2" bestFit="1" customWidth="1"/>
    <col min="5" max="5" width="18" style="155" customWidth="1"/>
    <col min="6" max="6" width="9.140625" style="2" customWidth="1"/>
    <col min="7" max="26" width="9.140625" style="2"/>
    <col min="27" max="27" width="9.5703125" style="2" bestFit="1" customWidth="1"/>
    <col min="28" max="16384" width="9.140625" style="2"/>
  </cols>
  <sheetData>
    <row r="1" spans="1:35" x14ac:dyDescent="0.25">
      <c r="A1" s="9" t="s">
        <v>8</v>
      </c>
      <c r="B1" s="3" t="s">
        <v>9</v>
      </c>
      <c r="C1" s="2" t="s">
        <v>1</v>
      </c>
      <c r="D1" s="2" t="s">
        <v>2</v>
      </c>
      <c r="E1" s="57" t="s">
        <v>3</v>
      </c>
      <c r="F1" s="2" t="s">
        <v>0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241</v>
      </c>
      <c r="L1" s="2" t="s">
        <v>18</v>
      </c>
      <c r="M1" s="2" t="s">
        <v>315</v>
      </c>
      <c r="N1" s="2" t="s">
        <v>251</v>
      </c>
      <c r="O1" s="2" t="s">
        <v>164</v>
      </c>
      <c r="P1" s="2" t="s">
        <v>733</v>
      </c>
      <c r="Q1" s="2" t="s">
        <v>195</v>
      </c>
      <c r="R1" s="2" t="s">
        <v>17</v>
      </c>
      <c r="S1" s="2" t="s">
        <v>26</v>
      </c>
      <c r="T1" s="2" t="s">
        <v>691</v>
      </c>
      <c r="U1" s="2" t="s">
        <v>693</v>
      </c>
      <c r="V1" s="2" t="s">
        <v>39</v>
      </c>
      <c r="W1" s="2" t="s">
        <v>700</v>
      </c>
      <c r="X1" s="2" t="s">
        <v>698</v>
      </c>
      <c r="Y1" s="2" t="s">
        <v>688</v>
      </c>
      <c r="Z1" s="2" t="s">
        <v>690</v>
      </c>
      <c r="AA1" s="2" t="s">
        <v>127</v>
      </c>
      <c r="AB1" s="2" t="s">
        <v>128</v>
      </c>
      <c r="AC1" s="2" t="s">
        <v>126</v>
      </c>
      <c r="AD1" s="2" t="s">
        <v>295</v>
      </c>
      <c r="AE1" s="58" t="s">
        <v>734</v>
      </c>
      <c r="AF1" s="58" t="s">
        <v>735</v>
      </c>
      <c r="AG1" s="58" t="s">
        <v>312</v>
      </c>
      <c r="AH1" s="58" t="s">
        <v>739</v>
      </c>
      <c r="AI1" s="58" t="s">
        <v>21</v>
      </c>
    </row>
    <row r="2" spans="1:35" x14ac:dyDescent="0.25">
      <c r="A2" s="9">
        <v>1</v>
      </c>
      <c r="B2" s="3">
        <v>44015</v>
      </c>
      <c r="C2" s="57">
        <v>6.0297489999999998</v>
      </c>
      <c r="D2" s="57">
        <v>1.8304000000000001E-2</v>
      </c>
      <c r="E2" s="157">
        <v>3.0307000000000001E-2</v>
      </c>
      <c r="F2" s="57">
        <v>2.0622919999999998</v>
      </c>
      <c r="G2" s="57">
        <v>7.7841740000000001</v>
      </c>
      <c r="H2" s="57">
        <v>5.534E-2</v>
      </c>
      <c r="I2" s="57">
        <v>1.825391</v>
      </c>
      <c r="J2" s="57">
        <v>1.1340380000000001</v>
      </c>
      <c r="K2" s="57">
        <v>2.0531969999999999</v>
      </c>
      <c r="L2" s="57">
        <v>0.177347</v>
      </c>
      <c r="M2" s="57">
        <v>1.626903</v>
      </c>
      <c r="N2" s="57">
        <v>0.135433</v>
      </c>
      <c r="O2" s="57">
        <v>7.8707180000000001</v>
      </c>
      <c r="P2" s="57">
        <v>0</v>
      </c>
      <c r="Q2" s="57">
        <v>3.5007999999999997E-2</v>
      </c>
      <c r="R2" s="57">
        <v>3.4014999999999997E-2</v>
      </c>
      <c r="S2" s="57">
        <v>5.9455000000000001E-2</v>
      </c>
      <c r="T2" s="57">
        <v>7.0639089999999998</v>
      </c>
      <c r="U2" s="57">
        <v>8.1081660000000007</v>
      </c>
      <c r="V2" s="57">
        <v>0.18998300000000001</v>
      </c>
      <c r="W2" s="57">
        <v>1.0506500000000001</v>
      </c>
      <c r="X2" s="57">
        <v>7.7112439999999998</v>
      </c>
      <c r="Y2" s="57">
        <v>8.4184900000000003</v>
      </c>
      <c r="Z2" s="57">
        <v>1.470753</v>
      </c>
      <c r="AA2" s="57">
        <v>121.22524900000001</v>
      </c>
      <c r="AB2" s="57">
        <v>9.6238580000000002</v>
      </c>
      <c r="AC2" s="57">
        <v>84.542591999999999</v>
      </c>
      <c r="AD2" s="56">
        <v>6.4614000000000005E-2</v>
      </c>
      <c r="AE2" s="56">
        <v>3.7179999999999998E-2</v>
      </c>
      <c r="AF2" s="56">
        <v>3.0029E-2</v>
      </c>
      <c r="AG2" s="56">
        <v>1.5150319999999999</v>
      </c>
      <c r="AH2" s="56">
        <v>7.1865959999999998</v>
      </c>
      <c r="AI2" s="150">
        <v>8.0820000000000006E-3</v>
      </c>
    </row>
    <row r="3" spans="1:35" x14ac:dyDescent="0.25">
      <c r="A3" s="9">
        <v>2</v>
      </c>
      <c r="B3" s="3">
        <v>44014</v>
      </c>
      <c r="C3" s="151">
        <v>6.0286220000000004</v>
      </c>
      <c r="D3" s="151">
        <v>1.83E-2</v>
      </c>
      <c r="E3" s="156">
        <v>3.0300000000000001E-2</v>
      </c>
      <c r="F3" s="151">
        <v>2.0622919999999998</v>
      </c>
      <c r="G3" s="151">
        <v>7.7841740000000001</v>
      </c>
      <c r="H3" s="151">
        <v>5.5751000000000002E-2</v>
      </c>
      <c r="I3" s="151">
        <v>1.8011550000000001</v>
      </c>
      <c r="J3" s="151">
        <v>1.1230279999999999</v>
      </c>
      <c r="K3" s="151">
        <v>2.0531969999999999</v>
      </c>
      <c r="L3" s="151">
        <v>0.17732200000000001</v>
      </c>
      <c r="M3" s="151">
        <v>1.6208469999999999</v>
      </c>
      <c r="N3" s="151">
        <v>0.135433</v>
      </c>
      <c r="O3" s="151">
        <v>7.8826390000000002</v>
      </c>
      <c r="P3" s="151">
        <v>0</v>
      </c>
      <c r="Q3" s="151">
        <v>3.5007999999999997E-2</v>
      </c>
      <c r="R3" s="151">
        <v>3.3464000000000001E-2</v>
      </c>
      <c r="S3" s="151">
        <v>5.9455000000000001E-2</v>
      </c>
      <c r="T3" s="151">
        <v>7.0639089999999998</v>
      </c>
      <c r="U3" s="151">
        <v>8.1081660000000007</v>
      </c>
      <c r="V3" s="151">
        <v>0.18690000000000001</v>
      </c>
      <c r="W3" s="151">
        <v>1.0506500000000001</v>
      </c>
      <c r="X3" s="151">
        <v>7.7112439999999998</v>
      </c>
      <c r="Y3" s="151">
        <v>8.4184900000000003</v>
      </c>
      <c r="Z3" s="151">
        <v>1.470753</v>
      </c>
      <c r="AA3" s="151">
        <v>121.22524900000001</v>
      </c>
      <c r="AB3" s="151">
        <v>9.6238580000000002</v>
      </c>
      <c r="AC3" s="151">
        <v>84.542591999999999</v>
      </c>
      <c r="AD3" s="151">
        <v>6.4505000000000007E-2</v>
      </c>
      <c r="AE3" s="151">
        <v>3.7179999999999998E-2</v>
      </c>
      <c r="AF3" s="151">
        <v>3.0029E-2</v>
      </c>
      <c r="AG3" s="151">
        <v>1.5150319999999999</v>
      </c>
      <c r="AH3" s="151">
        <v>7.1865959999999998</v>
      </c>
      <c r="AI3" s="150">
        <v>8.0820000000000006E-3</v>
      </c>
    </row>
    <row r="4" spans="1:35" x14ac:dyDescent="0.25">
      <c r="A4" s="9">
        <v>3</v>
      </c>
      <c r="B4" s="3">
        <v>44011</v>
      </c>
      <c r="C4" s="151">
        <v>6.0253439999999996</v>
      </c>
      <c r="D4" s="151">
        <v>1.8287999999999999E-2</v>
      </c>
      <c r="E4" s="151">
        <v>3.0279E-2</v>
      </c>
      <c r="F4" s="151">
        <v>2.0582090000000002</v>
      </c>
      <c r="G4" s="151">
        <v>7.7746430000000002</v>
      </c>
      <c r="H4" s="151">
        <v>5.5122999999999998E-2</v>
      </c>
      <c r="I4" s="151">
        <v>1.7926660000000001</v>
      </c>
      <c r="J4" s="151">
        <v>1.1051139999999999</v>
      </c>
      <c r="K4" s="151">
        <v>2.0506250000000001</v>
      </c>
      <c r="L4" s="151">
        <v>0.17724699999999999</v>
      </c>
      <c r="M4" s="151">
        <v>1.6085</v>
      </c>
      <c r="N4" s="151">
        <v>0.13533899999999999</v>
      </c>
      <c r="O4" s="151">
        <v>7.8957090000000001</v>
      </c>
      <c r="P4" s="151">
        <v>0</v>
      </c>
      <c r="Q4" s="151">
        <v>3.6677000000000001E-2</v>
      </c>
      <c r="R4" s="151">
        <v>3.2971E-2</v>
      </c>
      <c r="S4" s="151">
        <v>5.7301999999999999E-2</v>
      </c>
      <c r="T4" s="151">
        <v>7.0570110000000001</v>
      </c>
      <c r="U4" s="151">
        <v>8.1100539999999999</v>
      </c>
      <c r="V4" s="151">
        <v>0.184197</v>
      </c>
      <c r="W4" s="151">
        <v>1.049866</v>
      </c>
      <c r="X4" s="151">
        <v>7.7044439999999996</v>
      </c>
      <c r="Y4" s="151">
        <v>8.413335</v>
      </c>
      <c r="Z4" s="151">
        <v>1.470515</v>
      </c>
      <c r="AA4" s="151">
        <v>121.54473900000001</v>
      </c>
      <c r="AB4" s="151">
        <v>9.6159440000000007</v>
      </c>
      <c r="AC4" s="151">
        <v>84.473923999999997</v>
      </c>
      <c r="AD4" s="151">
        <v>6.4239000000000004E-2</v>
      </c>
      <c r="AE4" s="151">
        <v>3.6984999999999997E-2</v>
      </c>
      <c r="AF4" s="151">
        <v>2.9974000000000001E-2</v>
      </c>
      <c r="AG4" s="151">
        <v>1.513069</v>
      </c>
      <c r="AH4" s="151">
        <v>7.1269749999999998</v>
      </c>
      <c r="AI4" s="150">
        <v>7.8019999999999999E-3</v>
      </c>
    </row>
    <row r="5" spans="1:35" x14ac:dyDescent="0.25">
      <c r="A5" s="9">
        <v>4</v>
      </c>
      <c r="B5" s="3">
        <v>44010</v>
      </c>
      <c r="C5" s="151">
        <v>6.0220000000000002</v>
      </c>
      <c r="D5" s="151">
        <v>1.8277999999999999E-2</v>
      </c>
      <c r="E5" s="151">
        <v>3.0261E-2</v>
      </c>
      <c r="F5" s="151">
        <v>2.056826</v>
      </c>
      <c r="G5" s="151">
        <v>7.768942</v>
      </c>
      <c r="H5" s="151">
        <v>5.5133000000000001E-2</v>
      </c>
      <c r="I5" s="151">
        <v>1.7835669999999999</v>
      </c>
      <c r="J5" s="151">
        <v>1.0933679999999999</v>
      </c>
      <c r="K5" s="151">
        <v>2.048829</v>
      </c>
      <c r="L5" s="151">
        <v>0.17716899999999999</v>
      </c>
      <c r="M5" s="151">
        <v>1.608528</v>
      </c>
      <c r="N5" s="151">
        <v>0.13525000000000001</v>
      </c>
      <c r="O5" s="151">
        <v>7.8915050000000004</v>
      </c>
      <c r="P5" s="151">
        <v>0</v>
      </c>
      <c r="Q5" s="151">
        <v>3.6473999999999999E-2</v>
      </c>
      <c r="R5" s="151">
        <v>3.2788999999999999E-2</v>
      </c>
      <c r="S5" s="151">
        <v>5.8500999999999997E-2</v>
      </c>
      <c r="T5" s="151">
        <v>7.0686220000000004</v>
      </c>
      <c r="U5" s="151">
        <v>8.1009290000000007</v>
      </c>
      <c r="V5" s="151">
        <v>0.18318699999999999</v>
      </c>
      <c r="W5" s="151">
        <v>1.049112</v>
      </c>
      <c r="X5" s="151">
        <v>7.7053060000000002</v>
      </c>
      <c r="Y5" s="151">
        <v>8.4171879999999994</v>
      </c>
      <c r="Z5" s="151">
        <v>1.4711860000000001</v>
      </c>
      <c r="AA5" s="151">
        <v>121.511995</v>
      </c>
      <c r="AB5" s="151">
        <v>9.608886</v>
      </c>
      <c r="AC5" s="151">
        <v>84.422763000000003</v>
      </c>
      <c r="AD5" s="151">
        <v>6.4176999999999998E-2</v>
      </c>
      <c r="AE5" s="151">
        <v>3.6984999999999997E-2</v>
      </c>
      <c r="AF5" s="151">
        <v>2.9974000000000001E-2</v>
      </c>
      <c r="AG5" s="151">
        <v>1.5119260000000001</v>
      </c>
      <c r="AH5" s="151">
        <v>7.1269749999999998</v>
      </c>
      <c r="AI5" s="150">
        <v>7.9850000000000008E-3</v>
      </c>
    </row>
    <row r="6" spans="1:35" x14ac:dyDescent="0.25">
      <c r="A6" s="9">
        <v>5</v>
      </c>
      <c r="B6" s="3">
        <v>43991</v>
      </c>
      <c r="C6" s="151">
        <v>5.9975250000000004</v>
      </c>
      <c r="D6" s="151">
        <v>1.8200999999999998E-2</v>
      </c>
      <c r="E6" s="151">
        <v>3.0148999999999999E-2</v>
      </c>
      <c r="F6" s="151">
        <v>2.046287</v>
      </c>
      <c r="G6" s="151">
        <v>7.7411690000000002</v>
      </c>
      <c r="H6" s="151">
        <v>5.2608000000000002E-2</v>
      </c>
      <c r="I6" s="151">
        <v>1.738459</v>
      </c>
      <c r="J6" s="151">
        <v>1.0526979999999999</v>
      </c>
      <c r="K6" s="151">
        <v>2.044362</v>
      </c>
      <c r="L6" s="151">
        <v>0.176707</v>
      </c>
      <c r="M6" s="151">
        <v>1.5933999999999999</v>
      </c>
      <c r="N6" s="151">
        <v>0.13476299999999999</v>
      </c>
      <c r="O6" s="151">
        <v>7.8509209999999996</v>
      </c>
      <c r="P6" s="151">
        <v>0</v>
      </c>
      <c r="Q6" s="151">
        <v>3.5344E-2</v>
      </c>
      <c r="R6" s="151">
        <v>3.1607999999999997E-2</v>
      </c>
      <c r="S6" s="151">
        <v>5.6750000000000002E-2</v>
      </c>
      <c r="T6" s="151">
        <v>6.9836720000000003</v>
      </c>
      <c r="U6" s="151">
        <v>7.9197829999999998</v>
      </c>
      <c r="V6" s="151">
        <v>0.176625</v>
      </c>
      <c r="W6" s="151">
        <v>1.0447299999999999</v>
      </c>
      <c r="X6" s="151">
        <v>7.6662710000000001</v>
      </c>
      <c r="Y6" s="151">
        <v>8.3107419999999994</v>
      </c>
      <c r="Z6" s="151">
        <v>1.459433</v>
      </c>
      <c r="AA6" s="151">
        <v>120.630599</v>
      </c>
      <c r="AB6" s="151">
        <v>9.5340509999999998</v>
      </c>
      <c r="AC6" s="151">
        <v>83.989626000000001</v>
      </c>
      <c r="AD6" s="151">
        <v>6.386E-2</v>
      </c>
      <c r="AE6" s="151">
        <v>3.6388999999999998E-2</v>
      </c>
      <c r="AF6" s="151">
        <v>2.9838E-2</v>
      </c>
      <c r="AG6" s="151">
        <v>1.5057</v>
      </c>
      <c r="AH6" s="151">
        <v>7.1269749999999998</v>
      </c>
      <c r="AI6" s="150">
        <v>7.8779999999999996E-3</v>
      </c>
    </row>
    <row r="7" spans="1:35" x14ac:dyDescent="0.25">
      <c r="A7" s="9">
        <v>6</v>
      </c>
      <c r="B7" s="3">
        <v>43990</v>
      </c>
      <c r="C7" s="151">
        <v>5.9961690000000001</v>
      </c>
      <c r="D7" s="151">
        <v>1.8180999999999999E-2</v>
      </c>
      <c r="E7" s="151">
        <v>3.0141999999999999E-2</v>
      </c>
      <c r="F7" s="151">
        <v>2.0463429999999998</v>
      </c>
      <c r="G7" s="151">
        <v>7.70641</v>
      </c>
      <c r="H7" s="151">
        <v>5.2894999999999998E-2</v>
      </c>
      <c r="I7" s="151">
        <v>1.743225</v>
      </c>
      <c r="J7" s="151">
        <v>1.0480499999999999</v>
      </c>
      <c r="K7" s="151">
        <v>2.0419170000000002</v>
      </c>
      <c r="L7" s="151">
        <v>0.176678</v>
      </c>
      <c r="M7" s="151">
        <v>1.588938</v>
      </c>
      <c r="N7" s="151">
        <v>0.13473299999999999</v>
      </c>
      <c r="O7" s="151">
        <v>7.8505149999999997</v>
      </c>
      <c r="P7" s="151">
        <v>0</v>
      </c>
      <c r="Q7" s="151">
        <v>3.5316E-2</v>
      </c>
      <c r="R7" s="151">
        <v>3.1661000000000002E-2</v>
      </c>
      <c r="S7" s="151">
        <v>5.6160000000000002E-2</v>
      </c>
      <c r="T7" s="151">
        <v>6.9836720000000003</v>
      </c>
      <c r="U7" s="151">
        <v>7.9197829999999998</v>
      </c>
      <c r="V7" s="151">
        <v>0.17691899999999999</v>
      </c>
      <c r="W7" s="151">
        <v>1.0444910000000001</v>
      </c>
      <c r="X7" s="151">
        <v>7.6502879999999998</v>
      </c>
      <c r="Y7" s="151">
        <v>8.3107419999999994</v>
      </c>
      <c r="Z7" s="151">
        <v>1.459433</v>
      </c>
      <c r="AA7" s="151">
        <v>120.551349</v>
      </c>
      <c r="AB7" s="151">
        <v>9.5338969999999996</v>
      </c>
      <c r="AC7" s="151">
        <v>83.971988999999994</v>
      </c>
      <c r="AD7" s="151">
        <v>6.3842999999999997E-2</v>
      </c>
      <c r="AE7" s="151">
        <v>3.6388999999999998E-2</v>
      </c>
      <c r="AF7" s="151">
        <v>2.9838E-2</v>
      </c>
      <c r="AG7" s="151">
        <v>1.502875</v>
      </c>
      <c r="AH7" s="151">
        <v>7.1269749999999998</v>
      </c>
      <c r="AI7" s="150">
        <v>8.0660000000000003E-3</v>
      </c>
    </row>
    <row r="8" spans="1:35" x14ac:dyDescent="0.25">
      <c r="A8" s="9">
        <v>7</v>
      </c>
      <c r="B8" s="3">
        <v>43987</v>
      </c>
      <c r="C8" s="151">
        <v>5.9925230000000003</v>
      </c>
      <c r="D8" s="151">
        <v>1.8168E-2</v>
      </c>
      <c r="E8" s="151">
        <v>3.0121999999999999E-2</v>
      </c>
      <c r="F8" s="151">
        <v>2.0395509999999999</v>
      </c>
      <c r="G8" s="151">
        <v>7.6714890000000002</v>
      </c>
      <c r="H8" s="151">
        <v>5.2832999999999998E-2</v>
      </c>
      <c r="I8" s="151">
        <v>1.734021</v>
      </c>
      <c r="J8" s="151">
        <v>1.037974</v>
      </c>
      <c r="K8" s="151">
        <v>2.0411109999999999</v>
      </c>
      <c r="L8" s="151">
        <v>0.176593</v>
      </c>
      <c r="M8" s="151">
        <v>1.577466</v>
      </c>
      <c r="N8" s="151">
        <v>0.13464799999999999</v>
      </c>
      <c r="O8" s="151">
        <v>7.8446709999999999</v>
      </c>
      <c r="P8" s="151">
        <v>0</v>
      </c>
      <c r="Q8" s="151">
        <v>3.5149E-2</v>
      </c>
      <c r="R8" s="151">
        <v>3.1475000000000003E-2</v>
      </c>
      <c r="S8" s="151">
        <v>5.4928999999999999E-2</v>
      </c>
      <c r="T8" s="151">
        <v>7.0023309999999999</v>
      </c>
      <c r="U8" s="151">
        <v>7.892881</v>
      </c>
      <c r="V8" s="151">
        <v>0.17590800000000001</v>
      </c>
      <c r="W8" s="151">
        <v>1.0437879999999999</v>
      </c>
      <c r="X8" s="151">
        <v>7.631996</v>
      </c>
      <c r="Y8" s="151">
        <v>8.3838969999999993</v>
      </c>
      <c r="Z8" s="151">
        <v>1.4572039999999999</v>
      </c>
      <c r="AA8" s="151">
        <v>120.499388</v>
      </c>
      <c r="AB8" s="151">
        <v>9.5150000000000006</v>
      </c>
      <c r="AC8" s="151">
        <v>83.892279000000002</v>
      </c>
      <c r="AD8" s="151">
        <v>6.3769999999999993E-2</v>
      </c>
      <c r="AE8" s="151">
        <v>3.6388999999999998E-2</v>
      </c>
      <c r="AF8" s="151">
        <v>2.9838E-2</v>
      </c>
      <c r="AG8" s="151">
        <v>1.502653</v>
      </c>
      <c r="AH8" s="151">
        <v>7.1269749999999998</v>
      </c>
      <c r="AI8" s="150">
        <v>7.6569999999999997E-3</v>
      </c>
    </row>
    <row r="9" spans="1:35" x14ac:dyDescent="0.25">
      <c r="A9" s="9">
        <v>8</v>
      </c>
      <c r="B9" s="3">
        <v>43986</v>
      </c>
      <c r="C9" s="151">
        <v>5.9912869999999998</v>
      </c>
      <c r="D9" s="151">
        <v>1.8162999999999999E-2</v>
      </c>
      <c r="E9" s="151">
        <v>3.0114999999999999E-2</v>
      </c>
      <c r="F9" s="151">
        <v>2.0375589999999999</v>
      </c>
      <c r="G9" s="151">
        <v>7.6331899999999999</v>
      </c>
      <c r="H9" s="151">
        <v>5.3010000000000002E-2</v>
      </c>
      <c r="I9" s="151">
        <v>1.731975</v>
      </c>
      <c r="J9" s="151">
        <v>1.042637</v>
      </c>
      <c r="K9" s="151">
        <v>2.041264</v>
      </c>
      <c r="L9" s="151">
        <v>0.176564</v>
      </c>
      <c r="M9" s="151">
        <v>1.576994</v>
      </c>
      <c r="N9" s="151">
        <v>0.13461300000000001</v>
      </c>
      <c r="O9" s="151">
        <v>7.8638589999999997</v>
      </c>
      <c r="P9" s="151">
        <v>0</v>
      </c>
      <c r="Q9" s="151">
        <v>3.5247000000000001E-2</v>
      </c>
      <c r="R9" s="151">
        <v>3.1489000000000003E-2</v>
      </c>
      <c r="S9" s="151">
        <v>5.5091000000000001E-2</v>
      </c>
      <c r="T9" s="151">
        <v>7.0023309999999999</v>
      </c>
      <c r="U9" s="151">
        <v>7.892881</v>
      </c>
      <c r="V9" s="151">
        <v>0.17597499999999999</v>
      </c>
      <c r="W9" s="151">
        <v>1.0435570000000001</v>
      </c>
      <c r="X9" s="151">
        <v>7.6033790000000003</v>
      </c>
      <c r="Y9" s="151">
        <v>8.3838969999999993</v>
      </c>
      <c r="Z9" s="151">
        <v>1.4572039999999999</v>
      </c>
      <c r="AA9" s="151">
        <v>120.80738700000001</v>
      </c>
      <c r="AB9" s="151">
        <v>9.5101169999999993</v>
      </c>
      <c r="AC9" s="151">
        <v>83.832364999999996</v>
      </c>
      <c r="AD9" s="151">
        <v>6.3770999999999994E-2</v>
      </c>
      <c r="AE9" s="151">
        <v>3.6388999999999998E-2</v>
      </c>
      <c r="AF9" s="151">
        <v>2.9838E-2</v>
      </c>
      <c r="AG9" s="151">
        <v>1.50241</v>
      </c>
      <c r="AH9" s="151">
        <v>7.1269749999999998</v>
      </c>
      <c r="AI9" s="150">
        <v>7.561E-3</v>
      </c>
    </row>
    <row r="10" spans="1:35" x14ac:dyDescent="0.25">
      <c r="A10" s="9">
        <v>9</v>
      </c>
      <c r="B10" s="3">
        <v>43985</v>
      </c>
      <c r="C10" s="151">
        <v>5.9898629999999997</v>
      </c>
      <c r="D10" s="151">
        <v>1.8158000000000001E-2</v>
      </c>
      <c r="E10" s="151">
        <v>3.0107999999999999E-2</v>
      </c>
      <c r="F10" s="151">
        <v>2.0348630000000001</v>
      </c>
      <c r="G10" s="151">
        <v>7.6317159999999999</v>
      </c>
      <c r="H10" s="151">
        <v>5.4073000000000003E-2</v>
      </c>
      <c r="I10" s="151">
        <v>1.716404</v>
      </c>
      <c r="J10" s="151">
        <v>1.034305</v>
      </c>
      <c r="K10" s="151">
        <v>2.0433159999999999</v>
      </c>
      <c r="L10" s="151">
        <v>0.176537</v>
      </c>
      <c r="M10" s="151">
        <v>1.573698</v>
      </c>
      <c r="N10" s="151">
        <v>0.13458800000000001</v>
      </c>
      <c r="O10" s="151">
        <v>7.8606870000000004</v>
      </c>
      <c r="P10" s="151">
        <v>0</v>
      </c>
      <c r="Q10" s="151">
        <v>3.5028999999999998E-2</v>
      </c>
      <c r="R10" s="151">
        <v>3.1206000000000001E-2</v>
      </c>
      <c r="S10" s="151">
        <v>5.5012999999999999E-2</v>
      </c>
      <c r="T10" s="151">
        <v>7.0023309999999999</v>
      </c>
      <c r="U10" s="151">
        <v>7.892881</v>
      </c>
      <c r="V10" s="151">
        <v>0.17441699999999999</v>
      </c>
      <c r="W10" s="151">
        <v>1.0433330000000001</v>
      </c>
      <c r="X10" s="151">
        <v>7.6363200000000004</v>
      </c>
      <c r="Y10" s="151">
        <v>8.3838969999999993</v>
      </c>
      <c r="Z10" s="151">
        <v>1.4572039999999999</v>
      </c>
      <c r="AA10" s="151">
        <v>120.843208</v>
      </c>
      <c r="AB10" s="151">
        <v>9.4936290000000003</v>
      </c>
      <c r="AC10" s="151">
        <v>83.818240000000003</v>
      </c>
      <c r="AD10" s="151">
        <v>6.3743999999999995E-2</v>
      </c>
      <c r="AE10" s="151">
        <v>3.6388999999999998E-2</v>
      </c>
      <c r="AF10" s="151">
        <v>2.9838E-2</v>
      </c>
      <c r="AG10" s="151">
        <v>1.503844</v>
      </c>
      <c r="AH10" s="151">
        <v>7.1269749999999998</v>
      </c>
      <c r="AI10" s="150">
        <v>7.6099999999999996E-3</v>
      </c>
    </row>
    <row r="11" spans="1:35" x14ac:dyDescent="0.25">
      <c r="A11" s="9">
        <v>10</v>
      </c>
      <c r="B11" s="3">
        <v>43984</v>
      </c>
      <c r="C11" s="151">
        <v>5.9886369999999998</v>
      </c>
      <c r="D11" s="151">
        <v>1.8152000000000001E-2</v>
      </c>
      <c r="E11" s="151">
        <v>3.0100999999999999E-2</v>
      </c>
      <c r="F11" s="151">
        <v>2.0295329999999998</v>
      </c>
      <c r="G11" s="151">
        <v>7.6330749999999998</v>
      </c>
      <c r="H11" s="151">
        <v>5.4232000000000002E-2</v>
      </c>
      <c r="I11" s="151">
        <v>1.697344</v>
      </c>
      <c r="J11" s="151">
        <v>1.0256190000000001</v>
      </c>
      <c r="K11" s="151">
        <v>2.0406490000000002</v>
      </c>
      <c r="L11" s="151">
        <v>0.176509</v>
      </c>
      <c r="M11" s="151">
        <v>1.5691740000000001</v>
      </c>
      <c r="N11" s="151">
        <v>0.13456599999999999</v>
      </c>
      <c r="O11" s="151">
        <v>7.8756149999999998</v>
      </c>
      <c r="P11" s="151">
        <v>0</v>
      </c>
      <c r="Q11" s="151">
        <v>3.4831000000000001E-2</v>
      </c>
      <c r="R11" s="151">
        <v>3.0974999999999999E-2</v>
      </c>
      <c r="S11" s="151">
        <v>5.4600000000000003E-2</v>
      </c>
      <c r="T11" s="151">
        <v>7.0023309999999999</v>
      </c>
      <c r="U11" s="151">
        <v>7.892881</v>
      </c>
      <c r="V11" s="151">
        <v>0.17314299999999999</v>
      </c>
      <c r="W11" s="151">
        <v>1.04311</v>
      </c>
      <c r="X11" s="151">
        <v>7.6548420000000004</v>
      </c>
      <c r="Y11" s="151">
        <v>8.3838969999999993</v>
      </c>
      <c r="Z11" s="151">
        <v>1.4572039999999999</v>
      </c>
      <c r="AA11" s="151">
        <v>121.325509</v>
      </c>
      <c r="AB11" s="151">
        <v>9.4581140000000001</v>
      </c>
      <c r="AC11" s="151">
        <v>83.652473000000001</v>
      </c>
      <c r="AD11" s="151">
        <v>6.3810000000000006E-2</v>
      </c>
      <c r="AE11" s="151">
        <v>3.6345000000000002E-2</v>
      </c>
      <c r="AF11" s="151">
        <v>2.9770999999999999E-2</v>
      </c>
      <c r="AG11" s="151">
        <v>1.5042390000000001</v>
      </c>
      <c r="AH11" s="151">
        <v>7.1269749999999998</v>
      </c>
      <c r="AI11" s="150">
        <v>7.4120000000000002E-3</v>
      </c>
    </row>
    <row r="12" spans="1:35" x14ac:dyDescent="0.25">
      <c r="A12" s="9">
        <v>11</v>
      </c>
      <c r="B12" s="3">
        <v>43983</v>
      </c>
      <c r="C12" s="151">
        <v>5.9873700000000003</v>
      </c>
      <c r="D12" s="151">
        <v>1.8147E-2</v>
      </c>
      <c r="E12" s="151">
        <v>3.0093999999999999E-2</v>
      </c>
      <c r="F12" s="151">
        <v>2.0207869999999999</v>
      </c>
      <c r="G12" s="151">
        <v>7.622401</v>
      </c>
      <c r="H12" s="151">
        <v>5.3922999999999999E-2</v>
      </c>
      <c r="I12" s="151">
        <v>1.667492</v>
      </c>
      <c r="J12" s="151">
        <v>1.003776</v>
      </c>
      <c r="K12" s="151">
        <v>2.0370689999999998</v>
      </c>
      <c r="L12" s="151">
        <v>0.17647699999999999</v>
      </c>
      <c r="M12" s="151">
        <v>1.5602750000000001</v>
      </c>
      <c r="N12" s="151">
        <v>0.13453899999999999</v>
      </c>
      <c r="O12" s="151">
        <v>7.7915679999999998</v>
      </c>
      <c r="P12" s="151">
        <v>0</v>
      </c>
      <c r="Q12" s="151">
        <v>3.4549000000000003E-2</v>
      </c>
      <c r="R12" s="151">
        <v>3.0470000000000001E-2</v>
      </c>
      <c r="S12" s="151">
        <v>5.4357999999999997E-2</v>
      </c>
      <c r="T12" s="151">
        <v>7.0023309999999999</v>
      </c>
      <c r="U12" s="151">
        <v>7.892881</v>
      </c>
      <c r="V12" s="151">
        <v>0.170317</v>
      </c>
      <c r="W12" s="151">
        <v>1.0428729999999999</v>
      </c>
      <c r="X12" s="151">
        <v>7.6527500000000002</v>
      </c>
      <c r="Y12" s="151">
        <v>8.3838969999999993</v>
      </c>
      <c r="Z12" s="151">
        <v>1.4572039999999999</v>
      </c>
      <c r="AA12" s="151">
        <v>119.59376399999999</v>
      </c>
      <c r="AB12" s="151">
        <v>9.4331099999999992</v>
      </c>
      <c r="AC12" s="151">
        <v>83.563631999999998</v>
      </c>
      <c r="AD12" s="151">
        <v>6.3660999999999995E-2</v>
      </c>
      <c r="AE12" s="151">
        <v>3.6345000000000002E-2</v>
      </c>
      <c r="AF12" s="151">
        <v>2.9770999999999999E-2</v>
      </c>
      <c r="AG12" s="151">
        <v>1.5027630000000001</v>
      </c>
      <c r="AH12" s="151">
        <v>7.1269749999999998</v>
      </c>
      <c r="AI12" s="150">
        <v>7.2979999999999998E-3</v>
      </c>
    </row>
    <row r="13" spans="1:35" x14ac:dyDescent="0.25">
      <c r="A13" s="9">
        <v>12</v>
      </c>
      <c r="B13" s="3">
        <v>43980</v>
      </c>
      <c r="C13" s="151">
        <v>5.9835960000000004</v>
      </c>
      <c r="D13" s="151">
        <v>1.8134999999999998E-2</v>
      </c>
      <c r="E13" s="151">
        <v>3.0074E-2</v>
      </c>
      <c r="F13" s="151">
        <v>2.0187439999999999</v>
      </c>
      <c r="G13" s="151">
        <v>7.5976970000000001</v>
      </c>
      <c r="H13" s="151">
        <v>5.3594999999999997E-2</v>
      </c>
      <c r="I13" s="151">
        <v>1.670423</v>
      </c>
      <c r="J13" s="151">
        <v>1.013879</v>
      </c>
      <c r="K13" s="151">
        <v>2.0352169999999998</v>
      </c>
      <c r="L13" s="151">
        <v>0.17638799999999999</v>
      </c>
      <c r="M13" s="151">
        <v>1.554101</v>
      </c>
      <c r="N13" s="151">
        <v>0.13445599999999999</v>
      </c>
      <c r="O13" s="151">
        <v>7.7925300000000002</v>
      </c>
      <c r="P13" s="151">
        <v>0</v>
      </c>
      <c r="Q13" s="151">
        <v>3.4712E-2</v>
      </c>
      <c r="R13" s="151">
        <v>3.0495000000000001E-2</v>
      </c>
      <c r="S13" s="151">
        <v>5.3233999999999997E-2</v>
      </c>
      <c r="T13" s="151">
        <v>6.965605</v>
      </c>
      <c r="U13" s="151">
        <v>7.8014450000000002</v>
      </c>
      <c r="V13" s="151">
        <v>0.170458</v>
      </c>
      <c r="W13" s="151">
        <v>1.0421499999999999</v>
      </c>
      <c r="X13" s="151">
        <v>7.6249289999999998</v>
      </c>
      <c r="Y13" s="151">
        <v>8.3634179999999994</v>
      </c>
      <c r="Z13" s="151">
        <v>1.4506669999999999</v>
      </c>
      <c r="AA13" s="151">
        <v>119.62906700000001</v>
      </c>
      <c r="AB13" s="151">
        <v>9.4194659999999999</v>
      </c>
      <c r="AC13" s="151">
        <v>83.492504999999994</v>
      </c>
      <c r="AD13" s="151">
        <v>6.3617000000000007E-2</v>
      </c>
      <c r="AE13" s="151">
        <v>3.6273E-2</v>
      </c>
      <c r="AF13" s="151">
        <v>2.9742000000000001E-2</v>
      </c>
      <c r="AG13" s="151">
        <v>1.501638</v>
      </c>
      <c r="AH13" s="151">
        <v>7.1759399999999998</v>
      </c>
      <c r="AI13" s="150">
        <v>7.0020000000000004E-3</v>
      </c>
    </row>
    <row r="14" spans="1:35" x14ac:dyDescent="0.25">
      <c r="A14" s="9">
        <v>13</v>
      </c>
      <c r="B14" s="3">
        <v>43979</v>
      </c>
      <c r="C14" s="151">
        <v>5.9824529999999996</v>
      </c>
      <c r="D14" s="151">
        <v>1.8131000000000001E-2</v>
      </c>
      <c r="E14" s="151">
        <v>3.0065999999999999E-2</v>
      </c>
      <c r="F14" s="151">
        <v>2.012972</v>
      </c>
      <c r="G14" s="151">
        <v>7.5668290000000002</v>
      </c>
      <c r="H14" s="151">
        <v>5.2936999999999998E-2</v>
      </c>
      <c r="I14" s="151">
        <v>1.659303</v>
      </c>
      <c r="J14" s="151">
        <v>1.0074799999999999</v>
      </c>
      <c r="K14" s="151">
        <v>2.033382</v>
      </c>
      <c r="L14" s="151">
        <v>0.17636299999999999</v>
      </c>
      <c r="M14" s="151">
        <v>1.55145</v>
      </c>
      <c r="N14" s="151">
        <v>0.13442899999999999</v>
      </c>
      <c r="O14" s="151">
        <v>7.7972799999999998</v>
      </c>
      <c r="P14" s="151">
        <v>0</v>
      </c>
      <c r="Q14" s="151">
        <v>3.4924999999999998E-2</v>
      </c>
      <c r="R14" s="151">
        <v>3.0483E-2</v>
      </c>
      <c r="S14" s="151">
        <v>5.3447000000000001E-2</v>
      </c>
      <c r="T14" s="151">
        <v>6.965605</v>
      </c>
      <c r="U14" s="151">
        <v>7.8014450000000002</v>
      </c>
      <c r="V14" s="151">
        <v>0.17041300000000001</v>
      </c>
      <c r="W14" s="151">
        <v>1.0419400000000001</v>
      </c>
      <c r="X14" s="151">
        <v>7.5944969999999996</v>
      </c>
      <c r="Y14" s="151">
        <v>8.3634179999999994</v>
      </c>
      <c r="Z14" s="151">
        <v>1.4506669999999999</v>
      </c>
      <c r="AA14" s="151">
        <v>119.569048</v>
      </c>
      <c r="AB14" s="151">
        <v>9.4153559999999992</v>
      </c>
      <c r="AC14" s="151">
        <v>83.444310999999999</v>
      </c>
      <c r="AD14" s="151">
        <v>6.3543000000000002E-2</v>
      </c>
      <c r="AE14" s="151">
        <v>3.6273E-2</v>
      </c>
      <c r="AF14" s="151">
        <v>2.9742000000000001E-2</v>
      </c>
      <c r="AG14" s="151">
        <v>1.499889</v>
      </c>
      <c r="AH14" s="151">
        <v>7.1759399999999998</v>
      </c>
      <c r="AI14" s="150">
        <v>6.9100000000000003E-3</v>
      </c>
    </row>
    <row r="15" spans="1:35" x14ac:dyDescent="0.25">
      <c r="A15" s="9">
        <v>14</v>
      </c>
      <c r="B15" s="3">
        <v>43978</v>
      </c>
      <c r="C15" s="151">
        <v>5.981274</v>
      </c>
      <c r="D15" s="151">
        <v>1.8124999999999999E-2</v>
      </c>
      <c r="E15" s="151">
        <v>3.0058000000000001E-2</v>
      </c>
      <c r="F15" s="151">
        <v>2.008178</v>
      </c>
      <c r="G15" s="151">
        <v>7.5890240000000002</v>
      </c>
      <c r="H15" s="151">
        <v>5.4113000000000001E-2</v>
      </c>
      <c r="I15" s="151">
        <v>1.630368</v>
      </c>
      <c r="J15" s="151">
        <v>0.986738</v>
      </c>
      <c r="K15" s="151">
        <v>2.0304530000000001</v>
      </c>
      <c r="L15" s="151">
        <v>0.17633799999999999</v>
      </c>
      <c r="M15" s="151">
        <v>1.548691</v>
      </c>
      <c r="N15" s="151">
        <v>0.13440199999999999</v>
      </c>
      <c r="O15" s="151">
        <v>7.7853190000000003</v>
      </c>
      <c r="P15" s="151">
        <v>0</v>
      </c>
      <c r="Q15" s="151">
        <v>3.4568000000000002E-2</v>
      </c>
      <c r="R15" s="151">
        <v>3.0034000000000002E-2</v>
      </c>
      <c r="S15" s="151">
        <v>5.3351999999999997E-2</v>
      </c>
      <c r="T15" s="151">
        <v>6.965605</v>
      </c>
      <c r="U15" s="151">
        <v>7.8014450000000002</v>
      </c>
      <c r="V15" s="151">
        <v>0.167903</v>
      </c>
      <c r="W15" s="151">
        <v>1.041728</v>
      </c>
      <c r="X15" s="151">
        <v>7.6227330000000002</v>
      </c>
      <c r="Y15" s="151">
        <v>8.3634179999999994</v>
      </c>
      <c r="Z15" s="151">
        <v>1.4506669999999999</v>
      </c>
      <c r="AA15" s="151">
        <v>119.29446900000001</v>
      </c>
      <c r="AB15" s="151">
        <v>9.4132569999999998</v>
      </c>
      <c r="AC15" s="151">
        <v>83.444021000000006</v>
      </c>
      <c r="AD15" s="151">
        <v>6.3431000000000001E-2</v>
      </c>
      <c r="AE15" s="151">
        <v>3.5996E-2</v>
      </c>
      <c r="AF15" s="151">
        <v>2.9668E-2</v>
      </c>
      <c r="AG15" s="151">
        <v>1.499979</v>
      </c>
      <c r="AH15" s="151">
        <v>7.1759399999999998</v>
      </c>
      <c r="AI15" s="150">
        <v>7.169E-3</v>
      </c>
    </row>
    <row r="16" spans="1:35" x14ac:dyDescent="0.25">
      <c r="A16" s="9">
        <v>15</v>
      </c>
      <c r="B16" s="3">
        <v>43973</v>
      </c>
      <c r="C16" s="151">
        <v>5.9751320000000003</v>
      </c>
      <c r="D16" s="151">
        <v>1.8100999999999999E-2</v>
      </c>
      <c r="E16" s="151">
        <v>3.0020999999999999E-2</v>
      </c>
      <c r="F16" s="151">
        <v>2.0085839999999999</v>
      </c>
      <c r="G16" s="151">
        <v>7.5862850000000002</v>
      </c>
      <c r="H16" s="151">
        <v>5.4261999999999998E-2</v>
      </c>
      <c r="I16" s="151">
        <v>1.6291739999999999</v>
      </c>
      <c r="J16" s="151">
        <v>0.98134900000000003</v>
      </c>
      <c r="K16" s="151">
        <v>2.0305219999999999</v>
      </c>
      <c r="L16" s="151">
        <v>0.17619599999999999</v>
      </c>
      <c r="M16" s="151">
        <v>1.54671</v>
      </c>
      <c r="N16" s="151">
        <v>0.13425799999999999</v>
      </c>
      <c r="O16" s="151">
        <v>7.781682</v>
      </c>
      <c r="P16" s="151">
        <v>0</v>
      </c>
      <c r="Q16" s="151">
        <v>3.4445000000000003E-2</v>
      </c>
      <c r="R16" s="151">
        <v>2.9991E-2</v>
      </c>
      <c r="S16" s="151">
        <v>5.3636000000000003E-2</v>
      </c>
      <c r="T16" s="151">
        <v>7.0312349999999997</v>
      </c>
      <c r="U16" s="151">
        <v>7.8162200000000004</v>
      </c>
      <c r="V16" s="151">
        <v>0.16769300000000001</v>
      </c>
      <c r="W16" s="151">
        <v>1.040586</v>
      </c>
      <c r="X16" s="151">
        <v>7.6158049999999999</v>
      </c>
      <c r="Y16" s="151">
        <v>8.5335400000000003</v>
      </c>
      <c r="Z16" s="151">
        <v>1.4487589999999999</v>
      </c>
      <c r="AA16" s="151">
        <v>119.141626</v>
      </c>
      <c r="AB16" s="151">
        <v>9.4103639999999995</v>
      </c>
      <c r="AC16" s="151">
        <v>83.398330999999999</v>
      </c>
      <c r="AD16" s="151">
        <v>6.3372999999999999E-2</v>
      </c>
      <c r="AE16" s="151">
        <v>3.5996E-2</v>
      </c>
      <c r="AF16" s="151">
        <v>2.9668E-2</v>
      </c>
      <c r="AG16" s="151">
        <v>1.4992859999999999</v>
      </c>
      <c r="AH16" s="151">
        <v>7.1759399999999998</v>
      </c>
      <c r="AI16" s="150">
        <v>7.1780000000000004E-3</v>
      </c>
    </row>
    <row r="17" spans="1:35" x14ac:dyDescent="0.25">
      <c r="A17" s="9">
        <v>16</v>
      </c>
      <c r="B17" s="3">
        <v>43972</v>
      </c>
      <c r="C17" s="151">
        <v>5.9737830000000001</v>
      </c>
      <c r="D17" s="151">
        <v>1.8096999999999999E-2</v>
      </c>
      <c r="E17" s="151">
        <v>3.0023000000000001E-2</v>
      </c>
      <c r="F17" s="151">
        <v>2.008203</v>
      </c>
      <c r="G17" s="151">
        <v>7.5410329999999997</v>
      </c>
      <c r="H17" s="151">
        <v>5.4375E-2</v>
      </c>
      <c r="I17" s="151">
        <v>1.622384</v>
      </c>
      <c r="J17" s="151">
        <v>0.98451999999999995</v>
      </c>
      <c r="K17" s="151">
        <v>2.0304319999999998</v>
      </c>
      <c r="L17" s="151">
        <v>0.17616399999999999</v>
      </c>
      <c r="M17" s="151">
        <v>1.5477399999999999</v>
      </c>
      <c r="N17" s="151">
        <v>0.13423299999999999</v>
      </c>
      <c r="O17" s="151">
        <v>7.757142</v>
      </c>
      <c r="P17" s="151">
        <v>0</v>
      </c>
      <c r="Q17" s="151">
        <v>3.4247E-2</v>
      </c>
      <c r="R17" s="151">
        <v>2.9863000000000001E-2</v>
      </c>
      <c r="S17" s="151">
        <v>5.4364000000000003E-2</v>
      </c>
      <c r="T17" s="151">
        <v>7.0312349999999997</v>
      </c>
      <c r="U17" s="151">
        <v>7.8162200000000004</v>
      </c>
      <c r="V17" s="151">
        <v>0.16698499999999999</v>
      </c>
      <c r="W17" s="151">
        <v>1.0403370000000001</v>
      </c>
      <c r="X17" s="151">
        <v>7.5961749999999997</v>
      </c>
      <c r="Y17" s="151">
        <v>8.5335400000000003</v>
      </c>
      <c r="Z17" s="151">
        <v>1.4487589999999999</v>
      </c>
      <c r="AA17" s="151">
        <v>118.583808</v>
      </c>
      <c r="AB17" s="151">
        <v>9.4091290000000001</v>
      </c>
      <c r="AC17" s="151">
        <v>83.374606999999997</v>
      </c>
      <c r="AD17" s="151">
        <v>6.3374E-2</v>
      </c>
      <c r="AE17" s="151">
        <v>3.5996E-2</v>
      </c>
      <c r="AF17" s="151">
        <v>2.9668E-2</v>
      </c>
      <c r="AG17" s="151">
        <v>1.4988710000000001</v>
      </c>
      <c r="AH17" s="151">
        <v>7.1759399999999998</v>
      </c>
      <c r="AI17" s="150">
        <v>7.0499999999999998E-3</v>
      </c>
    </row>
    <row r="18" spans="1:35" x14ac:dyDescent="0.25">
      <c r="A18" s="9">
        <v>17</v>
      </c>
      <c r="B18" s="3">
        <v>43971</v>
      </c>
      <c r="C18" s="151">
        <v>5.9725200000000003</v>
      </c>
      <c r="D18" s="151">
        <v>1.8093000000000001E-2</v>
      </c>
      <c r="E18" s="151">
        <v>3.0016000000000001E-2</v>
      </c>
      <c r="F18" s="151">
        <v>2.0063589999999998</v>
      </c>
      <c r="G18" s="151">
        <v>7.5516740000000002</v>
      </c>
      <c r="H18" s="151">
        <v>5.5274999999999998E-2</v>
      </c>
      <c r="I18" s="151">
        <v>1.6188020000000001</v>
      </c>
      <c r="J18" s="151">
        <v>0.97480999999999995</v>
      </c>
      <c r="K18" s="151">
        <v>2.0293869999999998</v>
      </c>
      <c r="L18" s="151">
        <v>0.17613400000000001</v>
      </c>
      <c r="M18" s="151">
        <v>1.5422469999999999</v>
      </c>
      <c r="N18" s="151">
        <v>0.13420499999999999</v>
      </c>
      <c r="O18" s="151">
        <v>7.7349839999999999</v>
      </c>
      <c r="P18" s="151">
        <v>0</v>
      </c>
      <c r="Q18" s="151">
        <v>3.4117000000000001E-2</v>
      </c>
      <c r="R18" s="151">
        <v>2.9576999999999999E-2</v>
      </c>
      <c r="S18" s="151">
        <v>5.3964999999999999E-2</v>
      </c>
      <c r="T18" s="151">
        <v>7.0312349999999997</v>
      </c>
      <c r="U18" s="151">
        <v>7.8162200000000004</v>
      </c>
      <c r="V18" s="151">
        <v>0.165382</v>
      </c>
      <c r="W18" s="151">
        <v>1.0401009999999999</v>
      </c>
      <c r="X18" s="151">
        <v>7.6529199999999999</v>
      </c>
      <c r="Y18" s="151">
        <v>8.5335400000000003</v>
      </c>
      <c r="Z18" s="151">
        <v>1.4487589999999999</v>
      </c>
      <c r="AA18" s="151">
        <v>118.24019699999999</v>
      </c>
      <c r="AB18" s="151">
        <v>9.3923199999999998</v>
      </c>
      <c r="AC18" s="151">
        <v>83.329652999999993</v>
      </c>
      <c r="AD18" s="151">
        <v>6.3333E-2</v>
      </c>
      <c r="AE18" s="151">
        <v>3.5707000000000003E-2</v>
      </c>
      <c r="AF18" s="151">
        <v>2.954E-2</v>
      </c>
      <c r="AG18" s="151">
        <v>1.499738</v>
      </c>
      <c r="AH18" s="151">
        <v>7.1759399999999998</v>
      </c>
      <c r="AI18" s="150">
        <v>6.8640000000000003E-3</v>
      </c>
    </row>
    <row r="19" spans="1:35" x14ac:dyDescent="0.25">
      <c r="A19" s="9">
        <v>18</v>
      </c>
      <c r="B19" s="3">
        <v>43969</v>
      </c>
      <c r="C19" s="151">
        <v>5.9700709999999999</v>
      </c>
      <c r="D19" s="151">
        <v>1.8083999999999999E-2</v>
      </c>
      <c r="E19" s="151">
        <v>3.0002999999999998E-2</v>
      </c>
      <c r="F19" s="151">
        <v>1.9995529999999999</v>
      </c>
      <c r="G19" s="151">
        <v>7.5749430000000002</v>
      </c>
      <c r="H19" s="151">
        <v>5.4726999999999998E-2</v>
      </c>
      <c r="I19" s="151">
        <v>1.5869040000000001</v>
      </c>
      <c r="J19" s="151">
        <v>0.96116500000000005</v>
      </c>
      <c r="K19" s="151">
        <v>2.0277530000000001</v>
      </c>
      <c r="L19" s="151">
        <v>0.17607300000000001</v>
      </c>
      <c r="M19" s="151">
        <v>1.5318909999999999</v>
      </c>
      <c r="N19" s="151">
        <v>0.13414300000000001</v>
      </c>
      <c r="O19" s="151">
        <v>7.7285050000000002</v>
      </c>
      <c r="P19" s="151">
        <v>0</v>
      </c>
      <c r="Q19" s="151">
        <v>3.3500000000000002E-2</v>
      </c>
      <c r="R19" s="151">
        <v>2.8992E-2</v>
      </c>
      <c r="S19" s="151">
        <v>5.2941000000000002E-2</v>
      </c>
      <c r="T19" s="151">
        <v>7.0312349999999997</v>
      </c>
      <c r="U19" s="151">
        <v>7.8162200000000004</v>
      </c>
      <c r="V19" s="151">
        <v>0.16217100000000001</v>
      </c>
      <c r="W19" s="151">
        <v>1.0396259999999999</v>
      </c>
      <c r="X19" s="151">
        <v>7.6923560000000002</v>
      </c>
      <c r="Y19" s="151">
        <v>8.5335400000000003</v>
      </c>
      <c r="Z19" s="151">
        <v>1.4487589999999999</v>
      </c>
      <c r="AA19" s="151">
        <v>118.089833</v>
      </c>
      <c r="AB19" s="151">
        <v>9.3857739999999996</v>
      </c>
      <c r="AC19" s="151">
        <v>83.310856999999999</v>
      </c>
      <c r="AD19" s="151">
        <v>6.3210000000000002E-2</v>
      </c>
      <c r="AE19" s="151">
        <v>3.5707000000000003E-2</v>
      </c>
      <c r="AF19" s="151">
        <v>2.954E-2</v>
      </c>
      <c r="AG19" s="151">
        <v>1.4981949999999999</v>
      </c>
      <c r="AH19" s="151">
        <v>7.1759399999999998</v>
      </c>
      <c r="AI19" s="150">
        <v>6.4450000000000002E-3</v>
      </c>
    </row>
    <row r="20" spans="1:35" x14ac:dyDescent="0.25">
      <c r="A20" s="9">
        <v>19</v>
      </c>
      <c r="B20" s="3">
        <v>43966</v>
      </c>
      <c r="C20" s="151">
        <v>5.9659940000000002</v>
      </c>
      <c r="D20" s="151">
        <v>1.8072000000000001E-2</v>
      </c>
      <c r="E20" s="151">
        <v>2.9984E-2</v>
      </c>
      <c r="F20" s="151">
        <v>1.9993570000000001</v>
      </c>
      <c r="G20" s="151">
        <v>7.6148749999999996</v>
      </c>
      <c r="H20" s="151">
        <v>5.4614999999999997E-2</v>
      </c>
      <c r="I20" s="151">
        <v>1.584463</v>
      </c>
      <c r="J20" s="151">
        <v>0.94991300000000001</v>
      </c>
      <c r="K20" s="151">
        <v>2.027717</v>
      </c>
      <c r="L20" s="151">
        <v>0.17597299999999999</v>
      </c>
      <c r="M20" s="151">
        <v>1.532192</v>
      </c>
      <c r="N20" s="151">
        <v>0.13405800000000001</v>
      </c>
      <c r="O20" s="151">
        <v>7.7357019999999999</v>
      </c>
      <c r="P20" s="151">
        <v>0</v>
      </c>
      <c r="Q20" s="151">
        <v>3.3323999999999999E-2</v>
      </c>
      <c r="R20" s="151">
        <v>2.8844999999999999E-2</v>
      </c>
      <c r="S20" s="151">
        <v>5.3159999999999999E-2</v>
      </c>
      <c r="T20" s="151">
        <v>7.1916440000000001</v>
      </c>
      <c r="U20" s="151">
        <v>8.0394159999999992</v>
      </c>
      <c r="V20" s="151">
        <v>0.161414</v>
      </c>
      <c r="W20" s="151">
        <v>1.0388470000000001</v>
      </c>
      <c r="X20" s="151">
        <v>7.7408960000000002</v>
      </c>
      <c r="Y20" s="151">
        <v>8.7546999999999997</v>
      </c>
      <c r="Z20" s="151">
        <v>1.441632</v>
      </c>
      <c r="AA20" s="151">
        <v>118.219391</v>
      </c>
      <c r="AB20" s="151">
        <v>9.3858320000000006</v>
      </c>
      <c r="AC20" s="151">
        <v>83.300228000000004</v>
      </c>
      <c r="AD20" s="151">
        <v>6.3158000000000006E-2</v>
      </c>
      <c r="AE20" s="151">
        <v>3.5707000000000003E-2</v>
      </c>
      <c r="AF20" s="151">
        <v>2.954E-2</v>
      </c>
      <c r="AG20" s="151">
        <v>1.4983219999999999</v>
      </c>
      <c r="AH20" s="151">
        <v>7.1759399999999998</v>
      </c>
      <c r="AI20" s="150">
        <v>6.234E-3</v>
      </c>
    </row>
    <row r="21" spans="1:35" x14ac:dyDescent="0.25">
      <c r="A21" s="9">
        <v>20</v>
      </c>
      <c r="B21" s="3">
        <v>43965</v>
      </c>
      <c r="C21" s="151">
        <v>5.9647779999999999</v>
      </c>
      <c r="D21" s="151">
        <v>1.8072000000000001E-2</v>
      </c>
      <c r="E21" s="151">
        <v>2.9977E-2</v>
      </c>
      <c r="F21" s="151">
        <v>2.0046170000000001</v>
      </c>
      <c r="G21" s="151">
        <v>7.6603380000000003</v>
      </c>
      <c r="H21" s="151">
        <v>5.4190000000000002E-2</v>
      </c>
      <c r="I21" s="151">
        <v>1.601205</v>
      </c>
      <c r="J21" s="151">
        <v>0.95328599999999997</v>
      </c>
      <c r="K21" s="151">
        <v>2.030516</v>
      </c>
      <c r="L21" s="151">
        <v>0.17594599999999999</v>
      </c>
      <c r="M21" s="151">
        <v>1.5340009999999999</v>
      </c>
      <c r="N21" s="151">
        <v>0.13403599999999999</v>
      </c>
      <c r="O21" s="151">
        <v>7.7356910000000001</v>
      </c>
      <c r="P21" s="151">
        <v>0</v>
      </c>
      <c r="Q21" s="151">
        <v>3.3363999999999998E-2</v>
      </c>
      <c r="R21" s="151">
        <v>2.8997999999999999E-2</v>
      </c>
      <c r="S21" s="151">
        <v>5.2885000000000001E-2</v>
      </c>
      <c r="T21" s="151">
        <v>7.1916440000000001</v>
      </c>
      <c r="U21" s="151">
        <v>8.0394159999999992</v>
      </c>
      <c r="V21" s="151">
        <v>0.16226399999999999</v>
      </c>
      <c r="W21" s="151">
        <v>1.038621</v>
      </c>
      <c r="X21" s="151">
        <v>7.7725850000000003</v>
      </c>
      <c r="Y21" s="151">
        <v>8.7546999999999997</v>
      </c>
      <c r="Z21" s="151">
        <v>1.441632</v>
      </c>
      <c r="AA21" s="151">
        <v>118.197547</v>
      </c>
      <c r="AB21" s="151">
        <v>9.4126030000000007</v>
      </c>
      <c r="AC21" s="151">
        <v>83.354973000000001</v>
      </c>
      <c r="AD21" s="151">
        <v>6.3186000000000006E-2</v>
      </c>
      <c r="AE21" s="151">
        <v>3.5707000000000003E-2</v>
      </c>
      <c r="AF21" s="151">
        <v>2.954E-2</v>
      </c>
      <c r="AG21" s="151">
        <v>1.4989760000000001</v>
      </c>
      <c r="AH21" s="151">
        <v>7.1759399999999998</v>
      </c>
      <c r="AI21" s="150">
        <v>5.9849999999999999E-3</v>
      </c>
    </row>
    <row r="22" spans="1:35" x14ac:dyDescent="0.25">
      <c r="A22" s="9">
        <v>21</v>
      </c>
      <c r="B22" s="3">
        <v>43964</v>
      </c>
      <c r="C22" s="151">
        <v>5.9635660000000001</v>
      </c>
      <c r="D22" s="151">
        <v>1.8068000000000001E-2</v>
      </c>
      <c r="E22" s="151">
        <v>2.997E-2</v>
      </c>
      <c r="F22" s="151">
        <v>2.0070589999999999</v>
      </c>
      <c r="G22" s="151">
        <v>7.6816979999999999</v>
      </c>
      <c r="H22" s="151">
        <v>5.4816999999999998E-2</v>
      </c>
      <c r="I22" s="151">
        <v>1.595872</v>
      </c>
      <c r="J22" s="151">
        <v>0.94782500000000003</v>
      </c>
      <c r="K22" s="151">
        <v>2.0308220000000001</v>
      </c>
      <c r="L22" s="151">
        <v>0.17591899999999999</v>
      </c>
      <c r="M22" s="151">
        <v>1.5404340000000001</v>
      </c>
      <c r="N22" s="151">
        <v>0.13400699999999999</v>
      </c>
      <c r="O22" s="151">
        <v>7.7327820000000003</v>
      </c>
      <c r="P22" s="151">
        <v>0</v>
      </c>
      <c r="Q22" s="151">
        <v>3.3161000000000003E-2</v>
      </c>
      <c r="R22" s="151">
        <v>2.8840000000000001E-2</v>
      </c>
      <c r="S22" s="151">
        <v>5.3574999999999998E-2</v>
      </c>
      <c r="T22" s="151">
        <v>7.1916440000000001</v>
      </c>
      <c r="U22" s="151">
        <v>8.0394159999999992</v>
      </c>
      <c r="V22" s="151">
        <v>0.16140599999999999</v>
      </c>
      <c r="W22" s="151">
        <v>1.038403</v>
      </c>
      <c r="X22" s="151">
        <v>7.8013769999999996</v>
      </c>
      <c r="Y22" s="151">
        <v>8.7546999999999997</v>
      </c>
      <c r="Z22" s="151">
        <v>1.441632</v>
      </c>
      <c r="AA22" s="151">
        <v>118.171688</v>
      </c>
      <c r="AB22" s="151">
        <v>9.4211969999999994</v>
      </c>
      <c r="AC22" s="151">
        <v>83.392064000000005</v>
      </c>
      <c r="AD22" s="151">
        <v>6.3131999999999994E-2</v>
      </c>
      <c r="AE22" s="151">
        <v>3.5707000000000003E-2</v>
      </c>
      <c r="AF22" s="151">
        <v>2.954E-2</v>
      </c>
      <c r="AG22" s="151">
        <v>1.4984550000000001</v>
      </c>
      <c r="AH22" s="151">
        <v>7.1759399999999998</v>
      </c>
      <c r="AI22" s="150">
        <v>6.1060000000000003E-3</v>
      </c>
    </row>
    <row r="23" spans="1:35" x14ac:dyDescent="0.25">
      <c r="A23" s="9">
        <v>22</v>
      </c>
      <c r="B23" s="3">
        <v>43963</v>
      </c>
      <c r="C23" s="151">
        <v>5.9625279999999998</v>
      </c>
      <c r="D23" s="151">
        <v>1.8064E-2</v>
      </c>
      <c r="E23" s="151">
        <v>2.9963E-2</v>
      </c>
      <c r="F23" s="151">
        <v>2.0016029999999998</v>
      </c>
      <c r="G23" s="151">
        <v>7.7049789999999998</v>
      </c>
      <c r="H23" s="151">
        <v>5.5149999999999998E-2</v>
      </c>
      <c r="I23" s="151">
        <v>1.567858</v>
      </c>
      <c r="J23" s="151">
        <v>0.92855299999999996</v>
      </c>
      <c r="K23" s="151">
        <v>2.0284369999999998</v>
      </c>
      <c r="L23" s="151">
        <v>0.17589399999999999</v>
      </c>
      <c r="M23" s="151">
        <v>1.5427599999999999</v>
      </c>
      <c r="N23" s="151">
        <v>0.13397899999999999</v>
      </c>
      <c r="O23" s="151">
        <v>7.7344580000000001</v>
      </c>
      <c r="P23" s="151">
        <v>0</v>
      </c>
      <c r="Q23" s="151">
        <v>3.2604000000000001E-2</v>
      </c>
      <c r="R23" s="151">
        <v>2.8191999999999998E-2</v>
      </c>
      <c r="S23" s="151">
        <v>5.4917000000000001E-2</v>
      </c>
      <c r="T23" s="151">
        <v>7.1916440000000001</v>
      </c>
      <c r="U23" s="151">
        <v>8.0394159999999992</v>
      </c>
      <c r="V23" s="151">
        <v>0.15778300000000001</v>
      </c>
      <c r="W23" s="151">
        <v>1.0381880000000001</v>
      </c>
      <c r="X23" s="151">
        <v>7.8528479999999998</v>
      </c>
      <c r="Y23" s="151">
        <v>8.7546999999999997</v>
      </c>
      <c r="Z23" s="151">
        <v>1.441632</v>
      </c>
      <c r="AA23" s="151">
        <v>118.22805099999999</v>
      </c>
      <c r="AB23" s="151">
        <v>9.4096580000000003</v>
      </c>
      <c r="AC23" s="151">
        <v>83.344622999999999</v>
      </c>
      <c r="AD23" s="151">
        <v>6.3023999999999997E-2</v>
      </c>
      <c r="AE23" s="151">
        <v>3.56E-2</v>
      </c>
      <c r="AF23" s="151">
        <v>2.9522E-2</v>
      </c>
      <c r="AG23" s="151">
        <v>1.4981610000000001</v>
      </c>
      <c r="AH23" s="151">
        <v>7.1759399999999998</v>
      </c>
      <c r="AI23" s="150">
        <v>6.2480000000000001E-3</v>
      </c>
    </row>
    <row r="24" spans="1:35" x14ac:dyDescent="0.25">
      <c r="A24" s="9">
        <v>23</v>
      </c>
      <c r="B24" s="3">
        <v>43962</v>
      </c>
      <c r="C24" s="151">
        <v>5.9613170000000002</v>
      </c>
      <c r="D24" s="151">
        <v>1.806E-2</v>
      </c>
      <c r="E24" s="151">
        <v>2.9956E-2</v>
      </c>
      <c r="F24" s="151">
        <v>2.0013559999999999</v>
      </c>
      <c r="G24" s="151">
        <v>7.7246610000000002</v>
      </c>
      <c r="H24" s="151">
        <v>5.5981999999999997E-2</v>
      </c>
      <c r="I24" s="151">
        <v>1.57168</v>
      </c>
      <c r="J24" s="151">
        <v>0.92898000000000003</v>
      </c>
      <c r="K24" s="151">
        <v>2.0281220000000002</v>
      </c>
      <c r="L24" s="151">
        <v>0.17586399999999999</v>
      </c>
      <c r="M24" s="151">
        <v>1.5429759999999999</v>
      </c>
      <c r="N24" s="151">
        <v>0.13392399999999999</v>
      </c>
      <c r="O24" s="151">
        <v>7.7317929999999997</v>
      </c>
      <c r="P24" s="151">
        <v>0</v>
      </c>
      <c r="Q24" s="151">
        <v>3.2800999999999997E-2</v>
      </c>
      <c r="R24" s="151">
        <v>2.8146999999999998E-2</v>
      </c>
      <c r="S24" s="151">
        <v>5.4799E-2</v>
      </c>
      <c r="T24" s="151">
        <v>7.1916440000000001</v>
      </c>
      <c r="U24" s="151">
        <v>8.0394159999999992</v>
      </c>
      <c r="V24" s="151">
        <v>0.15768799999999999</v>
      </c>
      <c r="W24" s="151">
        <v>1.037968</v>
      </c>
      <c r="X24" s="151">
        <v>7.874517</v>
      </c>
      <c r="Y24" s="151">
        <v>8.7546999999999997</v>
      </c>
      <c r="Z24" s="151">
        <v>1.441632</v>
      </c>
      <c r="AA24" s="151">
        <v>118.170734</v>
      </c>
      <c r="AB24" s="151">
        <v>9.4146180000000008</v>
      </c>
      <c r="AC24" s="151">
        <v>83.346536999999998</v>
      </c>
      <c r="AD24" s="151">
        <v>6.3053999999999999E-2</v>
      </c>
      <c r="AE24" s="151">
        <v>3.56E-2</v>
      </c>
      <c r="AF24" s="151">
        <v>2.9522E-2</v>
      </c>
      <c r="AG24" s="151">
        <v>1.4985390000000001</v>
      </c>
      <c r="AH24" s="151">
        <v>7.1759399999999998</v>
      </c>
      <c r="AI24" s="150">
        <v>6.4159999999999998E-3</v>
      </c>
    </row>
    <row r="25" spans="1:35" x14ac:dyDescent="0.25">
      <c r="A25" s="9">
        <v>24</v>
      </c>
      <c r="B25" s="3">
        <v>43959</v>
      </c>
      <c r="C25" s="151">
        <v>5.9572690000000001</v>
      </c>
      <c r="D25" s="151">
        <v>1.8047000000000001E-2</v>
      </c>
      <c r="E25" s="151">
        <v>2.9936999999999998E-2</v>
      </c>
      <c r="F25" s="151">
        <v>2.0097499999999999</v>
      </c>
      <c r="G25" s="151">
        <v>7.857831</v>
      </c>
      <c r="H25" s="151">
        <v>5.6054E-2</v>
      </c>
      <c r="I25" s="151">
        <v>1.583029</v>
      </c>
      <c r="J25" s="151">
        <v>0.93842400000000004</v>
      </c>
      <c r="K25" s="151">
        <v>2.0363509999999998</v>
      </c>
      <c r="L25" s="151">
        <v>0.175765</v>
      </c>
      <c r="M25" s="151">
        <v>1.551941</v>
      </c>
      <c r="N25" s="151">
        <v>0.13381499999999999</v>
      </c>
      <c r="O25" s="151">
        <v>7.7279669999999996</v>
      </c>
      <c r="P25" s="151">
        <v>0</v>
      </c>
      <c r="Q25" s="151">
        <v>3.3066999999999999E-2</v>
      </c>
      <c r="R25" s="151">
        <v>2.8443E-2</v>
      </c>
      <c r="S25" s="151">
        <v>5.4893999999999998E-2</v>
      </c>
      <c r="T25" s="151">
        <v>7.0645769999999999</v>
      </c>
      <c r="U25" s="151">
        <v>7.8690030000000002</v>
      </c>
      <c r="V25" s="151">
        <v>0.159248</v>
      </c>
      <c r="W25" s="151">
        <v>1.037191</v>
      </c>
      <c r="X25" s="151">
        <v>8.0181579999999997</v>
      </c>
      <c r="Y25" s="151">
        <v>8.5748669999999994</v>
      </c>
      <c r="Z25" s="151">
        <v>1.438172</v>
      </c>
      <c r="AA25" s="151">
        <v>118.31110099999999</v>
      </c>
      <c r="AB25" s="151">
        <v>9.4445200000000007</v>
      </c>
      <c r="AC25" s="151">
        <v>83.406627</v>
      </c>
      <c r="AD25" s="151">
        <v>6.3158000000000006E-2</v>
      </c>
      <c r="AE25" s="151">
        <v>3.56E-2</v>
      </c>
      <c r="AF25" s="151">
        <v>2.9522E-2</v>
      </c>
      <c r="AG25" s="151">
        <v>1.502478</v>
      </c>
      <c r="AH25" s="151">
        <v>7.1759399999999998</v>
      </c>
      <c r="AI25" s="150">
        <v>6.1840000000000003E-3</v>
      </c>
    </row>
    <row r="26" spans="1:35" x14ac:dyDescent="0.25">
      <c r="A26" s="9">
        <v>25</v>
      </c>
      <c r="B26" s="3">
        <v>43958</v>
      </c>
      <c r="C26" s="151">
        <v>5.9560000000000004</v>
      </c>
      <c r="D26" s="151">
        <v>1.8041000000000001E-2</v>
      </c>
      <c r="E26" s="151">
        <v>2.9929999999999998E-2</v>
      </c>
      <c r="F26" s="151">
        <v>2.0035069999999999</v>
      </c>
      <c r="G26" s="151">
        <v>7.7981910000000001</v>
      </c>
      <c r="H26" s="151">
        <v>5.5816999999999999E-2</v>
      </c>
      <c r="I26" s="151">
        <v>1.583683</v>
      </c>
      <c r="J26" s="151">
        <v>0.93596400000000002</v>
      </c>
      <c r="K26" s="151">
        <v>2.0283850000000001</v>
      </c>
      <c r="L26" s="151">
        <v>0.175731</v>
      </c>
      <c r="M26" s="151">
        <v>1.542484</v>
      </c>
      <c r="N26" s="151">
        <v>0.133796</v>
      </c>
      <c r="O26" s="151">
        <v>7.7491750000000001</v>
      </c>
      <c r="P26" s="151">
        <v>0</v>
      </c>
      <c r="Q26" s="151">
        <v>3.3105000000000002E-2</v>
      </c>
      <c r="R26" s="151">
        <v>2.8278999999999999E-2</v>
      </c>
      <c r="S26" s="151">
        <v>5.3876E-2</v>
      </c>
      <c r="T26" s="151">
        <v>7.0645769999999999</v>
      </c>
      <c r="U26" s="151">
        <v>7.8690030000000002</v>
      </c>
      <c r="V26" s="151">
        <v>0.158307</v>
      </c>
      <c r="W26" s="151">
        <v>1.0369299999999999</v>
      </c>
      <c r="X26" s="151">
        <v>7.9346560000000004</v>
      </c>
      <c r="Y26" s="151">
        <v>8.5748669999999994</v>
      </c>
      <c r="Z26" s="151">
        <v>1.438172</v>
      </c>
      <c r="AA26" s="151">
        <v>118.63626499999999</v>
      </c>
      <c r="AB26" s="151">
        <v>9.3992299999999993</v>
      </c>
      <c r="AC26" s="151">
        <v>83.247017</v>
      </c>
      <c r="AD26" s="151">
        <v>6.3131999999999994E-2</v>
      </c>
      <c r="AE26" s="151">
        <v>3.56E-2</v>
      </c>
      <c r="AF26" s="151">
        <v>2.9522E-2</v>
      </c>
      <c r="AG26" s="151">
        <v>1.4997400000000001</v>
      </c>
      <c r="AH26" s="151">
        <v>7.1759399999999998</v>
      </c>
      <c r="AI26" s="150">
        <v>6.228E-3</v>
      </c>
    </row>
    <row r="27" spans="1:35" x14ac:dyDescent="0.25">
      <c r="A27" s="9">
        <v>26</v>
      </c>
      <c r="B27" s="3">
        <v>43957</v>
      </c>
      <c r="C27" s="151">
        <v>5.9542010000000003</v>
      </c>
      <c r="D27" s="151">
        <v>1.8037000000000001E-2</v>
      </c>
      <c r="E27" s="151">
        <v>2.9923000000000002E-2</v>
      </c>
      <c r="F27" s="151">
        <v>2.0013079999999999</v>
      </c>
      <c r="G27" s="151">
        <v>7.7289529999999997</v>
      </c>
      <c r="H27" s="151">
        <v>5.5093000000000003E-2</v>
      </c>
      <c r="I27" s="151">
        <v>1.5880449999999999</v>
      </c>
      <c r="J27" s="151">
        <v>0.94509299999999996</v>
      </c>
      <c r="K27" s="151">
        <v>2.0273370000000002</v>
      </c>
      <c r="L27" s="151">
        <v>0.175702</v>
      </c>
      <c r="M27" s="151">
        <v>1.5376350000000001</v>
      </c>
      <c r="N27" s="151">
        <v>0.13373699999999999</v>
      </c>
      <c r="O27" s="151">
        <v>7.7770479999999997</v>
      </c>
      <c r="P27" s="151">
        <v>0</v>
      </c>
      <c r="Q27" s="151">
        <v>3.3009999999999998E-2</v>
      </c>
      <c r="R27" s="151">
        <v>2.8329E-2</v>
      </c>
      <c r="S27" s="151">
        <v>5.3004999999999997E-2</v>
      </c>
      <c r="T27" s="151">
        <v>7.0645769999999999</v>
      </c>
      <c r="U27" s="151">
        <v>7.8690030000000002</v>
      </c>
      <c r="V27" s="151">
        <v>0.158529</v>
      </c>
      <c r="W27" s="151">
        <v>1.036705</v>
      </c>
      <c r="X27" s="151">
        <v>7.8526689999999997</v>
      </c>
      <c r="Y27" s="151">
        <v>8.5748669999999994</v>
      </c>
      <c r="Z27" s="151">
        <v>1.438172</v>
      </c>
      <c r="AA27" s="151">
        <v>118.997125</v>
      </c>
      <c r="AB27" s="151">
        <v>9.3937329999999992</v>
      </c>
      <c r="AC27" s="151">
        <v>83.230980000000002</v>
      </c>
      <c r="AD27" s="151">
        <v>6.3051999999999997E-2</v>
      </c>
      <c r="AE27" s="151">
        <v>3.56E-2</v>
      </c>
      <c r="AF27" s="151">
        <v>2.9522E-2</v>
      </c>
      <c r="AG27" s="151">
        <v>1.499404</v>
      </c>
      <c r="AH27" s="151">
        <v>7.1759399999999998</v>
      </c>
      <c r="AI27" s="150">
        <v>6.4029999999999998E-3</v>
      </c>
    </row>
    <row r="28" spans="1:35" x14ac:dyDescent="0.25">
      <c r="A28" s="9">
        <v>27</v>
      </c>
      <c r="B28" s="3">
        <v>43956</v>
      </c>
      <c r="C28" s="151">
        <v>5.9529069999999997</v>
      </c>
      <c r="D28" s="151">
        <v>1.8031999999999999E-2</v>
      </c>
      <c r="E28" s="151">
        <v>2.9916000000000002E-2</v>
      </c>
      <c r="F28" s="151">
        <v>1.995714</v>
      </c>
      <c r="G28" s="151">
        <v>7.6599560000000002</v>
      </c>
      <c r="H28" s="151">
        <v>5.4944E-2</v>
      </c>
      <c r="I28" s="151">
        <v>1.5884959999999999</v>
      </c>
      <c r="J28" s="151">
        <v>0.94681199999999999</v>
      </c>
      <c r="K28" s="151">
        <v>2.0234990000000002</v>
      </c>
      <c r="L28" s="151">
        <v>0.175673</v>
      </c>
      <c r="M28" s="151">
        <v>1.528581</v>
      </c>
      <c r="N28" s="151">
        <v>0.13370000000000001</v>
      </c>
      <c r="O28" s="151">
        <v>7.7845310000000003</v>
      </c>
      <c r="P28" s="151">
        <v>0</v>
      </c>
      <c r="Q28" s="151">
        <v>3.2981999999999997E-2</v>
      </c>
      <c r="R28" s="151">
        <v>2.8265999999999999E-2</v>
      </c>
      <c r="S28" s="151">
        <v>5.2187999999999998E-2</v>
      </c>
      <c r="T28" s="151">
        <v>7.0645769999999999</v>
      </c>
      <c r="U28" s="151">
        <v>7.8690030000000002</v>
      </c>
      <c r="V28" s="151">
        <v>0.15825700000000001</v>
      </c>
      <c r="W28" s="151">
        <v>1.0364800000000001</v>
      </c>
      <c r="X28" s="151">
        <v>7.7960159999999998</v>
      </c>
      <c r="Y28" s="151">
        <v>8.5748669999999994</v>
      </c>
      <c r="Z28" s="151">
        <v>1.438172</v>
      </c>
      <c r="AA28" s="151">
        <v>119.12620800000001</v>
      </c>
      <c r="AB28" s="151">
        <v>9.3789909999999992</v>
      </c>
      <c r="AC28" s="151">
        <v>83.160157999999996</v>
      </c>
      <c r="AD28" s="151">
        <v>6.3014000000000001E-2</v>
      </c>
      <c r="AE28" s="151">
        <v>3.5486999999999998E-2</v>
      </c>
      <c r="AF28" s="151">
        <v>2.9572999999999999E-2</v>
      </c>
      <c r="AG28" s="151">
        <v>1.4964850000000001</v>
      </c>
      <c r="AH28" s="151">
        <v>7.1759399999999998</v>
      </c>
      <c r="AI28" s="150">
        <v>5.8389999999999996E-3</v>
      </c>
    </row>
    <row r="29" spans="1:35" x14ac:dyDescent="0.25">
      <c r="A29" s="9">
        <v>28</v>
      </c>
      <c r="B29" s="3">
        <v>43955</v>
      </c>
      <c r="C29" s="151">
        <v>5.9512749999999999</v>
      </c>
      <c r="D29" s="151">
        <v>1.8027999999999999E-2</v>
      </c>
      <c r="E29" s="151">
        <v>2.9909000000000002E-2</v>
      </c>
      <c r="F29" s="151">
        <v>2.0053420000000002</v>
      </c>
      <c r="G29" s="151">
        <v>7.6452169999999997</v>
      </c>
      <c r="H29" s="151">
        <v>5.4961000000000003E-2</v>
      </c>
      <c r="I29" s="151">
        <v>1.62906</v>
      </c>
      <c r="J29" s="151">
        <v>0.97377999999999998</v>
      </c>
      <c r="K29" s="151">
        <v>2.0272779999999999</v>
      </c>
      <c r="L29" s="151">
        <v>0.17563999999999999</v>
      </c>
      <c r="M29" s="151">
        <v>1.532181</v>
      </c>
      <c r="N29" s="151">
        <v>0.13365199999999999</v>
      </c>
      <c r="O29" s="151">
        <v>7.782368</v>
      </c>
      <c r="P29" s="151">
        <v>0</v>
      </c>
      <c r="Q29" s="151">
        <v>3.3375000000000002E-2</v>
      </c>
      <c r="R29" s="151">
        <v>2.896E-2</v>
      </c>
      <c r="S29" s="151">
        <v>5.1346999999999997E-2</v>
      </c>
      <c r="T29" s="151">
        <v>7.0645769999999999</v>
      </c>
      <c r="U29" s="151">
        <v>7.8690030000000002</v>
      </c>
      <c r="V29" s="151">
        <v>0.16195599999999999</v>
      </c>
      <c r="W29" s="151">
        <v>1.0362469999999999</v>
      </c>
      <c r="X29" s="151">
        <v>7.7705330000000004</v>
      </c>
      <c r="Y29" s="151">
        <v>8.5748669999999994</v>
      </c>
      <c r="Z29" s="151">
        <v>1.438172</v>
      </c>
      <c r="AA29" s="151">
        <v>119.185935</v>
      </c>
      <c r="AB29" s="151">
        <v>9.4003060000000005</v>
      </c>
      <c r="AC29" s="151">
        <v>83.198699000000005</v>
      </c>
      <c r="AD29" s="151">
        <v>6.2989000000000003E-2</v>
      </c>
      <c r="AE29" s="151">
        <v>3.5486999999999998E-2</v>
      </c>
      <c r="AF29" s="151">
        <v>2.9572999999999999E-2</v>
      </c>
      <c r="AG29" s="151">
        <v>1.4996780000000001</v>
      </c>
      <c r="AH29" s="151">
        <v>7.1759399999999998</v>
      </c>
      <c r="AI29" s="150">
        <v>5.5760000000000002E-3</v>
      </c>
    </row>
    <row r="30" spans="1:35" x14ac:dyDescent="0.25">
      <c r="A30" s="9">
        <v>29</v>
      </c>
      <c r="B30" s="3">
        <v>43951</v>
      </c>
      <c r="C30" s="151">
        <v>5.9459960000000001</v>
      </c>
      <c r="D30" s="151">
        <v>1.8009000000000001E-2</v>
      </c>
      <c r="E30" s="151">
        <v>2.9881000000000001E-2</v>
      </c>
      <c r="F30" s="151">
        <v>2.0053740000000002</v>
      </c>
      <c r="G30" s="151">
        <v>7.5983919999999996</v>
      </c>
      <c r="H30" s="151">
        <v>5.4663000000000003E-2</v>
      </c>
      <c r="I30" s="151">
        <v>1.6319170000000001</v>
      </c>
      <c r="J30" s="151">
        <v>0.97417100000000001</v>
      </c>
      <c r="K30" s="151">
        <v>2.0264310000000001</v>
      </c>
      <c r="L30" s="151">
        <v>0.175514</v>
      </c>
      <c r="M30" s="151">
        <v>1.543331</v>
      </c>
      <c r="N30" s="151">
        <v>0.13353100000000001</v>
      </c>
      <c r="O30" s="151">
        <v>7.7729090000000003</v>
      </c>
      <c r="P30" s="151">
        <v>0</v>
      </c>
      <c r="Q30" s="151">
        <v>3.3332000000000001E-2</v>
      </c>
      <c r="R30" s="151">
        <v>2.9125999999999999E-2</v>
      </c>
      <c r="S30" s="151">
        <v>5.3256999999999999E-2</v>
      </c>
      <c r="T30" s="151">
        <v>6.9333330000000002</v>
      </c>
      <c r="U30" s="151">
        <v>7.6133230000000003</v>
      </c>
      <c r="V30" s="151">
        <v>0.162854</v>
      </c>
      <c r="W30" s="151">
        <v>1.035309</v>
      </c>
      <c r="X30" s="151">
        <v>7.7465960000000003</v>
      </c>
      <c r="Y30" s="151">
        <v>8.5247250000000001</v>
      </c>
      <c r="Z30" s="151">
        <v>1.409761</v>
      </c>
      <c r="AA30" s="151">
        <v>119.091109</v>
      </c>
      <c r="AB30" s="151">
        <v>9.3993400000000005</v>
      </c>
      <c r="AC30" s="151">
        <v>83.127352999999999</v>
      </c>
      <c r="AD30" s="151">
        <v>6.2870999999999996E-2</v>
      </c>
      <c r="AE30" s="151">
        <v>3.5102000000000001E-2</v>
      </c>
      <c r="AF30" s="151">
        <v>2.9499999999999998E-2</v>
      </c>
      <c r="AG30" s="151">
        <v>1.4981660000000001</v>
      </c>
      <c r="AH30" s="151">
        <v>6.3211259999999996</v>
      </c>
      <c r="AI30" s="150">
        <v>5.326E-3</v>
      </c>
    </row>
    <row r="31" spans="1:35" x14ac:dyDescent="0.25">
      <c r="A31" s="9">
        <v>30</v>
      </c>
      <c r="B31" s="3">
        <v>43950</v>
      </c>
      <c r="C31" s="151">
        <v>5.9447380000000001</v>
      </c>
      <c r="D31" s="151">
        <v>1.8003000000000002E-2</v>
      </c>
      <c r="E31" s="151">
        <v>2.9873E-2</v>
      </c>
      <c r="F31" s="151">
        <v>2.000445</v>
      </c>
      <c r="G31" s="151">
        <v>7.5963399999999996</v>
      </c>
      <c r="H31" s="151">
        <v>5.4838999999999999E-2</v>
      </c>
      <c r="I31" s="151">
        <v>1.6202049999999999</v>
      </c>
      <c r="J31" s="151">
        <v>0.95370999999999995</v>
      </c>
      <c r="K31" s="151">
        <v>2.021474</v>
      </c>
      <c r="L31" s="151">
        <v>0.175486</v>
      </c>
      <c r="M31" s="151">
        <v>1.5301549999999999</v>
      </c>
      <c r="N31" s="151">
        <v>0.13350300000000001</v>
      </c>
      <c r="O31" s="151">
        <v>7.7781269999999996</v>
      </c>
      <c r="P31" s="151">
        <v>0</v>
      </c>
      <c r="Q31" s="151">
        <v>3.3001000000000003E-2</v>
      </c>
      <c r="R31" s="151">
        <v>2.8930000000000001E-2</v>
      </c>
      <c r="S31" s="151">
        <v>5.1679999999999997E-2</v>
      </c>
      <c r="T31" s="151">
        <v>6.9333330000000002</v>
      </c>
      <c r="U31" s="151">
        <v>7.6133230000000003</v>
      </c>
      <c r="V31" s="151">
        <v>0.16170399999999999</v>
      </c>
      <c r="W31" s="151">
        <v>1.0350889999999999</v>
      </c>
      <c r="X31" s="151">
        <v>7.743417</v>
      </c>
      <c r="Y31" s="151">
        <v>8.5247250000000001</v>
      </c>
      <c r="Z31" s="151">
        <v>1.409761</v>
      </c>
      <c r="AA31" s="151">
        <v>119.172183</v>
      </c>
      <c r="AB31" s="151">
        <v>9.3844969999999996</v>
      </c>
      <c r="AC31" s="151">
        <v>83.081187999999997</v>
      </c>
      <c r="AD31" s="151">
        <v>6.2726000000000004E-2</v>
      </c>
      <c r="AE31" s="151">
        <v>3.5102000000000001E-2</v>
      </c>
      <c r="AF31" s="151">
        <v>2.9499999999999998E-2</v>
      </c>
      <c r="AG31" s="151">
        <v>1.4943630000000001</v>
      </c>
      <c r="AH31" s="151">
        <v>6.3211259999999996</v>
      </c>
      <c r="AI31" s="150">
        <v>5.1419999999999999E-3</v>
      </c>
    </row>
    <row r="32" spans="1:35" x14ac:dyDescent="0.25">
      <c r="A32" s="9">
        <v>31</v>
      </c>
      <c r="B32" s="3">
        <v>43949</v>
      </c>
      <c r="C32" s="151">
        <v>5.9435019999999996</v>
      </c>
      <c r="D32" s="151">
        <v>1.7981E-2</v>
      </c>
      <c r="E32" s="151">
        <v>2.9864000000000002E-2</v>
      </c>
      <c r="F32" s="151">
        <v>2.0001549999999999</v>
      </c>
      <c r="G32" s="151">
        <v>7.5459550000000002</v>
      </c>
      <c r="H32" s="151">
        <v>5.5048E-2</v>
      </c>
      <c r="I32" s="151">
        <v>1.6299669999999999</v>
      </c>
      <c r="J32" s="151">
        <v>0.95784599999999998</v>
      </c>
      <c r="K32" s="151">
        <v>2.0187360000000001</v>
      </c>
      <c r="L32" s="151">
        <v>0.175459</v>
      </c>
      <c r="M32" s="151">
        <v>1.534041</v>
      </c>
      <c r="N32" s="151">
        <v>0.13345099999999999</v>
      </c>
      <c r="O32" s="151">
        <v>7.7789460000000004</v>
      </c>
      <c r="P32" s="151">
        <v>0</v>
      </c>
      <c r="Q32" s="151">
        <v>3.3126000000000003E-2</v>
      </c>
      <c r="R32" s="151">
        <v>2.9033E-2</v>
      </c>
      <c r="S32" s="151">
        <v>5.2410999999999999E-2</v>
      </c>
      <c r="T32" s="151">
        <v>6.9333330000000002</v>
      </c>
      <c r="U32" s="151">
        <v>7.6133230000000003</v>
      </c>
      <c r="V32" s="151">
        <v>0.162297</v>
      </c>
      <c r="W32" s="151">
        <v>1.03487</v>
      </c>
      <c r="X32" s="151">
        <v>7.7058859999999996</v>
      </c>
      <c r="Y32" s="151">
        <v>8.5247250000000001</v>
      </c>
      <c r="Z32" s="151">
        <v>1.409761</v>
      </c>
      <c r="AA32" s="151">
        <v>119.067311</v>
      </c>
      <c r="AB32" s="151">
        <v>9.3712119999999999</v>
      </c>
      <c r="AC32" s="151">
        <v>83.004386999999994</v>
      </c>
      <c r="AD32" s="151">
        <v>6.2843999999999997E-2</v>
      </c>
      <c r="AE32" s="151">
        <v>3.4569000000000003E-2</v>
      </c>
      <c r="AF32" s="151">
        <v>2.9283E-2</v>
      </c>
      <c r="AG32" s="151">
        <v>1.495592</v>
      </c>
      <c r="AH32" s="151">
        <v>6.3211259999999996</v>
      </c>
      <c r="AI32" s="150">
        <v>5.1910000000000003E-3</v>
      </c>
    </row>
    <row r="33" spans="1:35" x14ac:dyDescent="0.25">
      <c r="A33" s="9">
        <v>32</v>
      </c>
      <c r="B33" s="3">
        <v>43948</v>
      </c>
      <c r="C33" s="151">
        <v>5.9421239999999997</v>
      </c>
      <c r="D33" s="151">
        <v>1.7964999999999998E-2</v>
      </c>
      <c r="E33" s="151">
        <v>2.9855E-2</v>
      </c>
      <c r="F33" s="151">
        <v>1.9866889999999999</v>
      </c>
      <c r="G33" s="151">
        <v>7.4477599999999997</v>
      </c>
      <c r="H33" s="151">
        <v>5.5369000000000002E-2</v>
      </c>
      <c r="I33" s="151">
        <v>1.5960240000000001</v>
      </c>
      <c r="J33" s="151">
        <v>0.93606299999999998</v>
      </c>
      <c r="K33" s="151">
        <v>2.0078849999999999</v>
      </c>
      <c r="L33" s="151">
        <v>0.17543300000000001</v>
      </c>
      <c r="M33" s="151">
        <v>1.519498</v>
      </c>
      <c r="N33" s="151">
        <v>0.133407</v>
      </c>
      <c r="O33" s="151">
        <v>7.748246</v>
      </c>
      <c r="P33" s="151">
        <v>0</v>
      </c>
      <c r="Q33" s="151">
        <v>3.2550999999999997E-2</v>
      </c>
      <c r="R33" s="151">
        <v>2.8273E-2</v>
      </c>
      <c r="S33" s="151">
        <v>5.1891E-2</v>
      </c>
      <c r="T33" s="151">
        <v>6.9333330000000002</v>
      </c>
      <c r="U33" s="151">
        <v>7.6133230000000003</v>
      </c>
      <c r="V33" s="151">
        <v>0.15823300000000001</v>
      </c>
      <c r="W33" s="151">
        <v>1.034659</v>
      </c>
      <c r="X33" s="151">
        <v>7.6300109999999997</v>
      </c>
      <c r="Y33" s="151">
        <v>8.5247250000000001</v>
      </c>
      <c r="Z33" s="151">
        <v>1.409761</v>
      </c>
      <c r="AA33" s="151">
        <v>118.438412</v>
      </c>
      <c r="AB33" s="151">
        <v>9.3096289999999993</v>
      </c>
      <c r="AC33" s="151">
        <v>82.825376000000006</v>
      </c>
      <c r="AD33" s="151">
        <v>6.2671000000000004E-2</v>
      </c>
      <c r="AE33" s="151">
        <v>3.4569000000000003E-2</v>
      </c>
      <c r="AF33" s="151">
        <v>2.9283E-2</v>
      </c>
      <c r="AG33" s="151">
        <v>1.4878819999999999</v>
      </c>
      <c r="AH33" s="151">
        <v>6.3211259999999996</v>
      </c>
      <c r="AI33" s="150">
        <v>5.6610000000000002E-3</v>
      </c>
    </row>
    <row r="34" spans="1:35" x14ac:dyDescent="0.25">
      <c r="A34" s="9">
        <v>33</v>
      </c>
      <c r="B34" s="3">
        <v>43945</v>
      </c>
      <c r="C34" s="151">
        <v>5.9384350000000001</v>
      </c>
      <c r="D34" s="151">
        <v>1.7908E-2</v>
      </c>
      <c r="E34" s="151">
        <v>2.9831E-2</v>
      </c>
      <c r="F34" s="151">
        <v>1.9815039999999999</v>
      </c>
      <c r="G34" s="151">
        <v>7.401179</v>
      </c>
      <c r="H34" s="151">
        <v>5.4447000000000002E-2</v>
      </c>
      <c r="I34" s="151">
        <v>1.588147</v>
      </c>
      <c r="J34" s="151">
        <v>0.93414699999999995</v>
      </c>
      <c r="K34" s="151">
        <v>2.0016319999999999</v>
      </c>
      <c r="L34" s="151">
        <v>0.175349</v>
      </c>
      <c r="M34" s="151">
        <v>1.5087930000000001</v>
      </c>
      <c r="N34" s="151">
        <v>0.13331000000000001</v>
      </c>
      <c r="O34" s="151">
        <v>7.6935010000000004</v>
      </c>
      <c r="P34" s="151">
        <v>0</v>
      </c>
      <c r="Q34" s="151">
        <v>3.1940000000000003E-2</v>
      </c>
      <c r="R34" s="151">
        <v>2.8017E-2</v>
      </c>
      <c r="S34" s="151">
        <v>5.1389999999999998E-2</v>
      </c>
      <c r="T34" s="151">
        <v>6.8076059999999998</v>
      </c>
      <c r="U34" s="151">
        <v>7.3610199999999999</v>
      </c>
      <c r="V34" s="151">
        <v>0.15681300000000001</v>
      </c>
      <c r="W34" s="151">
        <v>1.0340180000000001</v>
      </c>
      <c r="X34" s="151">
        <v>7.6136239999999997</v>
      </c>
      <c r="Y34" s="151">
        <v>8.4947320000000008</v>
      </c>
      <c r="Z34" s="151">
        <v>1.3838429999999999</v>
      </c>
      <c r="AA34" s="151">
        <v>117.782893</v>
      </c>
      <c r="AB34" s="151">
        <v>9.2772550000000003</v>
      </c>
      <c r="AC34" s="151">
        <v>82.693341000000004</v>
      </c>
      <c r="AD34" s="151">
        <v>6.2428999999999998E-2</v>
      </c>
      <c r="AE34" s="151">
        <v>3.4569000000000003E-2</v>
      </c>
      <c r="AF34" s="151">
        <v>2.9283E-2</v>
      </c>
      <c r="AG34" s="151">
        <v>1.4839230000000001</v>
      </c>
      <c r="AH34" s="151">
        <v>6.3211259999999996</v>
      </c>
      <c r="AI34" s="150">
        <v>5.7939999999999997E-3</v>
      </c>
    </row>
    <row r="35" spans="1:35" x14ac:dyDescent="0.25">
      <c r="A35" s="9">
        <v>34</v>
      </c>
      <c r="B35" s="3">
        <v>43943</v>
      </c>
      <c r="C35" s="151">
        <v>5.9356879999999999</v>
      </c>
      <c r="D35" s="151">
        <v>1.7881999999999999E-2</v>
      </c>
      <c r="E35" s="151">
        <v>2.9815999999999999E-2</v>
      </c>
      <c r="F35" s="151">
        <v>1.9762150000000001</v>
      </c>
      <c r="G35" s="151">
        <v>7.3815970000000002</v>
      </c>
      <c r="H35" s="151">
        <v>5.3900999999999998E-2</v>
      </c>
      <c r="I35" s="151">
        <v>1.5746739999999999</v>
      </c>
      <c r="J35" s="151">
        <v>0.92745599999999995</v>
      </c>
      <c r="K35" s="151">
        <v>1.997884</v>
      </c>
      <c r="L35" s="151">
        <v>0.17528099999999999</v>
      </c>
      <c r="M35" s="151">
        <v>1.4949840000000001</v>
      </c>
      <c r="N35" s="151">
        <v>0.133245</v>
      </c>
      <c r="O35" s="151">
        <v>7.6717219999999999</v>
      </c>
      <c r="P35" s="151">
        <v>0</v>
      </c>
      <c r="Q35" s="151">
        <v>3.1526999999999999E-2</v>
      </c>
      <c r="R35" s="151">
        <v>2.7758999999999999E-2</v>
      </c>
      <c r="S35" s="151">
        <v>5.0014999999999997E-2</v>
      </c>
      <c r="T35" s="151">
        <v>6.8076059999999998</v>
      </c>
      <c r="U35" s="151">
        <v>7.3610199999999999</v>
      </c>
      <c r="V35" s="151">
        <v>0.15537699999999999</v>
      </c>
      <c r="W35" s="151">
        <v>1.0335399999999999</v>
      </c>
      <c r="X35" s="151">
        <v>7.5885660000000001</v>
      </c>
      <c r="Y35" s="151">
        <v>8.4947320000000008</v>
      </c>
      <c r="Z35" s="151">
        <v>1.3838429999999999</v>
      </c>
      <c r="AA35" s="151">
        <v>117.493364</v>
      </c>
      <c r="AB35" s="151">
        <v>9.2511500000000009</v>
      </c>
      <c r="AC35" s="151">
        <v>82.603705000000005</v>
      </c>
      <c r="AD35" s="151">
        <v>6.2324999999999998E-2</v>
      </c>
      <c r="AE35" s="151">
        <v>3.4569000000000003E-2</v>
      </c>
      <c r="AF35" s="151">
        <v>2.9283E-2</v>
      </c>
      <c r="AG35" s="151">
        <v>1.4815069999999999</v>
      </c>
      <c r="AH35" s="151">
        <v>6.3211259999999996</v>
      </c>
      <c r="AI35" s="150">
        <v>5.6280000000000002E-3</v>
      </c>
    </row>
    <row r="36" spans="1:35" x14ac:dyDescent="0.25">
      <c r="A36" s="9">
        <v>35</v>
      </c>
      <c r="B36" s="3">
        <v>43942</v>
      </c>
      <c r="C36" s="151">
        <v>5.9342670000000002</v>
      </c>
      <c r="D36" s="151">
        <v>1.7852E-2</v>
      </c>
      <c r="E36" s="151">
        <v>2.9807E-2</v>
      </c>
      <c r="F36" s="151">
        <v>1.97963</v>
      </c>
      <c r="G36" s="151">
        <v>7.2979380000000003</v>
      </c>
      <c r="H36" s="151">
        <v>5.3358999999999997E-2</v>
      </c>
      <c r="I36" s="151">
        <v>1.596452</v>
      </c>
      <c r="J36" s="151">
        <v>0.93562299999999998</v>
      </c>
      <c r="K36" s="151">
        <v>1.9949749999999999</v>
      </c>
      <c r="L36" s="151">
        <v>0.17524700000000001</v>
      </c>
      <c r="M36" s="151">
        <v>1.503458</v>
      </c>
      <c r="N36" s="151">
        <v>0.13321</v>
      </c>
      <c r="O36" s="151">
        <v>7.6488630000000004</v>
      </c>
      <c r="P36" s="151">
        <v>0</v>
      </c>
      <c r="Q36" s="151">
        <v>3.1548E-2</v>
      </c>
      <c r="R36" s="151">
        <v>2.7976000000000001E-2</v>
      </c>
      <c r="S36" s="151">
        <v>5.1645000000000003E-2</v>
      </c>
      <c r="T36" s="151">
        <v>6.8076059999999998</v>
      </c>
      <c r="U36" s="151">
        <v>7.3610199999999999</v>
      </c>
      <c r="V36" s="151">
        <v>0.15660199999999999</v>
      </c>
      <c r="W36" s="151">
        <v>1.0332809999999999</v>
      </c>
      <c r="X36" s="151">
        <v>7.5062290000000003</v>
      </c>
      <c r="Y36" s="151">
        <v>8.4947320000000008</v>
      </c>
      <c r="Z36" s="151">
        <v>1.3838429999999999</v>
      </c>
      <c r="AA36" s="151">
        <v>117.126284</v>
      </c>
      <c r="AB36" s="151">
        <v>9.2439499999999999</v>
      </c>
      <c r="AC36" s="151">
        <v>82.520386999999999</v>
      </c>
      <c r="AD36" s="151">
        <v>6.2198999999999997E-2</v>
      </c>
      <c r="AE36" s="151">
        <v>3.3961999999999999E-2</v>
      </c>
      <c r="AF36" s="151">
        <v>2.9190000000000001E-2</v>
      </c>
      <c r="AG36" s="151">
        <v>1.479271</v>
      </c>
      <c r="AH36" s="151">
        <v>6.3211259999999996</v>
      </c>
      <c r="AI36" s="150">
        <v>7.1060000000000003E-3</v>
      </c>
    </row>
    <row r="37" spans="1:35" x14ac:dyDescent="0.25">
      <c r="A37" s="9">
        <v>36</v>
      </c>
      <c r="B37" s="3">
        <v>43941</v>
      </c>
      <c r="C37" s="151">
        <v>5.9328839999999996</v>
      </c>
      <c r="D37" s="151">
        <v>1.7847999999999999E-2</v>
      </c>
      <c r="E37" s="151">
        <v>2.98E-2</v>
      </c>
      <c r="F37" s="151">
        <v>1.970969</v>
      </c>
      <c r="G37" s="151">
        <v>7.2612019999999999</v>
      </c>
      <c r="H37" s="151">
        <v>5.3846999999999999E-2</v>
      </c>
      <c r="I37" s="151">
        <v>1.5868469999999999</v>
      </c>
      <c r="J37" s="151">
        <v>0.92206600000000005</v>
      </c>
      <c r="K37" s="151">
        <v>1.9861789999999999</v>
      </c>
      <c r="L37" s="151">
        <v>0.17521100000000001</v>
      </c>
      <c r="M37" s="151">
        <v>1.499315</v>
      </c>
      <c r="N37" s="151">
        <v>0.133127</v>
      </c>
      <c r="O37" s="151">
        <v>7.4688610000000004</v>
      </c>
      <c r="P37" s="151">
        <v>0</v>
      </c>
      <c r="Q37" s="151">
        <v>3.1222E-2</v>
      </c>
      <c r="R37" s="151">
        <v>2.7515000000000001E-2</v>
      </c>
      <c r="S37" s="151">
        <v>5.1978999999999997E-2</v>
      </c>
      <c r="T37" s="151">
        <v>6.8076059999999998</v>
      </c>
      <c r="U37" s="151">
        <v>7.3610199999999999</v>
      </c>
      <c r="V37" s="151">
        <v>0.15398999999999999</v>
      </c>
      <c r="W37" s="151">
        <v>1.033023</v>
      </c>
      <c r="X37" s="151">
        <v>7.4849649999999999</v>
      </c>
      <c r="Y37" s="151">
        <v>8.4947320000000008</v>
      </c>
      <c r="Z37" s="151">
        <v>1.3838429999999999</v>
      </c>
      <c r="AA37" s="151">
        <v>114.70449499999999</v>
      </c>
      <c r="AB37" s="151">
        <v>9.2008489999999998</v>
      </c>
      <c r="AC37" s="151">
        <v>82.364879999999999</v>
      </c>
      <c r="AD37" s="151">
        <v>6.1845999999999998E-2</v>
      </c>
      <c r="AE37" s="151">
        <v>3.3961999999999999E-2</v>
      </c>
      <c r="AF37" s="151">
        <v>2.9190000000000001E-2</v>
      </c>
      <c r="AG37" s="151">
        <v>1.473929</v>
      </c>
      <c r="AH37" s="151">
        <v>6.3211259999999996</v>
      </c>
      <c r="AI37" s="150">
        <v>7.5579999999999996E-3</v>
      </c>
    </row>
    <row r="38" spans="1:35" x14ac:dyDescent="0.25">
      <c r="A38" s="9">
        <v>37</v>
      </c>
      <c r="B38" s="3">
        <v>43938</v>
      </c>
      <c r="C38" s="151">
        <v>5.9288569999999998</v>
      </c>
      <c r="D38" s="151">
        <v>1.7833999999999999E-2</v>
      </c>
      <c r="E38" s="151">
        <v>2.9777000000000001E-2</v>
      </c>
      <c r="F38" s="151">
        <v>1.9637990000000001</v>
      </c>
      <c r="G38" s="151">
        <v>7.2493780000000001</v>
      </c>
      <c r="H38" s="151">
        <v>5.4580999999999998E-2</v>
      </c>
      <c r="I38" s="151">
        <v>1.5547340000000001</v>
      </c>
      <c r="J38" s="151">
        <v>0.90569</v>
      </c>
      <c r="K38" s="151">
        <v>1.9830449999999999</v>
      </c>
      <c r="L38" s="151">
        <v>0.17511399999999999</v>
      </c>
      <c r="M38" s="151">
        <v>1.492656</v>
      </c>
      <c r="N38" s="151">
        <v>0.13302900000000001</v>
      </c>
      <c r="O38" s="151">
        <v>7.4668729999999996</v>
      </c>
      <c r="P38" s="151">
        <v>0</v>
      </c>
      <c r="Q38" s="151">
        <v>3.0890000000000001E-2</v>
      </c>
      <c r="R38" s="151">
        <v>2.7085000000000001E-2</v>
      </c>
      <c r="S38" s="151">
        <v>5.1638999999999997E-2</v>
      </c>
      <c r="T38" s="151">
        <v>6.5299909999999999</v>
      </c>
      <c r="U38" s="151">
        <v>6.9958679999999998</v>
      </c>
      <c r="V38" s="151">
        <v>0.15159300000000001</v>
      </c>
      <c r="W38" s="151">
        <v>1.0322709999999999</v>
      </c>
      <c r="X38" s="151">
        <v>7.4722059999999999</v>
      </c>
      <c r="Y38" s="151">
        <v>8.1441999999999997</v>
      </c>
      <c r="Z38" s="151">
        <v>1.3651880000000001</v>
      </c>
      <c r="AA38" s="151">
        <v>114.595704</v>
      </c>
      <c r="AB38" s="151">
        <v>9.1750939999999996</v>
      </c>
      <c r="AC38" s="151">
        <v>82.306280999999998</v>
      </c>
      <c r="AD38" s="151">
        <v>6.1865999999999997E-2</v>
      </c>
      <c r="AE38" s="151">
        <v>3.3961999999999999E-2</v>
      </c>
      <c r="AF38" s="151">
        <v>2.9190000000000001E-2</v>
      </c>
      <c r="AG38" s="151">
        <v>1.472523</v>
      </c>
      <c r="AH38" s="151">
        <v>6.3211259999999996</v>
      </c>
      <c r="AI38" s="150">
        <v>7.6249999999999998E-3</v>
      </c>
    </row>
    <row r="39" spans="1:35" x14ac:dyDescent="0.25">
      <c r="A39" s="9">
        <v>38</v>
      </c>
      <c r="B39" s="3">
        <v>43937</v>
      </c>
      <c r="C39" s="151">
        <v>5.927473</v>
      </c>
      <c r="D39" s="151">
        <v>1.7829999999999999E-2</v>
      </c>
      <c r="E39" s="151">
        <v>2.9770000000000001E-2</v>
      </c>
      <c r="F39" s="151">
        <v>1.9577739999999999</v>
      </c>
      <c r="G39" s="151">
        <v>7.1988529999999997</v>
      </c>
      <c r="H39" s="151">
        <v>5.3386999999999997E-2</v>
      </c>
      <c r="I39" s="151">
        <v>1.554773</v>
      </c>
      <c r="J39" s="151">
        <v>0.90304700000000004</v>
      </c>
      <c r="K39" s="151">
        <v>1.9779819999999999</v>
      </c>
      <c r="L39" s="151">
        <v>0.17508000000000001</v>
      </c>
      <c r="M39" s="151">
        <v>1.4798880000000001</v>
      </c>
      <c r="N39" s="151">
        <v>0.13300000000000001</v>
      </c>
      <c r="O39" s="151">
        <v>7.4715490000000004</v>
      </c>
      <c r="P39" s="151">
        <v>0</v>
      </c>
      <c r="Q39" s="151">
        <v>3.0577E-2</v>
      </c>
      <c r="R39" s="151">
        <v>2.6889E-2</v>
      </c>
      <c r="S39" s="151">
        <v>5.0208000000000003E-2</v>
      </c>
      <c r="T39" s="151">
        <v>6.5299909999999999</v>
      </c>
      <c r="U39" s="151">
        <v>6.9958679999999998</v>
      </c>
      <c r="V39" s="151">
        <v>0.15049599999999999</v>
      </c>
      <c r="W39" s="151">
        <v>1.0320279999999999</v>
      </c>
      <c r="X39" s="151">
        <v>7.4104890000000001</v>
      </c>
      <c r="Y39" s="151">
        <v>8.1441999999999997</v>
      </c>
      <c r="Z39" s="151">
        <v>1.3651880000000001</v>
      </c>
      <c r="AA39" s="151">
        <v>114.800753</v>
      </c>
      <c r="AB39" s="151">
        <v>9.1671309999999995</v>
      </c>
      <c r="AC39" s="151">
        <v>82.270887000000002</v>
      </c>
      <c r="AD39" s="151">
        <v>6.1781000000000003E-2</v>
      </c>
      <c r="AE39" s="151">
        <v>3.3961999999999999E-2</v>
      </c>
      <c r="AF39" s="151">
        <v>2.9190000000000001E-2</v>
      </c>
      <c r="AG39" s="151">
        <v>1.468153</v>
      </c>
      <c r="AH39" s="151">
        <v>6.3211259999999996</v>
      </c>
      <c r="AI39" s="150">
        <v>7.6090000000000003E-3</v>
      </c>
    </row>
    <row r="40" spans="1:35" x14ac:dyDescent="0.25">
      <c r="A40" s="9">
        <v>39</v>
      </c>
      <c r="B40" s="3">
        <v>43936</v>
      </c>
      <c r="C40" s="151">
        <v>5.9248529999999997</v>
      </c>
      <c r="D40" s="151">
        <v>1.7825000000000001E-2</v>
      </c>
      <c r="E40" s="151">
        <v>2.9762E-2</v>
      </c>
      <c r="F40" s="151">
        <v>1.9670650000000001</v>
      </c>
      <c r="G40" s="151">
        <v>7.1410520000000002</v>
      </c>
      <c r="H40" s="151">
        <v>5.3074999999999997E-2</v>
      </c>
      <c r="I40" s="151">
        <v>1.6061049999999999</v>
      </c>
      <c r="J40" s="151">
        <v>0.92615499999999995</v>
      </c>
      <c r="K40" s="151">
        <v>1.9783059999999999</v>
      </c>
      <c r="L40" s="151">
        <v>0.17504400000000001</v>
      </c>
      <c r="M40" s="151">
        <v>1.487695</v>
      </c>
      <c r="N40" s="151">
        <v>0.132969</v>
      </c>
      <c r="O40" s="151">
        <v>7.4837949999999998</v>
      </c>
      <c r="P40" s="151">
        <v>0</v>
      </c>
      <c r="Q40" s="151">
        <v>3.1021E-2</v>
      </c>
      <c r="R40" s="151">
        <v>2.7370999999999999E-2</v>
      </c>
      <c r="S40" s="151">
        <v>5.0145000000000002E-2</v>
      </c>
      <c r="T40" s="151">
        <v>6.5299909999999999</v>
      </c>
      <c r="U40" s="151">
        <v>6.9958679999999998</v>
      </c>
      <c r="V40" s="151">
        <v>0.153221</v>
      </c>
      <c r="W40" s="151">
        <v>1.031757</v>
      </c>
      <c r="X40" s="151">
        <v>7.3207180000000003</v>
      </c>
      <c r="Y40" s="151">
        <v>8.1441999999999997</v>
      </c>
      <c r="Z40" s="151">
        <v>1.3651880000000001</v>
      </c>
      <c r="AA40" s="151">
        <v>115.07600100000001</v>
      </c>
      <c r="AB40" s="151">
        <v>9.1670540000000003</v>
      </c>
      <c r="AC40" s="151">
        <v>82.241159999999994</v>
      </c>
      <c r="AD40" s="151">
        <v>6.1927000000000003E-2</v>
      </c>
      <c r="AE40" s="151">
        <v>3.3961999999999999E-2</v>
      </c>
      <c r="AF40" s="151">
        <v>2.9190000000000001E-2</v>
      </c>
      <c r="AG40" s="151">
        <v>1.4719260000000001</v>
      </c>
      <c r="AH40" s="151">
        <v>6.3211259999999996</v>
      </c>
      <c r="AI40" s="150">
        <v>7.9889999999999996E-3</v>
      </c>
    </row>
    <row r="41" spans="1:35" x14ac:dyDescent="0.25">
      <c r="A41" s="9">
        <v>40</v>
      </c>
      <c r="B41" s="3">
        <v>43935</v>
      </c>
      <c r="C41" s="151">
        <v>5.9235420000000003</v>
      </c>
      <c r="D41" s="151">
        <v>1.7819999999999999E-2</v>
      </c>
      <c r="E41" s="151">
        <v>2.9755E-2</v>
      </c>
      <c r="F41" s="151">
        <v>1.954744</v>
      </c>
      <c r="G41" s="151">
        <v>7.08148</v>
      </c>
      <c r="H41" s="151">
        <v>5.2523E-2</v>
      </c>
      <c r="I41" s="151">
        <v>1.5656330000000001</v>
      </c>
      <c r="J41" s="151">
        <v>0.90310100000000004</v>
      </c>
      <c r="K41" s="151">
        <v>1.9701219999999999</v>
      </c>
      <c r="L41" s="151">
        <v>0.175011</v>
      </c>
      <c r="M41" s="151">
        <v>1.467427</v>
      </c>
      <c r="N41" s="151">
        <v>0.13289100000000001</v>
      </c>
      <c r="O41" s="151">
        <v>7.4839580000000003</v>
      </c>
      <c r="P41" s="151">
        <v>0</v>
      </c>
      <c r="Q41" s="151">
        <v>3.0508E-2</v>
      </c>
      <c r="R41" s="151">
        <v>2.6683999999999999E-2</v>
      </c>
      <c r="S41" s="151">
        <v>4.8160000000000001E-2</v>
      </c>
      <c r="T41" s="151">
        <v>6.5299909999999999</v>
      </c>
      <c r="U41" s="151">
        <v>6.9958679999999998</v>
      </c>
      <c r="V41" s="151">
        <v>0.14936099999999999</v>
      </c>
      <c r="W41" s="151">
        <v>1.0315049999999999</v>
      </c>
      <c r="X41" s="151">
        <v>7.2689469999999998</v>
      </c>
      <c r="Y41" s="151">
        <v>8.1441999999999997</v>
      </c>
      <c r="Z41" s="151">
        <v>1.3651880000000001</v>
      </c>
      <c r="AA41" s="151">
        <v>115.045334</v>
      </c>
      <c r="AB41" s="151">
        <v>9.1327639999999999</v>
      </c>
      <c r="AC41" s="151">
        <v>82.114621</v>
      </c>
      <c r="AD41" s="151">
        <v>6.1771E-2</v>
      </c>
      <c r="AE41" s="151">
        <v>3.3631000000000001E-2</v>
      </c>
      <c r="AF41" s="151">
        <v>2.8999E-2</v>
      </c>
      <c r="AG41" s="151">
        <v>1.4668289999999999</v>
      </c>
      <c r="AH41" s="151">
        <v>6.3211259999999996</v>
      </c>
      <c r="AI41" s="150">
        <v>8.2830000000000004E-3</v>
      </c>
    </row>
    <row r="42" spans="1:35" x14ac:dyDescent="0.25">
      <c r="A42" s="9">
        <v>41</v>
      </c>
      <c r="B42" s="3">
        <v>43934</v>
      </c>
      <c r="C42" s="151">
        <v>5.9221789999999999</v>
      </c>
      <c r="D42" s="151">
        <v>1.7815000000000001E-2</v>
      </c>
      <c r="E42" s="151">
        <v>2.9746999999999999E-2</v>
      </c>
      <c r="F42" s="151">
        <v>1.95065</v>
      </c>
      <c r="G42" s="151">
        <v>6.9526060000000003</v>
      </c>
      <c r="H42" s="151">
        <v>5.1720000000000002E-2</v>
      </c>
      <c r="I42" s="151">
        <v>1.5684039999999999</v>
      </c>
      <c r="J42" s="151">
        <v>0.90670399999999995</v>
      </c>
      <c r="K42" s="151">
        <v>1.9694719999999999</v>
      </c>
      <c r="L42" s="151">
        <v>0.17497799999999999</v>
      </c>
      <c r="M42" s="151">
        <v>1.4583280000000001</v>
      </c>
      <c r="N42" s="151">
        <v>0.13286600000000001</v>
      </c>
      <c r="O42" s="151">
        <v>7.4977200000000002</v>
      </c>
      <c r="P42" s="151">
        <v>0</v>
      </c>
      <c r="Q42" s="151">
        <v>3.0336999999999999E-2</v>
      </c>
      <c r="R42" s="151">
        <v>2.6502000000000001E-2</v>
      </c>
      <c r="S42" s="151">
        <v>4.6736E-2</v>
      </c>
      <c r="T42" s="151">
        <v>6.5299909999999999</v>
      </c>
      <c r="U42" s="151">
        <v>6.9958679999999998</v>
      </c>
      <c r="V42" s="151">
        <v>0.148342</v>
      </c>
      <c r="W42" s="151">
        <v>1.0312680000000001</v>
      </c>
      <c r="X42" s="151">
        <v>7.1640249999999996</v>
      </c>
      <c r="Y42" s="151">
        <v>8.1441999999999997</v>
      </c>
      <c r="Z42" s="151">
        <v>1.3651880000000001</v>
      </c>
      <c r="AA42" s="151">
        <v>115.307164</v>
      </c>
      <c r="AB42" s="151">
        <v>9.1063200000000002</v>
      </c>
      <c r="AC42" s="151">
        <v>81.935436999999993</v>
      </c>
      <c r="AD42" s="151">
        <v>6.1599000000000001E-2</v>
      </c>
      <c r="AE42" s="151">
        <v>3.3631000000000001E-2</v>
      </c>
      <c r="AF42" s="151">
        <v>2.8999E-2</v>
      </c>
      <c r="AG42" s="151">
        <v>1.462561</v>
      </c>
      <c r="AH42" s="151">
        <v>6.3211259999999996</v>
      </c>
      <c r="AI42" s="150">
        <v>8.0669999999999995E-3</v>
      </c>
    </row>
    <row r="43" spans="1:35" x14ac:dyDescent="0.25">
      <c r="A43" s="9">
        <v>42</v>
      </c>
      <c r="B43" s="3">
        <v>43931</v>
      </c>
      <c r="C43" s="151">
        <v>5.9183640000000004</v>
      </c>
      <c r="D43" s="151">
        <v>1.7801000000000001E-2</v>
      </c>
      <c r="E43" s="151">
        <v>2.9725000000000001E-2</v>
      </c>
      <c r="F43" s="151">
        <v>1.952307</v>
      </c>
      <c r="G43" s="151">
        <v>7.0021969999999998</v>
      </c>
      <c r="H43" s="151">
        <v>5.1478000000000003E-2</v>
      </c>
      <c r="I43" s="151">
        <v>1.5605739999999999</v>
      </c>
      <c r="J43" s="151">
        <v>0.90587099999999998</v>
      </c>
      <c r="K43" s="151">
        <v>1.9737340000000001</v>
      </c>
      <c r="L43" s="151">
        <v>0.17488899999999999</v>
      </c>
      <c r="M43" s="151">
        <v>1.455762</v>
      </c>
      <c r="N43" s="151">
        <v>0.13275899999999999</v>
      </c>
      <c r="O43" s="151">
        <v>7.4773550000000002</v>
      </c>
      <c r="P43" s="151">
        <v>0</v>
      </c>
      <c r="Q43" s="151">
        <v>3.0234E-2</v>
      </c>
      <c r="R43" s="151">
        <v>2.6355E-2</v>
      </c>
      <c r="S43" s="151">
        <v>4.7088999999999999E-2</v>
      </c>
      <c r="T43" s="151">
        <v>6.5156000000000001</v>
      </c>
      <c r="U43" s="151">
        <v>6.9901460000000002</v>
      </c>
      <c r="V43" s="151">
        <v>0.14754100000000001</v>
      </c>
      <c r="W43" s="151">
        <v>1.030548</v>
      </c>
      <c r="X43" s="151">
        <v>7.2157739999999997</v>
      </c>
      <c r="Y43" s="151">
        <v>8.1571610000000003</v>
      </c>
      <c r="Z43" s="151">
        <v>1.3509910000000001</v>
      </c>
      <c r="AA43" s="151">
        <v>114.95197899999999</v>
      </c>
      <c r="AB43" s="151">
        <v>9.1243379999999998</v>
      </c>
      <c r="AC43" s="151">
        <v>81.980790999999996</v>
      </c>
      <c r="AD43" s="151">
        <v>6.1473E-2</v>
      </c>
      <c r="AE43" s="151">
        <v>3.3631000000000001E-2</v>
      </c>
      <c r="AF43" s="151">
        <v>2.8999E-2</v>
      </c>
      <c r="AG43" s="151">
        <v>1.4658659999999999</v>
      </c>
      <c r="AH43" s="151">
        <v>6.3211259999999996</v>
      </c>
      <c r="AI43" s="150">
        <v>8.1290000000000008E-3</v>
      </c>
    </row>
    <row r="44" spans="1:35" x14ac:dyDescent="0.25">
      <c r="A44" s="9">
        <v>43</v>
      </c>
      <c r="B44" s="3">
        <v>43930</v>
      </c>
      <c r="C44" s="151">
        <v>5.9170699999999998</v>
      </c>
      <c r="D44" s="151">
        <v>1.7798999999999999E-2</v>
      </c>
      <c r="E44" s="151">
        <v>2.9718000000000001E-2</v>
      </c>
      <c r="F44" s="151">
        <v>1.9362699999999999</v>
      </c>
      <c r="G44" s="151">
        <v>6.9694500000000001</v>
      </c>
      <c r="H44" s="151">
        <v>5.1357E-2</v>
      </c>
      <c r="I44" s="151">
        <v>1.515549</v>
      </c>
      <c r="J44" s="151">
        <v>0.88683699999999999</v>
      </c>
      <c r="K44" s="151">
        <v>1.9582090000000001</v>
      </c>
      <c r="L44" s="151">
        <v>0.17485800000000001</v>
      </c>
      <c r="M44" s="151">
        <v>1.4458709999999999</v>
      </c>
      <c r="N44" s="151">
        <v>0.13272500000000001</v>
      </c>
      <c r="O44" s="151">
        <v>7.4540949999999997</v>
      </c>
      <c r="P44" s="151">
        <v>0</v>
      </c>
      <c r="Q44" s="151">
        <v>2.9988000000000001E-2</v>
      </c>
      <c r="R44" s="151">
        <v>2.5679E-2</v>
      </c>
      <c r="S44" s="151">
        <v>4.7267999999999998E-2</v>
      </c>
      <c r="T44" s="151">
        <v>6.5156000000000001</v>
      </c>
      <c r="U44" s="151">
        <v>6.9901460000000002</v>
      </c>
      <c r="V44" s="151">
        <v>0.14389199999999999</v>
      </c>
      <c r="W44" s="151">
        <v>1.030305</v>
      </c>
      <c r="X44" s="151">
        <v>7.2043559999999998</v>
      </c>
      <c r="Y44" s="151">
        <v>8.1571610000000003</v>
      </c>
      <c r="Z44" s="151">
        <v>1.3509910000000001</v>
      </c>
      <c r="AA44" s="151">
        <v>114.621526</v>
      </c>
      <c r="AB44" s="151">
        <v>9.0621469999999995</v>
      </c>
      <c r="AC44" s="151">
        <v>81.790563000000006</v>
      </c>
      <c r="AD44" s="151">
        <v>6.1404E-2</v>
      </c>
      <c r="AE44" s="151">
        <v>3.3631000000000001E-2</v>
      </c>
      <c r="AF44" s="151">
        <v>2.8999E-2</v>
      </c>
      <c r="AG44" s="151">
        <v>1.4568460000000001</v>
      </c>
      <c r="AH44" s="151">
        <v>6.3211259999999996</v>
      </c>
      <c r="AI44" s="150">
        <v>8.5220000000000001E-3</v>
      </c>
    </row>
    <row r="45" spans="1:35" x14ac:dyDescent="0.25">
      <c r="A45" s="9">
        <v>44</v>
      </c>
      <c r="B45" s="3">
        <v>43929</v>
      </c>
      <c r="C45" s="151">
        <v>5.9157450000000003</v>
      </c>
      <c r="D45" s="151">
        <v>1.7794000000000001E-2</v>
      </c>
      <c r="E45" s="151">
        <v>2.971E-2</v>
      </c>
      <c r="F45" s="151">
        <v>1.9285589999999999</v>
      </c>
      <c r="G45" s="151">
        <v>6.9148050000000003</v>
      </c>
      <c r="H45" s="151">
        <v>5.1207999999999997E-2</v>
      </c>
      <c r="I45" s="151">
        <v>1.5004869999999999</v>
      </c>
      <c r="J45" s="151">
        <v>0.87748899999999996</v>
      </c>
      <c r="K45" s="151">
        <v>1.9521580000000001</v>
      </c>
      <c r="L45" s="151">
        <v>0.17482600000000001</v>
      </c>
      <c r="M45" s="151">
        <v>1.4316899999999999</v>
      </c>
      <c r="N45" s="151">
        <v>0.13268099999999999</v>
      </c>
      <c r="O45" s="151">
        <v>7.4580820000000001</v>
      </c>
      <c r="P45" s="151">
        <v>0</v>
      </c>
      <c r="Q45" s="151">
        <v>2.9922000000000001E-2</v>
      </c>
      <c r="R45" s="151">
        <v>2.5395999999999998E-2</v>
      </c>
      <c r="S45" s="151">
        <v>4.6489999999999997E-2</v>
      </c>
      <c r="T45" s="151">
        <v>6.5156000000000001</v>
      </c>
      <c r="U45" s="151">
        <v>6.9901460000000002</v>
      </c>
      <c r="V45" s="151">
        <v>0.14233100000000001</v>
      </c>
      <c r="W45" s="151">
        <v>1.0300720000000001</v>
      </c>
      <c r="X45" s="151">
        <v>7.1486929999999997</v>
      </c>
      <c r="Y45" s="151">
        <v>8.1571610000000003</v>
      </c>
      <c r="Z45" s="151">
        <v>1.3509910000000001</v>
      </c>
      <c r="AA45" s="151">
        <v>114.689975</v>
      </c>
      <c r="AB45" s="151">
        <v>9.0262349999999998</v>
      </c>
      <c r="AC45" s="151">
        <v>81.680609000000004</v>
      </c>
      <c r="AD45" s="151">
        <v>6.1267000000000002E-2</v>
      </c>
      <c r="AE45" s="151">
        <v>3.3631000000000001E-2</v>
      </c>
      <c r="AF45" s="151">
        <v>2.8999E-2</v>
      </c>
      <c r="AG45" s="151">
        <v>1.451341</v>
      </c>
      <c r="AH45" s="151">
        <v>6.3211259999999996</v>
      </c>
      <c r="AI45" s="150">
        <v>8.2769999999999996E-3</v>
      </c>
    </row>
    <row r="46" spans="1:35" x14ac:dyDescent="0.25">
      <c r="A46" s="9">
        <v>45</v>
      </c>
      <c r="B46" s="3">
        <v>43928</v>
      </c>
      <c r="C46" s="151">
        <v>5.9143910000000002</v>
      </c>
      <c r="D46" s="151">
        <v>1.779E-2</v>
      </c>
      <c r="E46" s="151">
        <v>2.9701999999999999E-2</v>
      </c>
      <c r="F46" s="151">
        <v>1.9192670000000001</v>
      </c>
      <c r="G46" s="151">
        <v>6.8760450000000004</v>
      </c>
      <c r="H46" s="151">
        <v>5.0823E-2</v>
      </c>
      <c r="I46" s="151">
        <v>1.4954890000000001</v>
      </c>
      <c r="J46" s="151">
        <v>0.86133199999999999</v>
      </c>
      <c r="K46" s="151">
        <v>1.946712</v>
      </c>
      <c r="L46" s="151">
        <v>0.174794</v>
      </c>
      <c r="M46" s="151">
        <v>1.423208</v>
      </c>
      <c r="N46" s="151">
        <v>0.132663</v>
      </c>
      <c r="O46" s="151">
        <v>7.443168</v>
      </c>
      <c r="P46" s="151">
        <v>0</v>
      </c>
      <c r="Q46" s="151">
        <v>3.0034999999999999E-2</v>
      </c>
      <c r="R46" s="151">
        <v>2.5330999999999999E-2</v>
      </c>
      <c r="S46" s="151">
        <v>4.6566999999999997E-2</v>
      </c>
      <c r="T46" s="151">
        <v>6.5156000000000001</v>
      </c>
      <c r="U46" s="151">
        <v>6.9901460000000002</v>
      </c>
      <c r="V46" s="151">
        <v>0.14196900000000001</v>
      </c>
      <c r="W46" s="151">
        <v>1.0298240000000001</v>
      </c>
      <c r="X46" s="151">
        <v>7.1424110000000001</v>
      </c>
      <c r="Y46" s="151">
        <v>8.1571610000000003</v>
      </c>
      <c r="Z46" s="151">
        <v>1.3509910000000001</v>
      </c>
      <c r="AA46" s="151">
        <v>114.66114899999999</v>
      </c>
      <c r="AB46" s="151">
        <v>8.9724260000000005</v>
      </c>
      <c r="AC46" s="151">
        <v>81.540616999999997</v>
      </c>
      <c r="AD46" s="151">
        <v>6.132E-2</v>
      </c>
      <c r="AE46" s="151">
        <v>3.3103E-2</v>
      </c>
      <c r="AF46" s="151">
        <v>2.9069999999999999E-2</v>
      </c>
      <c r="AG46" s="151">
        <v>1.448782</v>
      </c>
      <c r="AH46" s="151">
        <v>6.3211259999999996</v>
      </c>
      <c r="AI46" s="150">
        <v>8.5830000000000004E-3</v>
      </c>
    </row>
    <row r="47" spans="1:35" x14ac:dyDescent="0.25">
      <c r="A47" s="9">
        <v>46</v>
      </c>
      <c r="B47" s="3">
        <v>43927</v>
      </c>
      <c r="C47" s="151">
        <v>5.9130190000000002</v>
      </c>
      <c r="D47" s="151">
        <v>1.7786E-2</v>
      </c>
      <c r="E47" s="151">
        <v>2.9694999999999999E-2</v>
      </c>
      <c r="F47" s="151">
        <v>1.8988670000000001</v>
      </c>
      <c r="G47" s="151">
        <v>6.879575</v>
      </c>
      <c r="H47" s="151">
        <v>4.9654999999999998E-2</v>
      </c>
      <c r="I47" s="151">
        <v>1.4536100000000001</v>
      </c>
      <c r="J47" s="151">
        <v>0.83344200000000002</v>
      </c>
      <c r="K47" s="151">
        <v>1.9441379999999999</v>
      </c>
      <c r="L47" s="151">
        <v>0.17476</v>
      </c>
      <c r="M47" s="151">
        <v>1.3904510000000001</v>
      </c>
      <c r="N47" s="151">
        <v>0.13263800000000001</v>
      </c>
      <c r="O47" s="151">
        <v>7.4490800000000004</v>
      </c>
      <c r="P47" s="151">
        <v>0</v>
      </c>
      <c r="Q47" s="151">
        <v>2.9434999999999999E-2</v>
      </c>
      <c r="R47" s="151">
        <v>2.4580999999999999E-2</v>
      </c>
      <c r="S47" s="151">
        <v>4.3307999999999999E-2</v>
      </c>
      <c r="T47" s="151">
        <v>6.5156000000000001</v>
      </c>
      <c r="U47" s="151">
        <v>6.9901460000000002</v>
      </c>
      <c r="V47" s="151">
        <v>0.13771</v>
      </c>
      <c r="W47" s="151">
        <v>1.0295669999999999</v>
      </c>
      <c r="X47" s="151">
        <v>7.1296520000000001</v>
      </c>
      <c r="Y47" s="151">
        <v>8.1571610000000003</v>
      </c>
      <c r="Z47" s="151">
        <v>1.3509910000000001</v>
      </c>
      <c r="AA47" s="151">
        <v>114.819648</v>
      </c>
      <c r="AB47" s="151">
        <v>8.9655400000000007</v>
      </c>
      <c r="AC47" s="151">
        <v>81.493384000000006</v>
      </c>
      <c r="AD47" s="151">
        <v>6.1252000000000001E-2</v>
      </c>
      <c r="AE47" s="151">
        <v>3.3103E-2</v>
      </c>
      <c r="AF47" s="151">
        <v>2.9069999999999999E-2</v>
      </c>
      <c r="AG47" s="151">
        <v>1.4417819999999999</v>
      </c>
      <c r="AH47" s="151">
        <v>6.3211259999999996</v>
      </c>
      <c r="AI47" s="150">
        <v>8.848E-3</v>
      </c>
    </row>
    <row r="48" spans="1:35" x14ac:dyDescent="0.25">
      <c r="A48" s="9">
        <v>47</v>
      </c>
      <c r="B48" s="3">
        <v>43924</v>
      </c>
      <c r="C48" s="151">
        <v>5.9089679999999998</v>
      </c>
      <c r="D48" s="151">
        <v>1.7772E-2</v>
      </c>
      <c r="E48" s="151">
        <v>2.9673000000000001E-2</v>
      </c>
      <c r="F48" s="151">
        <v>1.9008750000000001</v>
      </c>
      <c r="G48" s="151">
        <v>6.9066239999999999</v>
      </c>
      <c r="H48" s="151">
        <v>4.8751000000000003E-2</v>
      </c>
      <c r="I48" s="151">
        <v>1.457438</v>
      </c>
      <c r="J48" s="151">
        <v>0.82218500000000005</v>
      </c>
      <c r="K48" s="151">
        <v>1.9508449999999999</v>
      </c>
      <c r="L48" s="151">
        <v>0.17465700000000001</v>
      </c>
      <c r="M48" s="151">
        <v>1.3899090000000001</v>
      </c>
      <c r="N48" s="151">
        <v>0.13248499999999999</v>
      </c>
      <c r="O48" s="151">
        <v>7.4738040000000003</v>
      </c>
      <c r="P48" s="151">
        <v>0</v>
      </c>
      <c r="Q48" s="151">
        <v>2.9319000000000001E-2</v>
      </c>
      <c r="R48" s="151">
        <v>2.453E-2</v>
      </c>
      <c r="S48" s="151">
        <v>4.3879000000000001E-2</v>
      </c>
      <c r="T48" s="151">
        <v>6.4421049999999997</v>
      </c>
      <c r="U48" s="151">
        <v>7.0553850000000002</v>
      </c>
      <c r="V48" s="151">
        <v>0.13742099999999999</v>
      </c>
      <c r="W48" s="151">
        <v>1.0288090000000001</v>
      </c>
      <c r="X48" s="151">
        <v>7.1357710000000001</v>
      </c>
      <c r="Y48" s="151">
        <v>8.0335490000000007</v>
      </c>
      <c r="Z48" s="151">
        <v>1.366258</v>
      </c>
      <c r="AA48" s="151">
        <v>115.30737499999999</v>
      </c>
      <c r="AB48" s="151">
        <v>9.008426</v>
      </c>
      <c r="AC48" s="151">
        <v>81.559330000000003</v>
      </c>
      <c r="AD48" s="151">
        <v>6.1247000000000003E-2</v>
      </c>
      <c r="AE48" s="151">
        <v>3.3103E-2</v>
      </c>
      <c r="AF48" s="151">
        <v>2.9069999999999999E-2</v>
      </c>
      <c r="AG48" s="151">
        <v>1.4422010000000001</v>
      </c>
      <c r="AH48" s="151">
        <v>6.3211259999999996</v>
      </c>
      <c r="AI48" s="150">
        <v>7.8930000000000007E-3</v>
      </c>
    </row>
    <row r="49" spans="1:35" x14ac:dyDescent="0.25">
      <c r="A49" s="9">
        <v>48</v>
      </c>
      <c r="B49" s="3">
        <v>43923</v>
      </c>
      <c r="C49" s="151">
        <v>5.9073469999999997</v>
      </c>
      <c r="D49" s="151">
        <v>1.7767999999999999E-2</v>
      </c>
      <c r="E49" s="151">
        <v>2.9665E-2</v>
      </c>
      <c r="F49" s="151">
        <v>1.8986400000000001</v>
      </c>
      <c r="G49" s="151">
        <v>6.915934</v>
      </c>
      <c r="H49" s="151">
        <v>4.8716000000000002E-2</v>
      </c>
      <c r="I49" s="151">
        <v>1.4520120000000001</v>
      </c>
      <c r="J49" s="151">
        <v>0.80992600000000003</v>
      </c>
      <c r="K49" s="151">
        <v>1.9494469999999999</v>
      </c>
      <c r="L49" s="151">
        <v>0.174626</v>
      </c>
      <c r="M49" s="151">
        <v>1.3836040000000001</v>
      </c>
      <c r="N49" s="151">
        <v>0.132461</v>
      </c>
      <c r="O49" s="151">
        <v>7.492343</v>
      </c>
      <c r="P49" s="151">
        <v>0</v>
      </c>
      <c r="Q49" s="151">
        <v>2.9276E-2</v>
      </c>
      <c r="R49" s="151">
        <v>2.4365000000000001E-2</v>
      </c>
      <c r="S49" s="151">
        <v>4.2930000000000003E-2</v>
      </c>
      <c r="T49" s="151">
        <v>6.4421049999999997</v>
      </c>
      <c r="U49" s="151">
        <v>7.0553850000000002</v>
      </c>
      <c r="V49" s="151">
        <v>0.13647899999999999</v>
      </c>
      <c r="W49" s="151">
        <v>1.0285709999999999</v>
      </c>
      <c r="X49" s="151">
        <v>7.1230349999999998</v>
      </c>
      <c r="Y49" s="151">
        <v>8.0335490000000007</v>
      </c>
      <c r="Z49" s="151">
        <v>1.366258</v>
      </c>
      <c r="AA49" s="151">
        <v>115.59055600000001</v>
      </c>
      <c r="AB49" s="151">
        <v>8.9912720000000004</v>
      </c>
      <c r="AC49" s="151">
        <v>81.477669000000006</v>
      </c>
      <c r="AD49" s="151">
        <v>6.1328000000000001E-2</v>
      </c>
      <c r="AE49" s="151">
        <v>3.3103E-2</v>
      </c>
      <c r="AF49" s="151">
        <v>2.9069999999999999E-2</v>
      </c>
      <c r="AG49" s="151">
        <v>1.441419</v>
      </c>
      <c r="AH49" s="151">
        <v>6.3211259999999996</v>
      </c>
      <c r="AI49" s="150">
        <v>7.0899999999999999E-3</v>
      </c>
    </row>
    <row r="50" spans="1:35" x14ac:dyDescent="0.25">
      <c r="A50" s="9">
        <v>49</v>
      </c>
      <c r="B50" s="3">
        <v>43922</v>
      </c>
      <c r="C50" s="151">
        <v>5.9059189999999999</v>
      </c>
      <c r="D50" s="151">
        <v>1.7763000000000001E-2</v>
      </c>
      <c r="E50" s="151">
        <v>2.9656999999999999E-2</v>
      </c>
      <c r="F50" s="151">
        <v>1.9034740000000001</v>
      </c>
      <c r="G50" s="151">
        <v>6.8932159999999998</v>
      </c>
      <c r="H50" s="151">
        <v>4.8533E-2</v>
      </c>
      <c r="I50" s="151">
        <v>1.469319</v>
      </c>
      <c r="J50" s="151">
        <v>0.80947999999999998</v>
      </c>
      <c r="K50" s="151">
        <v>1.949659</v>
      </c>
      <c r="L50" s="151">
        <v>0.174596</v>
      </c>
      <c r="M50" s="151">
        <v>1.393483</v>
      </c>
      <c r="N50" s="151">
        <v>0.13242499999999999</v>
      </c>
      <c r="O50" s="151">
        <v>7.4985150000000003</v>
      </c>
      <c r="P50" s="151">
        <v>0</v>
      </c>
      <c r="Q50" s="151">
        <v>2.9121000000000001E-2</v>
      </c>
      <c r="R50" s="151">
        <v>2.4532999999999999E-2</v>
      </c>
      <c r="S50" s="151">
        <v>4.4269999999999997E-2</v>
      </c>
      <c r="T50" s="151">
        <v>6.4421049999999997</v>
      </c>
      <c r="U50" s="151">
        <v>7.0553850000000002</v>
      </c>
      <c r="V50" s="151">
        <v>0.13742099999999999</v>
      </c>
      <c r="W50" s="151">
        <v>1.028335</v>
      </c>
      <c r="X50" s="151">
        <v>7.0626040000000003</v>
      </c>
      <c r="Y50" s="151">
        <v>8.0335490000000007</v>
      </c>
      <c r="Z50" s="151">
        <v>1.366258</v>
      </c>
      <c r="AA50" s="151">
        <v>115.658995</v>
      </c>
      <c r="AB50" s="151">
        <v>9.0293650000000003</v>
      </c>
      <c r="AC50" s="151">
        <v>81.569244999999995</v>
      </c>
      <c r="AD50" s="151">
        <v>6.1244E-2</v>
      </c>
      <c r="AE50" s="151">
        <v>3.3103E-2</v>
      </c>
      <c r="AF50" s="151">
        <v>2.9069999999999999E-2</v>
      </c>
      <c r="AG50" s="151">
        <v>1.440545</v>
      </c>
      <c r="AH50" s="151">
        <v>6.3211259999999996</v>
      </c>
      <c r="AI50" s="150">
        <v>7.0930000000000003E-3</v>
      </c>
    </row>
    <row r="51" spans="1:35" x14ac:dyDescent="0.25">
      <c r="A51" s="9">
        <v>50</v>
      </c>
      <c r="B51" s="3">
        <v>43921</v>
      </c>
      <c r="C51" s="151">
        <v>5.9048910000000001</v>
      </c>
      <c r="D51" s="151">
        <v>1.7757999999999999E-2</v>
      </c>
      <c r="E51" s="151">
        <v>2.9648999999999998E-2</v>
      </c>
      <c r="F51" s="151">
        <v>1.8953899999999999</v>
      </c>
      <c r="G51" s="151">
        <v>6.8208549999999999</v>
      </c>
      <c r="H51" s="151">
        <v>4.8439000000000003E-2</v>
      </c>
      <c r="I51" s="151">
        <v>1.447203</v>
      </c>
      <c r="J51" s="151">
        <v>0.79835299999999998</v>
      </c>
      <c r="K51" s="151">
        <v>1.9441600000000001</v>
      </c>
      <c r="L51" s="151">
        <v>0.17457300000000001</v>
      </c>
      <c r="M51" s="151">
        <v>1.3881589999999999</v>
      </c>
      <c r="N51" s="151">
        <v>0.13239999999999999</v>
      </c>
      <c r="O51" s="151">
        <v>7.4999549999999999</v>
      </c>
      <c r="P51" s="151">
        <v>0</v>
      </c>
      <c r="Q51" s="151">
        <v>2.8649999999999998E-2</v>
      </c>
      <c r="R51" s="151">
        <v>2.4153999999999998E-2</v>
      </c>
      <c r="S51" s="151">
        <v>4.4024000000000001E-2</v>
      </c>
      <c r="T51" s="151">
        <v>6.302746</v>
      </c>
      <c r="U51" s="151">
        <v>6.9355890000000002</v>
      </c>
      <c r="V51" s="151">
        <v>0.13526099999999999</v>
      </c>
      <c r="W51" s="151">
        <v>1.0281439999999999</v>
      </c>
      <c r="X51" s="151">
        <v>6.9922019999999998</v>
      </c>
      <c r="Y51" s="151">
        <v>7.8740480000000002</v>
      </c>
      <c r="Z51" s="151">
        <v>1.3508169999999999</v>
      </c>
      <c r="AA51" s="151">
        <v>115.72979599999999</v>
      </c>
      <c r="AB51" s="151">
        <v>8.9955409999999993</v>
      </c>
      <c r="AC51" s="151">
        <v>81.482816999999997</v>
      </c>
      <c r="AD51" s="151">
        <v>6.1085E-2</v>
      </c>
      <c r="AE51" s="151">
        <v>3.2506E-2</v>
      </c>
      <c r="AF51" s="151">
        <v>2.8899999999999999E-2</v>
      </c>
      <c r="AG51" s="151">
        <v>1.4386479999999999</v>
      </c>
      <c r="AH51" s="151">
        <v>6.1941090000000001</v>
      </c>
      <c r="AI51" s="150">
        <v>7.0879999999999997E-3</v>
      </c>
    </row>
    <row r="52" spans="1:35" x14ac:dyDescent="0.25">
      <c r="A52" s="9">
        <v>51</v>
      </c>
      <c r="B52" s="3">
        <v>43920</v>
      </c>
      <c r="C52" s="151">
        <v>5.9035299999999999</v>
      </c>
      <c r="D52" s="151">
        <v>1.7753999999999999E-2</v>
      </c>
      <c r="E52" s="151">
        <v>2.9642999999999999E-2</v>
      </c>
      <c r="F52" s="151">
        <v>1.8871579999999999</v>
      </c>
      <c r="G52" s="151">
        <v>6.7814059999999996</v>
      </c>
      <c r="H52" s="151">
        <v>4.7967999999999997E-2</v>
      </c>
      <c r="I52" s="151">
        <v>1.4382839999999999</v>
      </c>
      <c r="J52" s="151">
        <v>0.800589</v>
      </c>
      <c r="K52" s="151">
        <v>1.9432929999999999</v>
      </c>
      <c r="L52" s="151">
        <v>0.174538</v>
      </c>
      <c r="M52" s="151">
        <v>1.377183</v>
      </c>
      <c r="N52" s="151">
        <v>0.13236500000000001</v>
      </c>
      <c r="O52" s="151">
        <v>7.5076369999999999</v>
      </c>
      <c r="P52" s="151">
        <v>0</v>
      </c>
      <c r="Q52" s="151">
        <v>2.8542000000000001E-2</v>
      </c>
      <c r="R52" s="151">
        <v>2.4251000000000002E-2</v>
      </c>
      <c r="S52" s="151">
        <v>4.2146000000000003E-2</v>
      </c>
      <c r="T52" s="151">
        <v>6.302746</v>
      </c>
      <c r="U52" s="151">
        <v>6.9355890000000002</v>
      </c>
      <c r="V52" s="151">
        <v>0.13581399999999999</v>
      </c>
      <c r="W52" s="151">
        <v>1.0278910000000001</v>
      </c>
      <c r="X52" s="151">
        <v>6.9194789999999999</v>
      </c>
      <c r="Y52" s="151">
        <v>7.8740480000000002</v>
      </c>
      <c r="Z52" s="151">
        <v>1.3508169999999999</v>
      </c>
      <c r="AA52" s="151">
        <v>115.77597299999999</v>
      </c>
      <c r="AB52" s="151">
        <v>9.0128500000000003</v>
      </c>
      <c r="AC52" s="151">
        <v>81.467250000000007</v>
      </c>
      <c r="AD52" s="151">
        <v>6.0958999999999999E-2</v>
      </c>
      <c r="AE52" s="151">
        <v>3.2506E-2</v>
      </c>
      <c r="AF52" s="151">
        <v>2.8899999999999999E-2</v>
      </c>
      <c r="AG52" s="151">
        <v>1.436588</v>
      </c>
      <c r="AH52" s="151">
        <v>6.1941090000000001</v>
      </c>
      <c r="AI52" s="150">
        <v>7.2389999999999998E-3</v>
      </c>
    </row>
    <row r="53" spans="1:35" x14ac:dyDescent="0.25">
      <c r="A53" s="9">
        <v>52</v>
      </c>
      <c r="B53" s="3">
        <v>43917</v>
      </c>
      <c r="C53" s="151">
        <v>5.8994600000000004</v>
      </c>
      <c r="D53" s="151">
        <v>1.7756999999999998E-2</v>
      </c>
      <c r="E53" s="151">
        <v>2.9621000000000001E-2</v>
      </c>
      <c r="F53" s="151">
        <v>1.9048940000000001</v>
      </c>
      <c r="G53" s="151">
        <v>6.7694320000000001</v>
      </c>
      <c r="H53" s="151">
        <v>4.7847000000000001E-2</v>
      </c>
      <c r="I53" s="151">
        <v>1.485344</v>
      </c>
      <c r="J53" s="151">
        <v>0.82014500000000001</v>
      </c>
      <c r="K53" s="151">
        <v>1.9473819999999999</v>
      </c>
      <c r="L53" s="151">
        <v>0.17443500000000001</v>
      </c>
      <c r="M53" s="151">
        <v>1.3944160000000001</v>
      </c>
      <c r="N53" s="151">
        <v>0.13223099999999999</v>
      </c>
      <c r="O53" s="151">
        <v>7.500731</v>
      </c>
      <c r="P53" s="151">
        <v>0</v>
      </c>
      <c r="Q53" s="151">
        <v>2.9713E-2</v>
      </c>
      <c r="R53" s="151">
        <v>2.5051E-2</v>
      </c>
      <c r="S53" s="151">
        <v>4.3951999999999998E-2</v>
      </c>
      <c r="T53" s="151">
        <v>6.3046980000000001</v>
      </c>
      <c r="U53" s="151">
        <v>6.8477709999999998</v>
      </c>
      <c r="V53" s="151">
        <v>0.14036899999999999</v>
      </c>
      <c r="W53" s="151">
        <v>1.027126</v>
      </c>
      <c r="X53" s="151">
        <v>6.844773</v>
      </c>
      <c r="Y53" s="151">
        <v>7.837097</v>
      </c>
      <c r="Z53" s="151">
        <v>1.3313619999999999</v>
      </c>
      <c r="AA53" s="151">
        <v>115.645236</v>
      </c>
      <c r="AB53" s="151">
        <v>9.0323879999999992</v>
      </c>
      <c r="AC53" s="151">
        <v>81.478674999999996</v>
      </c>
      <c r="AD53" s="151">
        <v>6.1039000000000003E-2</v>
      </c>
      <c r="AE53" s="151">
        <v>3.2506E-2</v>
      </c>
      <c r="AF53" s="151">
        <v>2.8899999999999999E-2</v>
      </c>
      <c r="AG53" s="151">
        <v>1.4445460000000001</v>
      </c>
      <c r="AH53" s="151">
        <v>0</v>
      </c>
      <c r="AI53" s="150">
        <v>7.5370000000000003E-3</v>
      </c>
    </row>
    <row r="54" spans="1:35" x14ac:dyDescent="0.25">
      <c r="A54" s="9">
        <v>53</v>
      </c>
      <c r="B54" s="3">
        <v>43916</v>
      </c>
      <c r="C54" s="151">
        <v>5.8980230000000002</v>
      </c>
      <c r="D54" s="151">
        <v>1.7753000000000001E-2</v>
      </c>
      <c r="E54" s="151">
        <v>2.9611999999999999E-2</v>
      </c>
      <c r="F54" s="151">
        <v>1.885041</v>
      </c>
      <c r="G54" s="151">
        <v>6.6755810000000002</v>
      </c>
      <c r="H54" s="151">
        <v>4.7199999999999999E-2</v>
      </c>
      <c r="I54" s="151">
        <v>1.434323</v>
      </c>
      <c r="J54" s="151">
        <v>0.80291000000000001</v>
      </c>
      <c r="K54" s="151">
        <v>1.933462</v>
      </c>
      <c r="L54" s="151">
        <v>0.1744</v>
      </c>
      <c r="M54" s="151">
        <v>1.3671409999999999</v>
      </c>
      <c r="N54" s="151">
        <v>0.132184</v>
      </c>
      <c r="O54" s="151">
        <v>7.5184769999999999</v>
      </c>
      <c r="P54" s="151">
        <v>0</v>
      </c>
      <c r="Q54" s="151">
        <v>2.9389999999999999E-2</v>
      </c>
      <c r="R54" s="151">
        <v>2.4341999999999999E-2</v>
      </c>
      <c r="S54" s="151">
        <v>4.1512E-2</v>
      </c>
      <c r="T54" s="151">
        <v>6.3046980000000001</v>
      </c>
      <c r="U54" s="151">
        <v>6.8477709999999998</v>
      </c>
      <c r="V54" s="151">
        <v>0.13633899999999999</v>
      </c>
      <c r="W54" s="151">
        <v>1.026864</v>
      </c>
      <c r="X54" s="151">
        <v>6.7569119999999998</v>
      </c>
      <c r="Y54" s="151">
        <v>7.837097</v>
      </c>
      <c r="Z54" s="151">
        <v>1.3313619999999999</v>
      </c>
      <c r="AA54" s="151">
        <v>115.940139</v>
      </c>
      <c r="AB54" s="151">
        <v>8.9574180000000005</v>
      </c>
      <c r="AC54" s="151">
        <v>81.262129999999999</v>
      </c>
      <c r="AD54" s="151">
        <v>6.0850000000000001E-2</v>
      </c>
      <c r="AE54" s="151">
        <v>3.2506E-2</v>
      </c>
      <c r="AF54" s="151">
        <v>2.8899999999999999E-2</v>
      </c>
      <c r="AG54" s="151">
        <v>1.43546</v>
      </c>
      <c r="AH54" s="151">
        <v>0</v>
      </c>
      <c r="AI54" s="150">
        <v>7.92E-3</v>
      </c>
    </row>
    <row r="55" spans="1:35" x14ac:dyDescent="0.25">
      <c r="A55" s="9">
        <v>54</v>
      </c>
      <c r="B55" s="3">
        <v>43915</v>
      </c>
      <c r="C55" s="151">
        <v>5.8966719999999997</v>
      </c>
      <c r="D55" s="151">
        <v>1.7749999999999998E-2</v>
      </c>
      <c r="E55" s="151">
        <v>2.9603999999999998E-2</v>
      </c>
      <c r="F55" s="151">
        <v>1.8844270000000001</v>
      </c>
      <c r="G55" s="151">
        <v>6.6878789999999997</v>
      </c>
      <c r="H55" s="151">
        <v>4.6031000000000002E-2</v>
      </c>
      <c r="I55" s="151">
        <v>1.4376180000000001</v>
      </c>
      <c r="J55" s="151">
        <v>0.79541700000000004</v>
      </c>
      <c r="K55" s="151">
        <v>1.930563</v>
      </c>
      <c r="L55" s="151">
        <v>0.17436599999999999</v>
      </c>
      <c r="M55" s="151">
        <v>1.360406</v>
      </c>
      <c r="N55" s="151">
        <v>0.13214600000000001</v>
      </c>
      <c r="O55" s="151">
        <v>7.490151</v>
      </c>
      <c r="P55" s="151">
        <v>0</v>
      </c>
      <c r="Q55" s="151">
        <v>2.928E-2</v>
      </c>
      <c r="R55" s="151">
        <v>2.4228E-2</v>
      </c>
      <c r="S55" s="151">
        <v>4.2355999999999998E-2</v>
      </c>
      <c r="T55" s="151">
        <v>6.3046980000000001</v>
      </c>
      <c r="U55" s="151">
        <v>6.8477709999999998</v>
      </c>
      <c r="V55" s="151">
        <v>0.13569400000000001</v>
      </c>
      <c r="W55" s="151">
        <v>1.0266090000000001</v>
      </c>
      <c r="X55" s="151">
        <v>6.7984939999999998</v>
      </c>
      <c r="Y55" s="151">
        <v>7.837097</v>
      </c>
      <c r="Z55" s="151">
        <v>1.3313619999999999</v>
      </c>
      <c r="AA55" s="151">
        <v>115.59867199999999</v>
      </c>
      <c r="AB55" s="151">
        <v>8.9348089999999996</v>
      </c>
      <c r="AC55" s="151">
        <v>81.213344000000006</v>
      </c>
      <c r="AD55" s="151">
        <v>6.0790999999999998E-2</v>
      </c>
      <c r="AE55" s="151">
        <v>3.2506E-2</v>
      </c>
      <c r="AF55" s="151">
        <v>2.8899999999999999E-2</v>
      </c>
      <c r="AG55" s="151">
        <v>1.434793</v>
      </c>
      <c r="AH55" s="151">
        <v>0</v>
      </c>
      <c r="AI55" s="150">
        <v>7.6990000000000001E-3</v>
      </c>
    </row>
    <row r="56" spans="1:35" x14ac:dyDescent="0.25">
      <c r="A56" s="9">
        <v>55</v>
      </c>
      <c r="B56" s="3">
        <v>43914</v>
      </c>
      <c r="C56" s="151">
        <v>5.8963099999999997</v>
      </c>
      <c r="D56" s="151">
        <v>1.7746000000000001E-2</v>
      </c>
      <c r="E56" s="151">
        <v>2.9596000000000001E-2</v>
      </c>
      <c r="F56" s="151">
        <v>1.858975</v>
      </c>
      <c r="G56" s="151">
        <v>6.7855449999999999</v>
      </c>
      <c r="H56" s="151">
        <v>4.5226000000000002E-2</v>
      </c>
      <c r="I56" s="151">
        <v>1.353342</v>
      </c>
      <c r="J56" s="151">
        <v>0.75587300000000002</v>
      </c>
      <c r="K56" s="151">
        <v>1.92641</v>
      </c>
      <c r="L56" s="151">
        <v>0.17433199999999999</v>
      </c>
      <c r="M56" s="151">
        <v>1.3311059999999999</v>
      </c>
      <c r="N56" s="151">
        <v>0.13209399999999999</v>
      </c>
      <c r="O56" s="151">
        <v>7.4751099999999999</v>
      </c>
      <c r="P56" s="151">
        <v>0</v>
      </c>
      <c r="Q56" s="151">
        <v>2.8205000000000001E-2</v>
      </c>
      <c r="R56" s="151">
        <v>2.2872E-2</v>
      </c>
      <c r="S56" s="151">
        <v>3.9903000000000001E-2</v>
      </c>
      <c r="T56" s="151">
        <v>6.3046980000000001</v>
      </c>
      <c r="U56" s="151">
        <v>6.8477709999999998</v>
      </c>
      <c r="V56" s="151">
        <v>0.12801000000000001</v>
      </c>
      <c r="W56" s="151">
        <v>1.0263640000000001</v>
      </c>
      <c r="X56" s="151">
        <v>6.8979790000000003</v>
      </c>
      <c r="Y56" s="151">
        <v>7.837097</v>
      </c>
      <c r="Z56" s="151">
        <v>1.3313619999999999</v>
      </c>
      <c r="AA56" s="151">
        <v>115.281136</v>
      </c>
      <c r="AB56" s="151">
        <v>8.8960139999999992</v>
      </c>
      <c r="AC56" s="151">
        <v>81.074038999999999</v>
      </c>
      <c r="AD56" s="151">
        <v>6.0581000000000003E-2</v>
      </c>
      <c r="AE56" s="151">
        <v>3.2440999999999998E-2</v>
      </c>
      <c r="AF56" s="151">
        <v>2.9243000000000002E-2</v>
      </c>
      <c r="AG56" s="151">
        <v>1.4193199999999999</v>
      </c>
      <c r="AH56" s="151">
        <v>0</v>
      </c>
      <c r="AI56" s="150">
        <v>7.5259999999999997E-3</v>
      </c>
    </row>
    <row r="57" spans="1:35" x14ac:dyDescent="0.25">
      <c r="A57" s="9">
        <v>56</v>
      </c>
      <c r="B57" s="3">
        <v>43913</v>
      </c>
      <c r="C57" s="151">
        <v>5.8948559999999999</v>
      </c>
      <c r="D57" s="151">
        <v>1.7742000000000001E-2</v>
      </c>
      <c r="E57" s="151">
        <v>2.9588E-2</v>
      </c>
      <c r="F57" s="151">
        <v>1.865013</v>
      </c>
      <c r="G57" s="151">
        <v>6.7334209999999999</v>
      </c>
      <c r="H57" s="151">
        <v>4.4817000000000003E-2</v>
      </c>
      <c r="I57" s="151">
        <v>1.381154</v>
      </c>
      <c r="J57" s="151">
        <v>0.76784399999999997</v>
      </c>
      <c r="K57" s="151">
        <v>1.926215</v>
      </c>
      <c r="L57" s="151">
        <v>0.17429500000000001</v>
      </c>
      <c r="M57" s="151">
        <v>1.3271269999999999</v>
      </c>
      <c r="N57" s="151">
        <v>0.13205900000000001</v>
      </c>
      <c r="O57" s="151">
        <v>7.4951530000000002</v>
      </c>
      <c r="P57" s="151">
        <v>0</v>
      </c>
      <c r="Q57" s="151">
        <v>2.8393999999999999E-2</v>
      </c>
      <c r="R57" s="151">
        <v>2.3046000000000001E-2</v>
      </c>
      <c r="S57" s="151">
        <v>3.8878000000000003E-2</v>
      </c>
      <c r="T57" s="151">
        <v>6.3046980000000001</v>
      </c>
      <c r="U57" s="151">
        <v>6.8477709999999998</v>
      </c>
      <c r="V57" s="151">
        <v>0.12895100000000001</v>
      </c>
      <c r="W57" s="151">
        <v>1.0260959999999999</v>
      </c>
      <c r="X57" s="151">
        <v>6.8451630000000003</v>
      </c>
      <c r="Y57" s="151">
        <v>7.837097</v>
      </c>
      <c r="Z57" s="151">
        <v>1.3313619999999999</v>
      </c>
      <c r="AA57" s="151">
        <v>115.621247</v>
      </c>
      <c r="AB57" s="151">
        <v>8.8708299999999998</v>
      </c>
      <c r="AC57" s="151">
        <v>80.874412000000007</v>
      </c>
      <c r="AD57" s="151">
        <v>6.0622000000000002E-2</v>
      </c>
      <c r="AE57" s="151">
        <v>3.2440999999999998E-2</v>
      </c>
      <c r="AF57" s="151">
        <v>2.9243000000000002E-2</v>
      </c>
      <c r="AG57" s="151">
        <v>1.419997</v>
      </c>
      <c r="AH57" s="151">
        <v>0</v>
      </c>
      <c r="AI57" s="150">
        <v>7.6579999999999999E-3</v>
      </c>
    </row>
    <row r="58" spans="1:35" x14ac:dyDescent="0.25">
      <c r="A58" s="9">
        <v>57</v>
      </c>
      <c r="B58" s="3">
        <v>43910</v>
      </c>
      <c r="C58" s="151">
        <v>5.890771</v>
      </c>
      <c r="D58" s="151">
        <v>1.7728000000000001E-2</v>
      </c>
      <c r="E58" s="151">
        <v>2.9565000000000001E-2</v>
      </c>
      <c r="F58" s="151">
        <v>1.8623780000000001</v>
      </c>
      <c r="G58" s="151">
        <v>6.7754859999999999</v>
      </c>
      <c r="H58" s="151">
        <v>4.4609000000000003E-2</v>
      </c>
      <c r="I58" s="151">
        <v>1.3753930000000001</v>
      </c>
      <c r="J58" s="151">
        <v>0.75883599999999996</v>
      </c>
      <c r="K58" s="151">
        <v>1.9271400000000001</v>
      </c>
      <c r="L58" s="151">
        <v>0.17418700000000001</v>
      </c>
      <c r="M58" s="151">
        <v>1.329942</v>
      </c>
      <c r="N58" s="151">
        <v>0.13195200000000001</v>
      </c>
      <c r="O58" s="151">
        <v>7.4413039999999997</v>
      </c>
      <c r="P58" s="151">
        <v>0</v>
      </c>
      <c r="Q58" s="151">
        <v>2.7907000000000001E-2</v>
      </c>
      <c r="R58" s="151">
        <v>2.2544999999999999E-2</v>
      </c>
      <c r="S58" s="151">
        <v>3.9777E-2</v>
      </c>
      <c r="T58" s="151">
        <v>6.3350309999999999</v>
      </c>
      <c r="U58" s="151">
        <v>7.0556869999999998</v>
      </c>
      <c r="V58" s="151">
        <v>0.126135</v>
      </c>
      <c r="W58" s="151">
        <v>1.0252939999999999</v>
      </c>
      <c r="X58" s="151">
        <v>6.9165000000000001</v>
      </c>
      <c r="Y58" s="151">
        <v>7.7374000000000001</v>
      </c>
      <c r="Z58" s="151">
        <v>1.3587929999999999</v>
      </c>
      <c r="AA58" s="151">
        <v>115.09033599999999</v>
      </c>
      <c r="AB58" s="151">
        <v>8.8611620000000002</v>
      </c>
      <c r="AC58" s="151">
        <v>80.811527999999996</v>
      </c>
      <c r="AD58" s="151">
        <v>6.0451999999999999E-2</v>
      </c>
      <c r="AE58" s="151">
        <v>3.2440999999999998E-2</v>
      </c>
      <c r="AF58" s="151">
        <v>2.9243000000000002E-2</v>
      </c>
      <c r="AG58" s="151">
        <v>1.41978</v>
      </c>
      <c r="AH58" s="151">
        <v>0</v>
      </c>
      <c r="AI58" s="150">
        <v>7.868E-3</v>
      </c>
    </row>
    <row r="59" spans="1:35" x14ac:dyDescent="0.25">
      <c r="A59" s="9">
        <v>58</v>
      </c>
      <c r="B59" s="3">
        <v>43909</v>
      </c>
      <c r="C59" s="151">
        <v>5.8894089999999997</v>
      </c>
      <c r="D59" s="151">
        <v>1.7722999999999999E-2</v>
      </c>
      <c r="E59" s="151">
        <v>2.9557E-2</v>
      </c>
      <c r="F59" s="151">
        <v>1.8599110000000001</v>
      </c>
      <c r="G59" s="151">
        <v>6.8100670000000001</v>
      </c>
      <c r="H59" s="151">
        <v>4.4747000000000002E-2</v>
      </c>
      <c r="I59" s="151">
        <v>1.3869180000000001</v>
      </c>
      <c r="J59" s="151">
        <v>0.77476299999999998</v>
      </c>
      <c r="K59" s="151">
        <v>1.932496</v>
      </c>
      <c r="L59" s="151">
        <v>0.174152</v>
      </c>
      <c r="M59" s="151">
        <v>1.3315360000000001</v>
      </c>
      <c r="N59" s="151">
        <v>0.13192799999999999</v>
      </c>
      <c r="O59" s="151">
        <v>7.513395</v>
      </c>
      <c r="P59" s="151">
        <v>0</v>
      </c>
      <c r="Q59" s="151">
        <v>2.7924000000000001E-2</v>
      </c>
      <c r="R59" s="151">
        <v>2.2787000000000002E-2</v>
      </c>
      <c r="S59" s="151">
        <v>3.8496000000000002E-2</v>
      </c>
      <c r="T59" s="151">
        <v>6.3350309999999999</v>
      </c>
      <c r="U59" s="151">
        <v>7.0556869999999998</v>
      </c>
      <c r="V59" s="151">
        <v>0.127441</v>
      </c>
      <c r="W59" s="151">
        <v>1.025029</v>
      </c>
      <c r="X59" s="151">
        <v>6.9575570000000004</v>
      </c>
      <c r="Y59" s="151">
        <v>7.7374000000000001</v>
      </c>
      <c r="Z59" s="151">
        <v>1.3587929999999999</v>
      </c>
      <c r="AA59" s="151">
        <v>115.91996399999999</v>
      </c>
      <c r="AB59" s="151">
        <v>8.8753759999999993</v>
      </c>
      <c r="AC59" s="151">
        <v>80.885651999999993</v>
      </c>
      <c r="AD59" s="151">
        <v>6.0627E-2</v>
      </c>
      <c r="AE59" s="151">
        <v>3.2440999999999998E-2</v>
      </c>
      <c r="AF59" s="151">
        <v>2.9243000000000002E-2</v>
      </c>
      <c r="AG59" s="151">
        <v>1.4197090000000001</v>
      </c>
      <c r="AH59" s="151">
        <v>0</v>
      </c>
      <c r="AI59" s="150">
        <v>7.2430000000000003E-3</v>
      </c>
    </row>
    <row r="60" spans="1:35" x14ac:dyDescent="0.25">
      <c r="A60" s="9">
        <v>59</v>
      </c>
      <c r="B60" s="3">
        <v>43908</v>
      </c>
      <c r="C60" s="151">
        <v>5.8880600000000003</v>
      </c>
      <c r="D60" s="151">
        <v>1.7708999999999999E-2</v>
      </c>
      <c r="E60" s="151">
        <v>2.9548999999999999E-2</v>
      </c>
      <c r="F60" s="151">
        <v>1.873513</v>
      </c>
      <c r="G60" s="151">
        <v>6.9411889999999996</v>
      </c>
      <c r="H60" s="151">
        <v>4.4138999999999998E-2</v>
      </c>
      <c r="I60" s="151">
        <v>1.4132169999999999</v>
      </c>
      <c r="J60" s="151">
        <v>0.79801100000000003</v>
      </c>
      <c r="K60" s="151">
        <v>1.9461679999999999</v>
      </c>
      <c r="L60" s="151">
        <v>0.174095</v>
      </c>
      <c r="M60" s="151">
        <v>1.356911</v>
      </c>
      <c r="N60" s="151">
        <v>0.131886</v>
      </c>
      <c r="O60" s="151">
        <v>7.48773</v>
      </c>
      <c r="P60" s="151">
        <v>0</v>
      </c>
      <c r="Q60" s="151">
        <v>2.8104000000000001E-2</v>
      </c>
      <c r="R60" s="151">
        <v>2.3147000000000001E-2</v>
      </c>
      <c r="S60" s="151">
        <v>4.0211999999999998E-2</v>
      </c>
      <c r="T60" s="151">
        <v>6.3767620000000003</v>
      </c>
      <c r="U60" s="151">
        <v>7.2278640000000003</v>
      </c>
      <c r="V60" s="151">
        <v>0.12945599999999999</v>
      </c>
      <c r="W60" s="151">
        <v>1.0247710000000001</v>
      </c>
      <c r="X60" s="151">
        <v>7.0701720000000003</v>
      </c>
      <c r="Y60" s="151">
        <v>7.7886100000000003</v>
      </c>
      <c r="Z60" s="151">
        <v>1.3832519999999999</v>
      </c>
      <c r="AA60" s="151">
        <v>115.72519200000001</v>
      </c>
      <c r="AB60" s="151">
        <v>8.9616849999999992</v>
      </c>
      <c r="AC60" s="151">
        <v>81.219330999999997</v>
      </c>
      <c r="AD60" s="151">
        <v>6.0394999999999997E-2</v>
      </c>
      <c r="AE60" s="151">
        <v>3.3572999999999999E-2</v>
      </c>
      <c r="AF60" s="151">
        <v>2.9243000000000002E-2</v>
      </c>
      <c r="AG60" s="151">
        <v>1.4231549999999999</v>
      </c>
      <c r="AH60" s="151">
        <v>0</v>
      </c>
      <c r="AI60" s="150">
        <v>8.3300000000000006E-3</v>
      </c>
    </row>
    <row r="61" spans="1:35" x14ac:dyDescent="0.25">
      <c r="A61" s="9">
        <v>60</v>
      </c>
      <c r="B61" s="3">
        <v>43907</v>
      </c>
      <c r="C61" s="151">
        <v>5.8866329999999998</v>
      </c>
      <c r="D61" s="151">
        <v>1.7713E-2</v>
      </c>
      <c r="E61" s="151">
        <v>2.954E-2</v>
      </c>
      <c r="F61" s="151">
        <v>1.8715329999999999</v>
      </c>
      <c r="G61" s="151">
        <v>6.9136730000000002</v>
      </c>
      <c r="H61" s="151">
        <v>4.4741999999999997E-2</v>
      </c>
      <c r="I61" s="151">
        <v>1.431675</v>
      </c>
      <c r="J61" s="151">
        <v>0.82655000000000001</v>
      </c>
      <c r="K61" s="151">
        <v>1.946099</v>
      </c>
      <c r="L61" s="151">
        <v>0.17407800000000001</v>
      </c>
      <c r="M61" s="151">
        <v>1.3472649999999999</v>
      </c>
      <c r="N61" s="151">
        <v>0.13184999999999999</v>
      </c>
      <c r="O61" s="151">
        <v>7.5037820000000002</v>
      </c>
      <c r="P61" s="151">
        <v>0</v>
      </c>
      <c r="Q61" s="151">
        <v>2.8836000000000001E-2</v>
      </c>
      <c r="R61" s="151">
        <v>2.3664000000000001E-2</v>
      </c>
      <c r="S61" s="151">
        <v>3.7590999999999999E-2</v>
      </c>
      <c r="T61" s="151">
        <v>6.2468399999999997</v>
      </c>
      <c r="U61" s="151">
        <v>7.3290009999999999</v>
      </c>
      <c r="V61" s="151">
        <v>0.13253200000000001</v>
      </c>
      <c r="W61" s="151">
        <v>1.0244850000000001</v>
      </c>
      <c r="X61" s="151">
        <v>7.0224739999999999</v>
      </c>
      <c r="Y61" s="151">
        <v>7.6347360000000002</v>
      </c>
      <c r="Z61" s="151">
        <v>1.387394</v>
      </c>
      <c r="AA61" s="151">
        <v>115.8622</v>
      </c>
      <c r="AB61" s="151">
        <v>8.9287449999999993</v>
      </c>
      <c r="AC61" s="151">
        <v>80.976482000000004</v>
      </c>
      <c r="AD61" s="151">
        <v>6.0440000000000001E-2</v>
      </c>
      <c r="AE61" s="151">
        <v>3.4247E-2</v>
      </c>
      <c r="AF61" s="151">
        <v>2.9384E-2</v>
      </c>
      <c r="AG61" s="151">
        <v>1.424213</v>
      </c>
      <c r="AH61" s="151">
        <v>0</v>
      </c>
      <c r="AI61" s="150">
        <v>8.6189999999999999E-3</v>
      </c>
    </row>
    <row r="62" spans="1:35" x14ac:dyDescent="0.25">
      <c r="A62" s="9">
        <v>61</v>
      </c>
      <c r="B62" s="3">
        <v>43906</v>
      </c>
      <c r="C62" s="151">
        <v>5.8851339999999999</v>
      </c>
      <c r="D62" s="151">
        <v>1.7708000000000002E-2</v>
      </c>
      <c r="E62" s="151">
        <v>2.9531999999999999E-2</v>
      </c>
      <c r="F62" s="151">
        <v>1.9003030000000001</v>
      </c>
      <c r="G62" s="151">
        <v>6.9347060000000003</v>
      </c>
      <c r="H62" s="151">
        <v>4.5731000000000001E-2</v>
      </c>
      <c r="I62" s="151">
        <v>1.552111</v>
      </c>
      <c r="J62" s="151">
        <v>0.89181100000000002</v>
      </c>
      <c r="K62" s="151">
        <v>1.94781</v>
      </c>
      <c r="L62" s="151">
        <v>0.174035</v>
      </c>
      <c r="M62" s="151">
        <v>1.4017230000000001</v>
      </c>
      <c r="N62" s="151">
        <v>0.13181799999999999</v>
      </c>
      <c r="O62" s="151">
        <v>7.5155799999999999</v>
      </c>
      <c r="P62" s="151">
        <v>0</v>
      </c>
      <c r="Q62" s="151">
        <v>3.0492999999999999E-2</v>
      </c>
      <c r="R62" s="151">
        <v>2.5753999999999999E-2</v>
      </c>
      <c r="S62" s="151">
        <v>4.2014000000000003E-2</v>
      </c>
      <c r="T62" s="151">
        <v>6.2468399999999997</v>
      </c>
      <c r="U62" s="151">
        <v>7.3290009999999999</v>
      </c>
      <c r="V62" s="151">
        <v>0.14450399999999999</v>
      </c>
      <c r="W62" s="151">
        <v>1.024195</v>
      </c>
      <c r="X62" s="151">
        <v>6.9842250000000003</v>
      </c>
      <c r="Y62" s="151">
        <v>7.6347360000000002</v>
      </c>
      <c r="Z62" s="151">
        <v>1.387394</v>
      </c>
      <c r="AA62" s="151">
        <v>116.094371</v>
      </c>
      <c r="AB62" s="151">
        <v>9.0385960000000001</v>
      </c>
      <c r="AC62" s="151">
        <v>81.298804000000004</v>
      </c>
      <c r="AD62" s="151">
        <v>6.0478999999999998E-2</v>
      </c>
      <c r="AE62" s="151">
        <v>3.4247E-2</v>
      </c>
      <c r="AF62" s="151">
        <v>2.9384E-2</v>
      </c>
      <c r="AG62" s="151">
        <v>1.433419</v>
      </c>
      <c r="AH62" s="151">
        <v>0</v>
      </c>
      <c r="AI62" s="150">
        <v>9.5040000000000003E-3</v>
      </c>
    </row>
    <row r="63" spans="1:35" x14ac:dyDescent="0.25">
      <c r="A63" s="9">
        <v>62</v>
      </c>
      <c r="B63" s="3">
        <v>43903</v>
      </c>
      <c r="C63" s="151">
        <v>5.8807900000000002</v>
      </c>
      <c r="D63" s="151">
        <v>1.7696E-2</v>
      </c>
      <c r="E63" s="151">
        <v>2.9510000000000002E-2</v>
      </c>
      <c r="F63" s="151">
        <v>1.8876360000000001</v>
      </c>
      <c r="G63" s="151">
        <v>6.9035979999999997</v>
      </c>
      <c r="H63" s="151">
        <v>4.6883000000000001E-2</v>
      </c>
      <c r="I63" s="151">
        <v>1.5154749999999999</v>
      </c>
      <c r="J63" s="151">
        <v>0.88514800000000005</v>
      </c>
      <c r="K63" s="151">
        <v>1.9448920000000001</v>
      </c>
      <c r="L63" s="151">
        <v>0.173928</v>
      </c>
      <c r="M63" s="151">
        <v>1.3800589999999999</v>
      </c>
      <c r="N63" s="151">
        <v>0.13170799999999999</v>
      </c>
      <c r="O63" s="151">
        <v>7.5090950000000003</v>
      </c>
      <c r="P63" s="151">
        <v>0</v>
      </c>
      <c r="Q63" s="151">
        <v>3.0327E-2</v>
      </c>
      <c r="R63" s="151">
        <v>2.5242000000000001E-2</v>
      </c>
      <c r="S63" s="151">
        <v>3.8227999999999998E-2</v>
      </c>
      <c r="T63" s="151">
        <v>6.1187019999999999</v>
      </c>
      <c r="U63" s="151">
        <v>7.4201030000000001</v>
      </c>
      <c r="V63" s="151">
        <v>0.141601</v>
      </c>
      <c r="W63" s="151">
        <v>1.0233289999999999</v>
      </c>
      <c r="X63" s="151">
        <v>6.9489999999999998</v>
      </c>
      <c r="Y63" s="151">
        <v>7.2072320000000003</v>
      </c>
      <c r="Z63" s="151">
        <v>1.416007</v>
      </c>
      <c r="AA63" s="151">
        <v>115.993292</v>
      </c>
      <c r="AB63" s="151">
        <v>8.9923459999999995</v>
      </c>
      <c r="AC63" s="151">
        <v>81.117980000000003</v>
      </c>
      <c r="AD63" s="151">
        <v>6.0309000000000001E-2</v>
      </c>
      <c r="AE63" s="151">
        <v>3.4247E-2</v>
      </c>
      <c r="AF63" s="151">
        <v>2.9384E-2</v>
      </c>
      <c r="AG63" s="151">
        <v>1.42441</v>
      </c>
      <c r="AH63" s="151">
        <v>0</v>
      </c>
      <c r="AI63" s="150">
        <v>9.0639999999999991E-3</v>
      </c>
    </row>
    <row r="64" spans="1:35" x14ac:dyDescent="0.25">
      <c r="A64" s="9">
        <v>63</v>
      </c>
      <c r="B64" s="3">
        <v>43902</v>
      </c>
      <c r="C64" s="151">
        <v>5.8795200000000003</v>
      </c>
      <c r="D64" s="151">
        <v>1.7689E-2</v>
      </c>
      <c r="E64" s="151">
        <v>2.9502E-2</v>
      </c>
      <c r="F64" s="151">
        <v>1.9177949999999999</v>
      </c>
      <c r="G64" s="151">
        <v>6.9408250000000002</v>
      </c>
      <c r="H64" s="151">
        <v>4.7024999999999997E-2</v>
      </c>
      <c r="I64" s="151">
        <v>1.6187469999999999</v>
      </c>
      <c r="J64" s="151">
        <v>0.94017600000000001</v>
      </c>
      <c r="K64" s="151">
        <v>1.9560230000000001</v>
      </c>
      <c r="L64" s="151">
        <v>0.17388700000000001</v>
      </c>
      <c r="M64" s="151">
        <v>1.4207000000000001</v>
      </c>
      <c r="N64" s="151">
        <v>0.13167400000000001</v>
      </c>
      <c r="O64" s="151">
        <v>7.5329059999999997</v>
      </c>
      <c r="P64" s="151">
        <v>0</v>
      </c>
      <c r="Q64" s="151">
        <v>3.1118E-2</v>
      </c>
      <c r="R64" s="151">
        <v>2.7621E-2</v>
      </c>
      <c r="S64" s="151">
        <v>4.1723999999999997E-2</v>
      </c>
      <c r="T64" s="151">
        <v>6.1187019999999999</v>
      </c>
      <c r="U64" s="151">
        <v>7.4201030000000001</v>
      </c>
      <c r="V64" s="151">
        <v>0.15493399999999999</v>
      </c>
      <c r="W64" s="151">
        <v>1.023039</v>
      </c>
      <c r="X64" s="151">
        <v>6.9440039999999996</v>
      </c>
      <c r="Y64" s="151">
        <v>7.2072320000000003</v>
      </c>
      <c r="Z64" s="151">
        <v>1.416007</v>
      </c>
      <c r="AA64" s="151">
        <v>116.176057</v>
      </c>
      <c r="AB64" s="151">
        <v>9.1326839999999994</v>
      </c>
      <c r="AC64" s="151">
        <v>81.552620000000005</v>
      </c>
      <c r="AD64" s="151">
        <v>6.0241000000000003E-2</v>
      </c>
      <c r="AE64" s="151">
        <v>3.4247E-2</v>
      </c>
      <c r="AF64" s="151">
        <v>2.9384E-2</v>
      </c>
      <c r="AG64" s="151">
        <v>1.4358439999999999</v>
      </c>
      <c r="AH64" s="151">
        <v>0</v>
      </c>
      <c r="AI64" s="150">
        <v>9.4389999999999995E-3</v>
      </c>
    </row>
    <row r="65" spans="1:35" x14ac:dyDescent="0.25">
      <c r="A65" s="9">
        <v>64</v>
      </c>
      <c r="B65" s="3">
        <v>43901</v>
      </c>
      <c r="C65" s="151">
        <v>5.8780429999999999</v>
      </c>
      <c r="D65" s="151">
        <v>1.7687000000000001E-2</v>
      </c>
      <c r="E65" s="151">
        <v>2.9495E-2</v>
      </c>
      <c r="F65" s="151">
        <v>1.91781</v>
      </c>
      <c r="G65" s="151">
        <v>6.9219359999999996</v>
      </c>
      <c r="H65" s="151">
        <v>4.6702E-2</v>
      </c>
      <c r="I65" s="151">
        <v>1.629483</v>
      </c>
      <c r="J65" s="151">
        <v>0.95355800000000002</v>
      </c>
      <c r="K65" s="151">
        <v>1.955991</v>
      </c>
      <c r="L65" s="151">
        <v>0.173844</v>
      </c>
      <c r="M65" s="151">
        <v>1.431516</v>
      </c>
      <c r="N65" s="151">
        <v>0.13163800000000001</v>
      </c>
      <c r="O65" s="151">
        <v>7.522767</v>
      </c>
      <c r="P65" s="151">
        <v>0</v>
      </c>
      <c r="Q65" s="151">
        <v>3.1602999999999999E-2</v>
      </c>
      <c r="R65" s="151">
        <v>2.7487999999999999E-2</v>
      </c>
      <c r="S65" s="151">
        <v>4.3295E-2</v>
      </c>
      <c r="T65" s="151">
        <v>6.1187019999999999</v>
      </c>
      <c r="U65" s="151">
        <v>7.4201030000000001</v>
      </c>
      <c r="V65" s="151">
        <v>0.15418499999999999</v>
      </c>
      <c r="W65" s="151">
        <v>1.022743</v>
      </c>
      <c r="X65" s="151">
        <v>6.9099190000000004</v>
      </c>
      <c r="Y65" s="151">
        <v>7.2072320000000003</v>
      </c>
      <c r="Z65" s="151">
        <v>1.416007</v>
      </c>
      <c r="AA65" s="151">
        <v>116.139036</v>
      </c>
      <c r="AB65" s="151">
        <v>9.1311110000000006</v>
      </c>
      <c r="AC65" s="151">
        <v>81.521297000000004</v>
      </c>
      <c r="AD65" s="151">
        <v>6.0204000000000001E-2</v>
      </c>
      <c r="AE65" s="151">
        <v>3.4247E-2</v>
      </c>
      <c r="AF65" s="151">
        <v>2.9384E-2</v>
      </c>
      <c r="AG65" s="151">
        <v>1.439098</v>
      </c>
      <c r="AH65" s="151">
        <v>0</v>
      </c>
      <c r="AI65" s="150">
        <v>9.7949999999999999E-3</v>
      </c>
    </row>
    <row r="66" spans="1:35" x14ac:dyDescent="0.25">
      <c r="A66" s="9">
        <v>65</v>
      </c>
      <c r="B66" s="3">
        <v>43900</v>
      </c>
      <c r="C66" s="151">
        <v>5.8765229999999997</v>
      </c>
      <c r="D66" s="151">
        <v>1.7683999999999998E-2</v>
      </c>
      <c r="E66" s="151">
        <v>2.9486999999999999E-2</v>
      </c>
      <c r="F66" s="151">
        <v>1.922615</v>
      </c>
      <c r="G66" s="151">
        <v>6.8575530000000002</v>
      </c>
      <c r="H66" s="151">
        <v>4.6972E-2</v>
      </c>
      <c r="I66" s="151">
        <v>1.6606620000000001</v>
      </c>
      <c r="J66" s="151">
        <v>0.974213</v>
      </c>
      <c r="K66" s="151">
        <v>1.9560150000000001</v>
      </c>
      <c r="L66" s="151">
        <v>0.17380300000000001</v>
      </c>
      <c r="M66" s="151">
        <v>1.4212659999999999</v>
      </c>
      <c r="N66" s="151">
        <v>0.131604</v>
      </c>
      <c r="O66" s="151">
        <v>7.5025599999999999</v>
      </c>
      <c r="P66" s="151">
        <v>0</v>
      </c>
      <c r="Q66" s="151">
        <v>3.2263E-2</v>
      </c>
      <c r="R66" s="151">
        <v>2.8254000000000001E-2</v>
      </c>
      <c r="S66" s="151">
        <v>4.1028000000000002E-2</v>
      </c>
      <c r="T66" s="151">
        <v>6.1187019999999999</v>
      </c>
      <c r="U66" s="151">
        <v>7.4201030000000001</v>
      </c>
      <c r="V66" s="151">
        <v>0.15848899999999999</v>
      </c>
      <c r="W66" s="151">
        <v>1.0224519999999999</v>
      </c>
      <c r="X66" s="151">
        <v>6.8698160000000001</v>
      </c>
      <c r="Y66" s="151">
        <v>7.2072320000000003</v>
      </c>
      <c r="Z66" s="151">
        <v>1.416007</v>
      </c>
      <c r="AA66" s="151">
        <v>115.910327</v>
      </c>
      <c r="AB66" s="151">
        <v>9.1636039999999994</v>
      </c>
      <c r="AC66" s="151">
        <v>81.571755999999993</v>
      </c>
      <c r="AD66" s="151">
        <v>6.0408999999999997E-2</v>
      </c>
      <c r="AE66" s="151">
        <v>3.4539E-2</v>
      </c>
      <c r="AF66" s="151">
        <v>2.9413999999999999E-2</v>
      </c>
      <c r="AG66" s="151">
        <v>1.440564</v>
      </c>
      <c r="AH66" s="151">
        <v>0</v>
      </c>
      <c r="AI66" s="150">
        <v>9.1269999999999997E-3</v>
      </c>
    </row>
    <row r="67" spans="1:35" x14ac:dyDescent="0.25">
      <c r="A67" s="9">
        <v>66</v>
      </c>
      <c r="B67" s="3">
        <v>43899</v>
      </c>
      <c r="C67" s="151">
        <v>5.8749599999999997</v>
      </c>
      <c r="D67" s="151">
        <v>1.7679E-2</v>
      </c>
      <c r="E67" s="151">
        <v>2.9479999999999999E-2</v>
      </c>
      <c r="F67" s="151">
        <v>1.9478390000000001</v>
      </c>
      <c r="G67" s="151">
        <v>6.9318020000000002</v>
      </c>
      <c r="H67" s="151">
        <v>4.6824999999999999E-2</v>
      </c>
      <c r="I67" s="151">
        <v>1.7469710000000001</v>
      </c>
      <c r="J67" s="151">
        <v>1.0232619999999999</v>
      </c>
      <c r="K67" s="151">
        <v>1.965028</v>
      </c>
      <c r="L67" s="151">
        <v>0.173765</v>
      </c>
      <c r="M67" s="151">
        <v>1.454194</v>
      </c>
      <c r="N67" s="151">
        <v>0.13156300000000001</v>
      </c>
      <c r="O67" s="151">
        <v>7.5469730000000004</v>
      </c>
      <c r="P67" s="151">
        <v>0</v>
      </c>
      <c r="Q67" s="151">
        <v>3.3506000000000001E-2</v>
      </c>
      <c r="R67" s="151">
        <v>3.0127999999999999E-2</v>
      </c>
      <c r="S67" s="151">
        <v>4.3632999999999998E-2</v>
      </c>
      <c r="T67" s="151">
        <v>6.1187019999999999</v>
      </c>
      <c r="U67" s="151">
        <v>7.4201030000000001</v>
      </c>
      <c r="V67" s="151">
        <v>0.169019</v>
      </c>
      <c r="W67" s="151">
        <v>1.0221560000000001</v>
      </c>
      <c r="X67" s="151">
        <v>6.9099779999999997</v>
      </c>
      <c r="Y67" s="151">
        <v>7.2072320000000003</v>
      </c>
      <c r="Z67" s="151">
        <v>1.416007</v>
      </c>
      <c r="AA67" s="151">
        <v>116.28886799999999</v>
      </c>
      <c r="AB67" s="151">
        <v>9.1891200000000008</v>
      </c>
      <c r="AC67" s="151">
        <v>81.625724000000005</v>
      </c>
      <c r="AD67" s="151">
        <v>6.0602999999999997E-2</v>
      </c>
      <c r="AE67" s="151">
        <v>3.4539E-2</v>
      </c>
      <c r="AF67" s="151">
        <v>2.9413999999999999E-2</v>
      </c>
      <c r="AG67" s="151">
        <v>1.450353</v>
      </c>
      <c r="AH67" s="151">
        <v>0</v>
      </c>
      <c r="AI67" s="150">
        <v>1.1598000000000001E-2</v>
      </c>
    </row>
    <row r="68" spans="1:35" x14ac:dyDescent="0.25">
      <c r="A68" s="9">
        <v>67</v>
      </c>
      <c r="B68" s="3">
        <v>43896</v>
      </c>
      <c r="C68" s="151">
        <v>5.8704900000000002</v>
      </c>
      <c r="D68" s="151">
        <v>1.7666000000000001E-2</v>
      </c>
      <c r="E68" s="151">
        <v>2.9456E-2</v>
      </c>
      <c r="F68" s="151">
        <v>1.955948</v>
      </c>
      <c r="G68" s="151">
        <v>6.9694900000000004</v>
      </c>
      <c r="H68" s="151">
        <v>4.5515E-2</v>
      </c>
      <c r="I68" s="151">
        <v>1.7794479999999999</v>
      </c>
      <c r="J68" s="151">
        <v>1.0513140000000001</v>
      </c>
      <c r="K68" s="151">
        <v>1.9651479999999999</v>
      </c>
      <c r="L68" s="151">
        <v>0.17364099999999999</v>
      </c>
      <c r="M68" s="151">
        <v>1.463773</v>
      </c>
      <c r="N68" s="151">
        <v>0.13144700000000001</v>
      </c>
      <c r="O68" s="151">
        <v>7.545426</v>
      </c>
      <c r="P68" s="151">
        <v>0</v>
      </c>
      <c r="Q68" s="151">
        <v>3.3875000000000002E-2</v>
      </c>
      <c r="R68" s="151">
        <v>3.0823E-2</v>
      </c>
      <c r="S68" s="151">
        <v>4.4512000000000003E-2</v>
      </c>
      <c r="T68" s="151">
        <v>6.2461010000000003</v>
      </c>
      <c r="U68" s="151">
        <v>7.4391730000000003</v>
      </c>
      <c r="V68" s="151">
        <v>0.17288700000000001</v>
      </c>
      <c r="W68" s="151">
        <v>1.0212680000000001</v>
      </c>
      <c r="X68" s="151">
        <v>6.9295679999999997</v>
      </c>
      <c r="Y68" s="151">
        <v>7.2246259999999998</v>
      </c>
      <c r="Z68" s="151">
        <v>1.3976789999999999</v>
      </c>
      <c r="AA68" s="151">
        <v>116.20707899999999</v>
      </c>
      <c r="AB68" s="151">
        <v>9.1856150000000003</v>
      </c>
      <c r="AC68" s="151">
        <v>81.537441000000001</v>
      </c>
      <c r="AD68" s="151">
        <v>6.0650999999999997E-2</v>
      </c>
      <c r="AE68" s="151">
        <v>3.4539E-2</v>
      </c>
      <c r="AF68" s="151">
        <v>2.9413999999999999E-2</v>
      </c>
      <c r="AG68" s="151">
        <v>1.448345</v>
      </c>
      <c r="AH68" s="151">
        <v>0</v>
      </c>
      <c r="AI68" s="150">
        <v>1.2656000000000001E-2</v>
      </c>
    </row>
    <row r="69" spans="1:35" x14ac:dyDescent="0.25">
      <c r="A69" s="9">
        <v>68</v>
      </c>
      <c r="B69" s="3">
        <v>43895</v>
      </c>
      <c r="C69" s="151">
        <v>5.8693780000000002</v>
      </c>
      <c r="D69" s="151">
        <v>1.7652000000000001E-2</v>
      </c>
      <c r="E69" s="151">
        <v>2.9447999999999998E-2</v>
      </c>
      <c r="F69" s="151">
        <v>1.9531609999999999</v>
      </c>
      <c r="G69" s="151">
        <v>6.9690729999999999</v>
      </c>
      <c r="H69" s="151">
        <v>4.5983000000000003E-2</v>
      </c>
      <c r="I69" s="151">
        <v>1.764767</v>
      </c>
      <c r="J69" s="151">
        <v>1.055307</v>
      </c>
      <c r="K69" s="151">
        <v>1.964504</v>
      </c>
      <c r="L69" s="151">
        <v>0.1736</v>
      </c>
      <c r="M69" s="151">
        <v>1.471749</v>
      </c>
      <c r="N69" s="151">
        <v>0.131412</v>
      </c>
      <c r="O69" s="151">
        <v>7.5253449999999997</v>
      </c>
      <c r="P69" s="151">
        <v>0</v>
      </c>
      <c r="Q69" s="151">
        <v>3.3574E-2</v>
      </c>
      <c r="R69" s="151">
        <v>3.0565999999999999E-2</v>
      </c>
      <c r="S69" s="151">
        <v>4.5818999999999999E-2</v>
      </c>
      <c r="T69" s="151">
        <v>6.2461010000000003</v>
      </c>
      <c r="U69" s="151">
        <v>7.4391730000000003</v>
      </c>
      <c r="V69" s="151">
        <v>0.171426</v>
      </c>
      <c r="W69" s="151">
        <v>1.020972</v>
      </c>
      <c r="X69" s="151">
        <v>6.9308100000000001</v>
      </c>
      <c r="Y69" s="151">
        <v>7.2246259999999998</v>
      </c>
      <c r="Z69" s="151">
        <v>1.3976789999999999</v>
      </c>
      <c r="AA69" s="151">
        <v>115.99642299999999</v>
      </c>
      <c r="AB69" s="151">
        <v>9.1703240000000008</v>
      </c>
      <c r="AC69" s="151">
        <v>81.508995999999996</v>
      </c>
      <c r="AD69" s="151">
        <v>6.0630999999999997E-2</v>
      </c>
      <c r="AE69" s="151">
        <v>3.4539E-2</v>
      </c>
      <c r="AF69" s="151">
        <v>2.9413999999999999E-2</v>
      </c>
      <c r="AG69" s="151">
        <v>1.447006</v>
      </c>
      <c r="AH69" s="151">
        <v>0</v>
      </c>
      <c r="AI69" s="150">
        <v>1.3010000000000001E-2</v>
      </c>
    </row>
    <row r="70" spans="1:35" x14ac:dyDescent="0.25">
      <c r="A70" s="9">
        <v>69</v>
      </c>
      <c r="B70" s="3">
        <v>43894</v>
      </c>
      <c r="C70" s="151">
        <v>5.867483</v>
      </c>
      <c r="D70" s="151">
        <v>1.7649000000000001E-2</v>
      </c>
      <c r="E70" s="151">
        <v>2.9440000000000001E-2</v>
      </c>
      <c r="F70" s="151">
        <v>1.9588220000000001</v>
      </c>
      <c r="G70" s="151">
        <v>7.0286960000000001</v>
      </c>
      <c r="H70" s="151">
        <v>4.5536E-2</v>
      </c>
      <c r="I70" s="151">
        <v>1.7714160000000001</v>
      </c>
      <c r="J70" s="151">
        <v>1.0617909999999999</v>
      </c>
      <c r="K70" s="151">
        <v>1.967085</v>
      </c>
      <c r="L70" s="151">
        <v>0.17355799999999999</v>
      </c>
      <c r="M70" s="151">
        <v>1.465052</v>
      </c>
      <c r="N70" s="151">
        <v>0.131359</v>
      </c>
      <c r="O70" s="151">
        <v>7.4643459999999999</v>
      </c>
      <c r="P70" s="151">
        <v>0</v>
      </c>
      <c r="Q70" s="151">
        <v>3.3785999999999997E-2</v>
      </c>
      <c r="R70" s="151">
        <v>3.0823E-2</v>
      </c>
      <c r="S70" s="151">
        <v>4.5128000000000001E-2</v>
      </c>
      <c r="T70" s="151">
        <v>6.2461010000000003</v>
      </c>
      <c r="U70" s="151">
        <v>7.4391730000000003</v>
      </c>
      <c r="V70" s="151">
        <v>0.1729</v>
      </c>
      <c r="W70" s="151">
        <v>1.0206740000000001</v>
      </c>
      <c r="X70" s="151">
        <v>7.0167000000000002</v>
      </c>
      <c r="Y70" s="151">
        <v>7.2246259999999998</v>
      </c>
      <c r="Z70" s="151">
        <v>1.3976789999999999</v>
      </c>
      <c r="AA70" s="151">
        <v>115.476213</v>
      </c>
      <c r="AB70" s="151">
        <v>9.1682749999999995</v>
      </c>
      <c r="AC70" s="151">
        <v>81.463776999999993</v>
      </c>
      <c r="AD70" s="151">
        <v>6.0690000000000001E-2</v>
      </c>
      <c r="AE70" s="151">
        <v>3.4539E-2</v>
      </c>
      <c r="AF70" s="151">
        <v>2.9413999999999999E-2</v>
      </c>
      <c r="AG70" s="151">
        <v>1.449211</v>
      </c>
      <c r="AH70" s="151">
        <v>0</v>
      </c>
      <c r="AI70" s="150">
        <v>1.3277000000000001E-2</v>
      </c>
    </row>
    <row r="71" spans="1:35" x14ac:dyDescent="0.25">
      <c r="A71" s="9">
        <v>70</v>
      </c>
      <c r="B71" s="3">
        <v>43893</v>
      </c>
      <c r="C71" s="151">
        <v>5.8660059999999996</v>
      </c>
      <c r="D71" s="151">
        <v>1.7646999999999999E-2</v>
      </c>
      <c r="E71" s="151">
        <v>2.9432E-2</v>
      </c>
      <c r="F71" s="151">
        <v>1.944944</v>
      </c>
      <c r="G71" s="151">
        <v>7.0124079999999998</v>
      </c>
      <c r="H71" s="151">
        <v>4.6026999999999998E-2</v>
      </c>
      <c r="I71" s="151">
        <v>1.7087079999999999</v>
      </c>
      <c r="J71" s="151">
        <v>1.0392539999999999</v>
      </c>
      <c r="K71" s="151">
        <v>1.961328</v>
      </c>
      <c r="L71" s="151">
        <v>0.173516</v>
      </c>
      <c r="M71" s="151">
        <v>1.4645239999999999</v>
      </c>
      <c r="N71" s="151">
        <v>0.131323</v>
      </c>
      <c r="O71" s="151">
        <v>7.4440730000000004</v>
      </c>
      <c r="P71" s="151">
        <v>0</v>
      </c>
      <c r="Q71" s="151">
        <v>3.3269E-2</v>
      </c>
      <c r="R71" s="151">
        <v>2.9832999999999998E-2</v>
      </c>
      <c r="S71" s="151">
        <v>4.6384000000000002E-2</v>
      </c>
      <c r="T71" s="151">
        <v>6.2461010000000003</v>
      </c>
      <c r="U71" s="151">
        <v>7.4391730000000003</v>
      </c>
      <c r="V71" s="151">
        <v>0.167323</v>
      </c>
      <c r="W71" s="151">
        <v>1.020384</v>
      </c>
      <c r="X71" s="151">
        <v>7.0165749999999996</v>
      </c>
      <c r="Y71" s="151">
        <v>7.2246259999999998</v>
      </c>
      <c r="Z71" s="151">
        <v>1.3976789999999999</v>
      </c>
      <c r="AA71" s="151">
        <v>115.220265</v>
      </c>
      <c r="AB71" s="151">
        <v>9.1484269999999999</v>
      </c>
      <c r="AC71" s="151">
        <v>81.363855999999998</v>
      </c>
      <c r="AD71" s="151">
        <v>6.0711000000000001E-2</v>
      </c>
      <c r="AE71" s="151">
        <v>3.4304000000000001E-2</v>
      </c>
      <c r="AF71" s="151">
        <v>2.9302999999999999E-2</v>
      </c>
      <c r="AG71" s="151">
        <v>1.4490700000000001</v>
      </c>
      <c r="AH71" s="151">
        <v>0</v>
      </c>
      <c r="AI71" s="150">
        <v>1.3355000000000001E-2</v>
      </c>
    </row>
    <row r="72" spans="1:35" x14ac:dyDescent="0.25">
      <c r="A72" s="9">
        <v>71</v>
      </c>
      <c r="B72" s="3">
        <v>43892</v>
      </c>
      <c r="C72" s="151">
        <v>5.8645019999999999</v>
      </c>
      <c r="D72" s="151">
        <v>1.7649999999999999E-2</v>
      </c>
      <c r="E72" s="151">
        <v>2.9423999999999999E-2</v>
      </c>
      <c r="F72" s="151">
        <v>1.9378089999999999</v>
      </c>
      <c r="G72" s="151">
        <v>6.9949430000000001</v>
      </c>
      <c r="H72" s="151">
        <v>4.657E-2</v>
      </c>
      <c r="I72" s="151">
        <v>1.6875819999999999</v>
      </c>
      <c r="J72" s="151">
        <v>1.026438</v>
      </c>
      <c r="K72" s="151">
        <v>1.9529099999999999</v>
      </c>
      <c r="L72" s="151">
        <v>0.17347199999999999</v>
      </c>
      <c r="M72" s="151">
        <v>1.4527049999999999</v>
      </c>
      <c r="N72" s="151">
        <v>0.13128600000000001</v>
      </c>
      <c r="O72" s="151">
        <v>7.4170689999999997</v>
      </c>
      <c r="P72" s="151">
        <v>0</v>
      </c>
      <c r="Q72" s="151">
        <v>3.2953999999999997E-2</v>
      </c>
      <c r="R72" s="151">
        <v>2.9392000000000001E-2</v>
      </c>
      <c r="S72" s="151">
        <v>4.4768000000000002E-2</v>
      </c>
      <c r="T72" s="151">
        <v>6.2461010000000003</v>
      </c>
      <c r="U72" s="151">
        <v>7.4391730000000003</v>
      </c>
      <c r="V72" s="151">
        <v>0.16484299999999999</v>
      </c>
      <c r="W72" s="151">
        <v>1.0200910000000001</v>
      </c>
      <c r="X72" s="151">
        <v>7.0038049999999998</v>
      </c>
      <c r="Y72" s="151">
        <v>7.2246259999999998</v>
      </c>
      <c r="Z72" s="151">
        <v>1.3976789999999999</v>
      </c>
      <c r="AA72" s="151">
        <v>114.807587</v>
      </c>
      <c r="AB72" s="151">
        <v>9.1631199999999993</v>
      </c>
      <c r="AC72" s="151">
        <v>81.403144999999995</v>
      </c>
      <c r="AD72" s="151">
        <v>6.0644999999999998E-2</v>
      </c>
      <c r="AE72" s="151">
        <v>3.4304000000000001E-2</v>
      </c>
      <c r="AF72" s="151">
        <v>2.9302999999999999E-2</v>
      </c>
      <c r="AG72" s="151">
        <v>1.442879</v>
      </c>
      <c r="AH72" s="151">
        <v>0</v>
      </c>
      <c r="AI72" s="150">
        <v>1.2777E-2</v>
      </c>
    </row>
    <row r="73" spans="1:35" x14ac:dyDescent="0.25">
      <c r="A73" s="9">
        <v>72</v>
      </c>
      <c r="B73" s="3">
        <v>43889</v>
      </c>
      <c r="C73" s="151">
        <v>5.8598629999999998</v>
      </c>
      <c r="D73" s="151">
        <v>1.7642000000000001E-2</v>
      </c>
      <c r="E73" s="151">
        <v>2.9401E-2</v>
      </c>
      <c r="F73" s="151">
        <v>1.9497370000000001</v>
      </c>
      <c r="G73" s="151">
        <v>7.0201399999999996</v>
      </c>
      <c r="H73" s="151">
        <v>4.6724000000000002E-2</v>
      </c>
      <c r="I73" s="151">
        <v>1.753976</v>
      </c>
      <c r="J73" s="151">
        <v>1.0485850000000001</v>
      </c>
      <c r="K73" s="151">
        <v>1.9571339999999999</v>
      </c>
      <c r="L73" s="151">
        <v>0.17335600000000001</v>
      </c>
      <c r="M73" s="151">
        <v>1.4599230000000001</v>
      </c>
      <c r="N73" s="151">
        <v>0.13118099999999999</v>
      </c>
      <c r="O73" s="151">
        <v>7.4503740000000001</v>
      </c>
      <c r="P73" s="151">
        <v>0</v>
      </c>
      <c r="Q73" s="151">
        <v>3.3467999999999998E-2</v>
      </c>
      <c r="R73" s="151">
        <v>3.0557000000000001E-2</v>
      </c>
      <c r="S73" s="151">
        <v>4.4102000000000002E-2</v>
      </c>
      <c r="T73" s="151">
        <v>6.156549</v>
      </c>
      <c r="U73" s="151">
        <v>7.5759679999999996</v>
      </c>
      <c r="V73" s="151">
        <v>0.17146</v>
      </c>
      <c r="W73" s="151">
        <v>1.019212</v>
      </c>
      <c r="X73" s="151">
        <v>6.9991529999999997</v>
      </c>
      <c r="Y73" s="151">
        <v>7.0900359999999996</v>
      </c>
      <c r="Z73" s="151">
        <v>1.41652</v>
      </c>
      <c r="AA73" s="151">
        <v>115.23598800000001</v>
      </c>
      <c r="AB73" s="151">
        <v>9.1965090000000007</v>
      </c>
      <c r="AC73" s="151">
        <v>81.404077000000001</v>
      </c>
      <c r="AD73" s="151">
        <v>6.0543E-2</v>
      </c>
      <c r="AE73" s="151">
        <v>3.4564999999999999E-2</v>
      </c>
      <c r="AF73" s="151">
        <v>2.9374999999999998E-2</v>
      </c>
      <c r="AG73" s="151">
        <v>1.4412860000000001</v>
      </c>
      <c r="AH73" s="151">
        <v>0</v>
      </c>
      <c r="AI73" s="150">
        <v>1.3082999999999999E-2</v>
      </c>
    </row>
    <row r="74" spans="1:35" x14ac:dyDescent="0.25">
      <c r="A74" s="9">
        <v>73</v>
      </c>
      <c r="B74" s="3">
        <v>43888</v>
      </c>
      <c r="C74" s="151">
        <v>5.8584019999999999</v>
      </c>
      <c r="D74" s="151">
        <v>1.7638999999999998E-2</v>
      </c>
      <c r="E74" s="151">
        <v>2.9392999999999999E-2</v>
      </c>
      <c r="F74" s="151">
        <v>1.9646170000000001</v>
      </c>
      <c r="G74" s="151">
        <v>7.0313610000000004</v>
      </c>
      <c r="H74" s="151">
        <v>4.6412000000000002E-2</v>
      </c>
      <c r="I74" s="151">
        <v>1.8263849999999999</v>
      </c>
      <c r="J74" s="151">
        <v>1.087294</v>
      </c>
      <c r="K74" s="151">
        <v>1.962758</v>
      </c>
      <c r="L74" s="151">
        <v>0.173318</v>
      </c>
      <c r="M74" s="151">
        <v>1.4789969999999999</v>
      </c>
      <c r="N74" s="151">
        <v>0.131166</v>
      </c>
      <c r="O74" s="151">
        <v>7.461106</v>
      </c>
      <c r="P74" s="151">
        <v>0</v>
      </c>
      <c r="Q74" s="151">
        <v>3.4249000000000002E-2</v>
      </c>
      <c r="R74" s="151">
        <v>3.1869000000000001E-2</v>
      </c>
      <c r="S74" s="151">
        <v>4.6059000000000003E-2</v>
      </c>
      <c r="T74" s="151">
        <v>6.156549</v>
      </c>
      <c r="U74" s="151">
        <v>7.5759679999999996</v>
      </c>
      <c r="V74" s="151">
        <v>0.17885400000000001</v>
      </c>
      <c r="W74" s="151">
        <v>1.018923</v>
      </c>
      <c r="X74" s="151">
        <v>7.0016350000000003</v>
      </c>
      <c r="Y74" s="151">
        <v>7.0900359999999996</v>
      </c>
      <c r="Z74" s="151">
        <v>1.41652</v>
      </c>
      <c r="AA74" s="151">
        <v>115.311043</v>
      </c>
      <c r="AB74" s="151">
        <v>9.1942120000000003</v>
      </c>
      <c r="AC74" s="151">
        <v>81.344245000000001</v>
      </c>
      <c r="AD74" s="151">
        <v>6.0607000000000001E-2</v>
      </c>
      <c r="AE74" s="151">
        <v>3.4564999999999999E-2</v>
      </c>
      <c r="AF74" s="151">
        <v>2.9374999999999998E-2</v>
      </c>
      <c r="AG74" s="151">
        <v>1.444555</v>
      </c>
      <c r="AH74" s="151">
        <v>0</v>
      </c>
      <c r="AI74" s="150">
        <v>1.354E-2</v>
      </c>
    </row>
    <row r="75" spans="1:35" x14ac:dyDescent="0.25">
      <c r="A75" s="9">
        <v>74</v>
      </c>
      <c r="B75" s="3">
        <v>43887</v>
      </c>
      <c r="C75" s="151">
        <v>5.8569339999999999</v>
      </c>
      <c r="D75" s="151">
        <v>1.7637E-2</v>
      </c>
      <c r="E75" s="151">
        <v>2.9385000000000001E-2</v>
      </c>
      <c r="F75" s="151">
        <v>1.961295</v>
      </c>
      <c r="G75" s="151">
        <v>7.0153499999999998</v>
      </c>
      <c r="H75" s="151">
        <v>4.6232000000000002E-2</v>
      </c>
      <c r="I75" s="151">
        <v>1.8158879999999999</v>
      </c>
      <c r="J75" s="151">
        <v>1.0830470000000001</v>
      </c>
      <c r="K75" s="151">
        <v>1.9604649999999999</v>
      </c>
      <c r="L75" s="151">
        <v>0.17327899999999999</v>
      </c>
      <c r="M75" s="151">
        <v>1.4760230000000001</v>
      </c>
      <c r="N75" s="151">
        <v>0.131131</v>
      </c>
      <c r="O75" s="151">
        <v>7.4592429999999998</v>
      </c>
      <c r="P75" s="151">
        <v>0</v>
      </c>
      <c r="Q75" s="151">
        <v>3.4085999999999998E-2</v>
      </c>
      <c r="R75" s="151">
        <v>3.1724000000000002E-2</v>
      </c>
      <c r="S75" s="151">
        <v>4.5605E-2</v>
      </c>
      <c r="T75" s="151">
        <v>6.156549</v>
      </c>
      <c r="U75" s="151">
        <v>7.5759679999999996</v>
      </c>
      <c r="V75" s="151">
        <v>0.17798600000000001</v>
      </c>
      <c r="W75" s="151">
        <v>1.0186360000000001</v>
      </c>
      <c r="X75" s="151">
        <v>6.9805029999999997</v>
      </c>
      <c r="Y75" s="151">
        <v>7.0900359999999996</v>
      </c>
      <c r="Z75" s="151">
        <v>1.41652</v>
      </c>
      <c r="AA75" s="151">
        <v>115.298762</v>
      </c>
      <c r="AB75" s="151">
        <v>9.2015250000000002</v>
      </c>
      <c r="AC75" s="151">
        <v>81.381966000000006</v>
      </c>
      <c r="AD75" s="151">
        <v>6.0745E-2</v>
      </c>
      <c r="AE75" s="151">
        <v>3.4564999999999999E-2</v>
      </c>
      <c r="AF75" s="151">
        <v>2.9374999999999998E-2</v>
      </c>
      <c r="AG75" s="151">
        <v>1.443805</v>
      </c>
      <c r="AH75" s="151">
        <v>0</v>
      </c>
      <c r="AI75" s="150">
        <v>1.3742000000000001E-2</v>
      </c>
    </row>
    <row r="76" spans="1:35" x14ac:dyDescent="0.25">
      <c r="A76" s="9">
        <v>75</v>
      </c>
      <c r="B76" s="3">
        <v>43886</v>
      </c>
      <c r="C76" s="151">
        <v>5.8555640000000002</v>
      </c>
      <c r="D76" s="151">
        <v>1.7642000000000001E-2</v>
      </c>
      <c r="E76" s="151">
        <v>2.9377E-2</v>
      </c>
      <c r="F76" s="151">
        <v>1.963935</v>
      </c>
      <c r="G76" s="151">
        <v>7.0448519999999997</v>
      </c>
      <c r="H76" s="151">
        <v>4.7232999999999997E-2</v>
      </c>
      <c r="I76" s="151">
        <v>1.826622</v>
      </c>
      <c r="J76" s="151">
        <v>1.0817300000000001</v>
      </c>
      <c r="K76" s="151">
        <v>1.95923</v>
      </c>
      <c r="L76" s="151">
        <v>0.173238</v>
      </c>
      <c r="M76" s="151">
        <v>1.4871570000000001</v>
      </c>
      <c r="N76" s="151">
        <v>0.13109799999999999</v>
      </c>
      <c r="O76" s="151">
        <v>7.4610019999999997</v>
      </c>
      <c r="P76" s="151">
        <v>0</v>
      </c>
      <c r="Q76" s="151">
        <v>3.3876000000000003E-2</v>
      </c>
      <c r="R76" s="151">
        <v>3.1778000000000001E-2</v>
      </c>
      <c r="S76" s="151">
        <v>4.6667E-2</v>
      </c>
      <c r="T76" s="151">
        <v>6.156549</v>
      </c>
      <c r="U76" s="151">
        <v>7.5759679999999996</v>
      </c>
      <c r="V76" s="151">
        <v>0.17838899999999999</v>
      </c>
      <c r="W76" s="151">
        <v>1.0183519999999999</v>
      </c>
      <c r="X76" s="151">
        <v>7.0081119999999997</v>
      </c>
      <c r="Y76" s="151">
        <v>7.0900359999999996</v>
      </c>
      <c r="Z76" s="151">
        <v>1.41652</v>
      </c>
      <c r="AA76" s="151">
        <v>115.338359</v>
      </c>
      <c r="AB76" s="151">
        <v>9.215522</v>
      </c>
      <c r="AC76" s="151">
        <v>81.468756999999997</v>
      </c>
      <c r="AD76" s="151">
        <v>6.0714999999999998E-2</v>
      </c>
      <c r="AE76" s="151">
        <v>3.4615E-2</v>
      </c>
      <c r="AF76" s="151">
        <v>2.9340999999999999E-2</v>
      </c>
      <c r="AG76" s="151">
        <v>1.4420059999999999</v>
      </c>
      <c r="AH76" s="151">
        <v>0</v>
      </c>
      <c r="AI76" s="150">
        <v>1.4219000000000001E-2</v>
      </c>
    </row>
    <row r="77" spans="1:35" x14ac:dyDescent="0.25">
      <c r="A77" s="9">
        <v>76</v>
      </c>
      <c r="B77" s="3">
        <v>43885</v>
      </c>
      <c r="C77" s="151">
        <v>5.8540190000000001</v>
      </c>
      <c r="D77" s="151">
        <v>1.7635999999999999E-2</v>
      </c>
      <c r="E77" s="151">
        <v>2.9368999999999999E-2</v>
      </c>
      <c r="F77" s="151">
        <v>1.970175</v>
      </c>
      <c r="G77" s="151">
        <v>7.0251219999999996</v>
      </c>
      <c r="H77" s="151">
        <v>4.5707999999999999E-2</v>
      </c>
      <c r="I77" s="151">
        <v>1.863909</v>
      </c>
      <c r="J77" s="151">
        <v>1.0978410000000001</v>
      </c>
      <c r="K77" s="151">
        <v>1.9588159999999999</v>
      </c>
      <c r="L77" s="151">
        <v>0.17319599999999999</v>
      </c>
      <c r="M77" s="151">
        <v>1.4936370000000001</v>
      </c>
      <c r="N77" s="151">
        <v>0.13106300000000001</v>
      </c>
      <c r="O77" s="151">
        <v>7.4670120000000004</v>
      </c>
      <c r="P77" s="151">
        <v>0</v>
      </c>
      <c r="Q77" s="151">
        <v>3.3977E-2</v>
      </c>
      <c r="R77" s="151">
        <v>3.2267999999999998E-2</v>
      </c>
      <c r="S77" s="151">
        <v>4.8340000000000001E-2</v>
      </c>
      <c r="T77" s="151">
        <v>6.156549</v>
      </c>
      <c r="U77" s="151">
        <v>7.5759679999999996</v>
      </c>
      <c r="V77" s="151">
        <v>0.181227</v>
      </c>
      <c r="W77" s="151">
        <v>1.0180499999999999</v>
      </c>
      <c r="X77" s="151">
        <v>6.9770940000000001</v>
      </c>
      <c r="Y77" s="151">
        <v>7.0900359999999996</v>
      </c>
      <c r="Z77" s="151">
        <v>1.41652</v>
      </c>
      <c r="AA77" s="151">
        <v>115.394597</v>
      </c>
      <c r="AB77" s="151">
        <v>9.2092369999999999</v>
      </c>
      <c r="AC77" s="151">
        <v>81.412527999999995</v>
      </c>
      <c r="AD77" s="151">
        <v>6.0537000000000001E-2</v>
      </c>
      <c r="AE77" s="151">
        <v>3.4615E-2</v>
      </c>
      <c r="AF77" s="151">
        <v>2.9340999999999999E-2</v>
      </c>
      <c r="AG77" s="151">
        <v>1.440148</v>
      </c>
      <c r="AH77" s="151">
        <v>0</v>
      </c>
      <c r="AI77" s="150">
        <v>1.4626999999999999E-2</v>
      </c>
    </row>
    <row r="78" spans="1:35" x14ac:dyDescent="0.25">
      <c r="A78" s="9">
        <v>77</v>
      </c>
      <c r="B78" s="3">
        <v>43882</v>
      </c>
      <c r="C78" s="151">
        <v>5.8493149999999998</v>
      </c>
      <c r="D78" s="151">
        <v>1.7621999999999999E-2</v>
      </c>
      <c r="E78" s="151">
        <v>2.9345E-2</v>
      </c>
      <c r="F78" s="151">
        <v>1.9619150000000001</v>
      </c>
      <c r="G78" s="151">
        <v>7.0048079999999997</v>
      </c>
      <c r="H78" s="151">
        <v>4.5083999999999999E-2</v>
      </c>
      <c r="I78" s="151">
        <v>1.853386</v>
      </c>
      <c r="J78" s="151">
        <v>1.0862890000000001</v>
      </c>
      <c r="K78" s="151">
        <v>1.9545140000000001</v>
      </c>
      <c r="L78" s="151">
        <v>0.17306099999999999</v>
      </c>
      <c r="M78" s="151">
        <v>1.4921409999999999</v>
      </c>
      <c r="N78" s="151">
        <v>0.13092899999999999</v>
      </c>
      <c r="O78" s="151">
        <v>7.4765940000000004</v>
      </c>
      <c r="P78" s="151">
        <v>0</v>
      </c>
      <c r="Q78" s="151">
        <v>3.3590000000000002E-2</v>
      </c>
      <c r="R78" s="151">
        <v>3.1938000000000001E-2</v>
      </c>
      <c r="S78" s="151">
        <v>4.9078999999999998E-2</v>
      </c>
      <c r="T78" s="151">
        <v>6.1059390000000002</v>
      </c>
      <c r="U78" s="151">
        <v>7.5412119999999998</v>
      </c>
      <c r="V78" s="151">
        <v>0.17939099999999999</v>
      </c>
      <c r="W78" s="151">
        <v>1.0170840000000001</v>
      </c>
      <c r="X78" s="151">
        <v>6.9574660000000002</v>
      </c>
      <c r="Y78" s="151">
        <v>7.0315789999999998</v>
      </c>
      <c r="Z78" s="151">
        <v>1.4158919999999999</v>
      </c>
      <c r="AA78" s="151">
        <v>115.56473800000001</v>
      </c>
      <c r="AB78" s="151">
        <v>9.1691249999999993</v>
      </c>
      <c r="AC78" s="151">
        <v>81.244082000000006</v>
      </c>
      <c r="AD78" s="151">
        <v>6.0412E-2</v>
      </c>
      <c r="AE78" s="151">
        <v>3.4615E-2</v>
      </c>
      <c r="AF78" s="151">
        <v>2.9340999999999999E-2</v>
      </c>
      <c r="AG78" s="151">
        <v>1.436418</v>
      </c>
      <c r="AH78" s="151">
        <v>0</v>
      </c>
      <c r="AI78" s="150">
        <v>1.4772E-2</v>
      </c>
    </row>
    <row r="79" spans="1:35" x14ac:dyDescent="0.25">
      <c r="A79" s="9">
        <v>78</v>
      </c>
      <c r="B79" s="3">
        <v>43881</v>
      </c>
      <c r="C79" s="151">
        <v>5.8483130000000001</v>
      </c>
      <c r="D79" s="151">
        <v>1.7621999999999999E-2</v>
      </c>
      <c r="E79" s="151">
        <v>2.9337999999999999E-2</v>
      </c>
      <c r="F79" s="151">
        <v>1.9721679999999999</v>
      </c>
      <c r="G79" s="151">
        <v>7.0087400000000004</v>
      </c>
      <c r="H79" s="151">
        <v>4.4662E-2</v>
      </c>
      <c r="I79" s="151">
        <v>1.9050480000000001</v>
      </c>
      <c r="J79" s="151">
        <v>1.118298</v>
      </c>
      <c r="K79" s="151">
        <v>1.95838</v>
      </c>
      <c r="L79" s="151">
        <v>0.17302100000000001</v>
      </c>
      <c r="M79" s="151">
        <v>1.502461</v>
      </c>
      <c r="N79" s="151">
        <v>0.13089300000000001</v>
      </c>
      <c r="O79" s="151">
        <v>7.5020699999999998</v>
      </c>
      <c r="P79" s="151">
        <v>0</v>
      </c>
      <c r="Q79" s="151">
        <v>3.4363999999999999E-2</v>
      </c>
      <c r="R79" s="151">
        <v>3.3059999999999999E-2</v>
      </c>
      <c r="S79" s="151">
        <v>4.9515999999999998E-2</v>
      </c>
      <c r="T79" s="151">
        <v>6.1059390000000002</v>
      </c>
      <c r="U79" s="151">
        <v>7.5412119999999998</v>
      </c>
      <c r="V79" s="151">
        <v>0.185617</v>
      </c>
      <c r="W79" s="151">
        <v>1.016788</v>
      </c>
      <c r="X79" s="151">
        <v>6.9411100000000001</v>
      </c>
      <c r="Y79" s="151">
        <v>7.0315789999999998</v>
      </c>
      <c r="Z79" s="151">
        <v>1.4158919999999999</v>
      </c>
      <c r="AA79" s="151">
        <v>115.993233</v>
      </c>
      <c r="AB79" s="151">
        <v>9.1744009999999996</v>
      </c>
      <c r="AC79" s="151">
        <v>81.239281000000005</v>
      </c>
      <c r="AD79" s="151">
        <v>6.0538000000000002E-2</v>
      </c>
      <c r="AE79" s="151">
        <v>3.4615E-2</v>
      </c>
      <c r="AF79" s="151">
        <v>2.9340999999999999E-2</v>
      </c>
      <c r="AG79" s="151">
        <v>1.4421710000000001</v>
      </c>
      <c r="AH79" s="151">
        <v>0</v>
      </c>
      <c r="AI79" s="150">
        <v>1.4638999999999999E-2</v>
      </c>
    </row>
    <row r="80" spans="1:35" x14ac:dyDescent="0.25">
      <c r="A80" s="9">
        <v>79</v>
      </c>
      <c r="B80" s="3">
        <v>43880</v>
      </c>
      <c r="C80" s="151">
        <v>5.8468390000000001</v>
      </c>
      <c r="D80" s="151">
        <v>1.7616E-2</v>
      </c>
      <c r="E80" s="151">
        <v>2.9329000000000001E-2</v>
      </c>
      <c r="F80" s="151">
        <v>1.972329</v>
      </c>
      <c r="G80" s="151">
        <v>7.0080859999999996</v>
      </c>
      <c r="H80" s="151">
        <v>4.4275000000000002E-2</v>
      </c>
      <c r="I80" s="151">
        <v>1.9205190000000001</v>
      </c>
      <c r="J80" s="151">
        <v>1.1163270000000001</v>
      </c>
      <c r="K80" s="151">
        <v>1.9585509999999999</v>
      </c>
      <c r="L80" s="151">
        <v>0.17297999999999999</v>
      </c>
      <c r="M80" s="151">
        <v>1.498391</v>
      </c>
      <c r="N80" s="151">
        <v>0.13082199999999999</v>
      </c>
      <c r="O80" s="151">
        <v>7.4962530000000003</v>
      </c>
      <c r="P80" s="151">
        <v>0</v>
      </c>
      <c r="Q80" s="151">
        <v>3.4410999999999997E-2</v>
      </c>
      <c r="R80" s="151">
        <v>3.3258000000000003E-2</v>
      </c>
      <c r="S80" s="151">
        <v>4.8861000000000002E-2</v>
      </c>
      <c r="T80" s="151">
        <v>6.1059390000000002</v>
      </c>
      <c r="U80" s="151">
        <v>7.5412119999999998</v>
      </c>
      <c r="V80" s="151">
        <v>0.18667800000000001</v>
      </c>
      <c r="W80" s="151">
        <v>1.0164869999999999</v>
      </c>
      <c r="X80" s="151">
        <v>6.9407940000000004</v>
      </c>
      <c r="Y80" s="151">
        <v>7.0315789999999998</v>
      </c>
      <c r="Z80" s="151">
        <v>1.4158919999999999</v>
      </c>
      <c r="AA80" s="151">
        <v>115.929361</v>
      </c>
      <c r="AB80" s="151">
        <v>9.1586429999999996</v>
      </c>
      <c r="AC80" s="151">
        <v>81.177250000000001</v>
      </c>
      <c r="AD80" s="151">
        <v>6.0448000000000002E-2</v>
      </c>
      <c r="AE80" s="151">
        <v>3.4615E-2</v>
      </c>
      <c r="AF80" s="151">
        <v>2.9340999999999999E-2</v>
      </c>
      <c r="AG80" s="151">
        <v>1.442237</v>
      </c>
      <c r="AH80" s="151">
        <v>0</v>
      </c>
      <c r="AI80" s="150">
        <v>1.4341E-2</v>
      </c>
    </row>
    <row r="81" spans="1:35" x14ac:dyDescent="0.25">
      <c r="A81" s="9">
        <v>80</v>
      </c>
      <c r="B81" s="3">
        <v>43879</v>
      </c>
      <c r="C81" s="151">
        <v>5.8453929999999996</v>
      </c>
      <c r="D81" s="151">
        <v>1.7611000000000002E-2</v>
      </c>
      <c r="E81" s="151">
        <v>2.9319999999999999E-2</v>
      </c>
      <c r="F81" s="151">
        <v>1.9744550000000001</v>
      </c>
      <c r="G81" s="151">
        <v>6.9801099999999998</v>
      </c>
      <c r="H81" s="151">
        <v>4.3772999999999999E-2</v>
      </c>
      <c r="I81" s="151">
        <v>1.943289</v>
      </c>
      <c r="J81" s="151">
        <v>1.1305080000000001</v>
      </c>
      <c r="K81" s="151">
        <v>1.9581710000000001</v>
      </c>
      <c r="L81" s="151">
        <v>0.17294100000000001</v>
      </c>
      <c r="M81" s="151">
        <v>1.498631</v>
      </c>
      <c r="N81" s="151">
        <v>0.13078699999999999</v>
      </c>
      <c r="O81" s="151">
        <v>7.4997449999999999</v>
      </c>
      <c r="P81" s="151">
        <v>0</v>
      </c>
      <c r="Q81" s="151">
        <v>3.4708000000000003E-2</v>
      </c>
      <c r="R81" s="151">
        <v>3.3709999999999997E-2</v>
      </c>
      <c r="S81" s="151">
        <v>4.8640000000000003E-2</v>
      </c>
      <c r="T81" s="151">
        <v>6.1059390000000002</v>
      </c>
      <c r="U81" s="151">
        <v>7.5412119999999998</v>
      </c>
      <c r="V81" s="151">
        <v>0.18917400000000001</v>
      </c>
      <c r="W81" s="151">
        <v>1.016194</v>
      </c>
      <c r="X81" s="151">
        <v>6.9132259999999999</v>
      </c>
      <c r="Y81" s="151">
        <v>7.0315789999999998</v>
      </c>
      <c r="Z81" s="151">
        <v>1.4158919999999999</v>
      </c>
      <c r="AA81" s="151">
        <v>115.9791</v>
      </c>
      <c r="AB81" s="151">
        <v>9.1550809999999991</v>
      </c>
      <c r="AC81" s="151">
        <v>81.133125000000007</v>
      </c>
      <c r="AD81" s="151">
        <v>6.0482000000000001E-2</v>
      </c>
      <c r="AE81" s="151">
        <v>3.4672000000000001E-2</v>
      </c>
      <c r="AF81" s="151">
        <v>2.9250000000000002E-2</v>
      </c>
      <c r="AG81" s="151">
        <v>1.4429860000000001</v>
      </c>
      <c r="AH81" s="151">
        <v>0</v>
      </c>
      <c r="AI81" s="150">
        <v>1.4277E-2</v>
      </c>
    </row>
    <row r="82" spans="1:35" x14ac:dyDescent="0.25">
      <c r="A82" s="9">
        <v>81</v>
      </c>
      <c r="B82" s="3">
        <v>43878</v>
      </c>
      <c r="C82" s="151">
        <v>5.8439319999999997</v>
      </c>
      <c r="D82" s="151">
        <v>1.7606E-2</v>
      </c>
      <c r="E82" s="151">
        <v>2.9312999999999999E-2</v>
      </c>
      <c r="F82" s="151">
        <v>1.972961</v>
      </c>
      <c r="G82" s="151">
        <v>6.9936980000000002</v>
      </c>
      <c r="H82" s="151">
        <v>4.3857E-2</v>
      </c>
      <c r="I82" s="151">
        <v>1.9307179999999999</v>
      </c>
      <c r="J82" s="151">
        <v>1.125051</v>
      </c>
      <c r="K82" s="151">
        <v>1.957746</v>
      </c>
      <c r="L82" s="151">
        <v>0.172902</v>
      </c>
      <c r="M82" s="151">
        <v>1.498216</v>
      </c>
      <c r="N82" s="151">
        <v>0.13075300000000001</v>
      </c>
      <c r="O82" s="151">
        <v>7.4978740000000004</v>
      </c>
      <c r="P82" s="151">
        <v>0</v>
      </c>
      <c r="Q82" s="151">
        <v>3.4481999999999999E-2</v>
      </c>
      <c r="R82" s="151">
        <v>3.3471000000000001E-2</v>
      </c>
      <c r="S82" s="151">
        <v>4.8732999999999999E-2</v>
      </c>
      <c r="T82" s="151">
        <v>6.1059390000000002</v>
      </c>
      <c r="U82" s="151">
        <v>7.5412119999999998</v>
      </c>
      <c r="V82" s="151">
        <v>0.18809500000000001</v>
      </c>
      <c r="W82" s="151">
        <v>1.0159100000000001</v>
      </c>
      <c r="X82" s="151">
        <v>6.9262430000000004</v>
      </c>
      <c r="Y82" s="151">
        <v>7.0315789999999998</v>
      </c>
      <c r="Z82" s="151">
        <v>1.4158919999999999</v>
      </c>
      <c r="AA82" s="151">
        <v>115.96565</v>
      </c>
      <c r="AB82" s="151">
        <v>9.1490950000000009</v>
      </c>
      <c r="AC82" s="151">
        <v>81.107461999999998</v>
      </c>
      <c r="AD82" s="151">
        <v>6.0464999999999998E-2</v>
      </c>
      <c r="AE82" s="151">
        <v>3.4672000000000001E-2</v>
      </c>
      <c r="AF82" s="151">
        <v>2.9250000000000002E-2</v>
      </c>
      <c r="AG82" s="151">
        <v>1.442466</v>
      </c>
      <c r="AH82" s="151">
        <v>0</v>
      </c>
      <c r="AI82" s="150">
        <v>1.4305E-2</v>
      </c>
    </row>
    <row r="83" spans="1:35" x14ac:dyDescent="0.25">
      <c r="A83" s="9">
        <v>82</v>
      </c>
      <c r="B83" s="3">
        <v>43875</v>
      </c>
      <c r="C83" s="151">
        <v>5.8396220000000003</v>
      </c>
      <c r="D83" s="151">
        <v>1.7593000000000001E-2</v>
      </c>
      <c r="E83" s="151">
        <v>2.9288000000000002E-2</v>
      </c>
      <c r="F83" s="151">
        <v>1.972191</v>
      </c>
      <c r="G83" s="151">
        <v>6.9769750000000004</v>
      </c>
      <c r="H83" s="151">
        <v>4.3784000000000003E-2</v>
      </c>
      <c r="I83" s="151">
        <v>1.936485</v>
      </c>
      <c r="J83" s="151">
        <v>1.130126</v>
      </c>
      <c r="K83" s="151">
        <v>1.9555419999999999</v>
      </c>
      <c r="L83" s="151">
        <v>0.17278499999999999</v>
      </c>
      <c r="M83" s="151">
        <v>1.4976149999999999</v>
      </c>
      <c r="N83" s="151">
        <v>0.13064799999999999</v>
      </c>
      <c r="O83" s="151">
        <v>7.4948379999999997</v>
      </c>
      <c r="P83" s="151">
        <v>0</v>
      </c>
      <c r="Q83" s="151">
        <v>3.4634999999999999E-2</v>
      </c>
      <c r="R83" s="151">
        <v>3.3577999999999997E-2</v>
      </c>
      <c r="S83" s="151">
        <v>4.8658E-2</v>
      </c>
      <c r="T83" s="151">
        <v>6.0407849999999996</v>
      </c>
      <c r="U83" s="151">
        <v>7.4955860000000003</v>
      </c>
      <c r="V83" s="151">
        <v>0.18851299999999999</v>
      </c>
      <c r="W83" s="151">
        <v>1.0150650000000001</v>
      </c>
      <c r="X83" s="151">
        <v>6.9183919999999999</v>
      </c>
      <c r="Y83" s="151">
        <v>6.9304160000000001</v>
      </c>
      <c r="Z83" s="151">
        <v>1.4089149999999999</v>
      </c>
      <c r="AA83" s="151">
        <v>115.87970199999999</v>
      </c>
      <c r="AB83" s="151">
        <v>9.143205</v>
      </c>
      <c r="AC83" s="151">
        <v>81.052712</v>
      </c>
      <c r="AD83" s="151">
        <v>6.0385000000000001E-2</v>
      </c>
      <c r="AE83" s="151">
        <v>3.4672000000000001E-2</v>
      </c>
      <c r="AF83" s="151">
        <v>2.9250000000000002E-2</v>
      </c>
      <c r="AG83" s="151">
        <v>1.440496</v>
      </c>
      <c r="AH83" s="151">
        <v>0</v>
      </c>
      <c r="AI83" s="150">
        <v>1.4173E-2</v>
      </c>
    </row>
    <row r="84" spans="1:35" x14ac:dyDescent="0.25">
      <c r="A84" s="9">
        <v>83</v>
      </c>
      <c r="B84" s="3">
        <v>43874</v>
      </c>
      <c r="C84" s="151">
        <v>5.8381429999999996</v>
      </c>
      <c r="D84" s="151">
        <v>1.7589E-2</v>
      </c>
      <c r="E84" s="151">
        <v>2.928E-2</v>
      </c>
      <c r="F84" s="151">
        <v>1.969819</v>
      </c>
      <c r="G84" s="151">
        <v>6.9590430000000003</v>
      </c>
      <c r="H84" s="151">
        <v>4.3483000000000001E-2</v>
      </c>
      <c r="I84" s="151">
        <v>1.933732</v>
      </c>
      <c r="J84" s="151">
        <v>1.119003</v>
      </c>
      <c r="K84" s="151">
        <v>1.9528760000000001</v>
      </c>
      <c r="L84" s="151">
        <v>0.17274600000000001</v>
      </c>
      <c r="M84" s="151">
        <v>1.493584</v>
      </c>
      <c r="N84" s="151">
        <v>0.13061300000000001</v>
      </c>
      <c r="O84" s="151">
        <v>7.5045590000000004</v>
      </c>
      <c r="P84" s="151">
        <v>0</v>
      </c>
      <c r="Q84" s="151">
        <v>3.4424000000000003E-2</v>
      </c>
      <c r="R84" s="151">
        <v>3.3600999999999999E-2</v>
      </c>
      <c r="S84" s="151">
        <v>4.8687000000000001E-2</v>
      </c>
      <c r="T84" s="151">
        <v>6.0407849999999996</v>
      </c>
      <c r="U84" s="151">
        <v>7.4955860000000003</v>
      </c>
      <c r="V84" s="151">
        <v>0.188583</v>
      </c>
      <c r="W84" s="151">
        <v>1.0147889999999999</v>
      </c>
      <c r="X84" s="151">
        <v>6.893732</v>
      </c>
      <c r="Y84" s="151">
        <v>6.9304160000000001</v>
      </c>
      <c r="Z84" s="151">
        <v>1.4089149999999999</v>
      </c>
      <c r="AA84" s="151">
        <v>116.04827400000001</v>
      </c>
      <c r="AB84" s="151">
        <v>9.1346969999999992</v>
      </c>
      <c r="AC84" s="151">
        <v>81.005407000000005</v>
      </c>
      <c r="AD84" s="151">
        <v>6.0317000000000003E-2</v>
      </c>
      <c r="AE84" s="151">
        <v>3.4672000000000001E-2</v>
      </c>
      <c r="AF84" s="151">
        <v>2.9250000000000002E-2</v>
      </c>
      <c r="AG84" s="151">
        <v>1.4381870000000001</v>
      </c>
      <c r="AH84" s="151">
        <v>0</v>
      </c>
      <c r="AI84" s="150">
        <v>1.4078E-2</v>
      </c>
    </row>
    <row r="85" spans="1:35" x14ac:dyDescent="0.25">
      <c r="A85" s="9">
        <v>84</v>
      </c>
      <c r="B85" s="3">
        <v>43873</v>
      </c>
      <c r="C85" s="151">
        <v>5.8367339999999999</v>
      </c>
      <c r="D85" s="151">
        <v>1.7583999999999999E-2</v>
      </c>
      <c r="E85" s="151">
        <v>2.9269E-2</v>
      </c>
      <c r="F85" s="151">
        <v>1.9668369999999999</v>
      </c>
      <c r="G85" s="151">
        <v>6.9503409999999999</v>
      </c>
      <c r="H85" s="151">
        <v>4.3517E-2</v>
      </c>
      <c r="I85" s="151">
        <v>1.939978</v>
      </c>
      <c r="J85" s="151">
        <v>1.1191120000000001</v>
      </c>
      <c r="K85" s="151">
        <v>1.9528570000000001</v>
      </c>
      <c r="L85" s="151">
        <v>0.172712</v>
      </c>
      <c r="M85" s="151">
        <v>1.49041</v>
      </c>
      <c r="N85" s="151">
        <v>0.130578</v>
      </c>
      <c r="O85" s="151">
        <v>7.4996970000000003</v>
      </c>
      <c r="P85" s="151">
        <v>0</v>
      </c>
      <c r="Q85" s="151">
        <v>3.4195999999999997E-2</v>
      </c>
      <c r="R85" s="151">
        <v>3.3423000000000001E-2</v>
      </c>
      <c r="S85" s="151">
        <v>4.8117E-2</v>
      </c>
      <c r="T85" s="151">
        <v>6.0407849999999996</v>
      </c>
      <c r="U85" s="151">
        <v>7.4955860000000003</v>
      </c>
      <c r="V85" s="151">
        <v>0.187746</v>
      </c>
      <c r="W85" s="151">
        <v>1.0145090000000001</v>
      </c>
      <c r="X85" s="151">
        <v>6.8949749999999996</v>
      </c>
      <c r="Y85" s="151">
        <v>6.9304160000000001</v>
      </c>
      <c r="Z85" s="151">
        <v>1.4089149999999999</v>
      </c>
      <c r="AA85" s="151">
        <v>115.92806400000001</v>
      </c>
      <c r="AB85" s="151">
        <v>9.1312809999999995</v>
      </c>
      <c r="AC85" s="151">
        <v>80.981669999999994</v>
      </c>
      <c r="AD85" s="151">
        <v>6.0082000000000003E-2</v>
      </c>
      <c r="AE85" s="151">
        <v>3.4672000000000001E-2</v>
      </c>
      <c r="AF85" s="151">
        <v>2.9250000000000002E-2</v>
      </c>
      <c r="AG85" s="151">
        <v>1.4354560000000001</v>
      </c>
      <c r="AH85" s="151">
        <v>0</v>
      </c>
      <c r="AI85" s="150">
        <v>1.3715E-2</v>
      </c>
    </row>
    <row r="86" spans="1:35" x14ac:dyDescent="0.25">
      <c r="A86" s="9">
        <v>85</v>
      </c>
      <c r="B86" s="3">
        <v>43872</v>
      </c>
      <c r="C86" s="151">
        <v>5.8352750000000002</v>
      </c>
      <c r="D86" s="151">
        <v>1.7579999999999998E-2</v>
      </c>
      <c r="E86" s="151">
        <v>2.9263999999999998E-2</v>
      </c>
      <c r="F86" s="151">
        <v>1.9609239999999999</v>
      </c>
      <c r="G86" s="151">
        <v>6.9109749999999996</v>
      </c>
      <c r="H86" s="151">
        <v>4.3402999999999997E-2</v>
      </c>
      <c r="I86" s="151">
        <v>1.9209449999999999</v>
      </c>
      <c r="J86" s="151">
        <v>1.111715</v>
      </c>
      <c r="K86" s="151">
        <v>1.9496610000000001</v>
      </c>
      <c r="L86" s="151">
        <v>0.17267299999999999</v>
      </c>
      <c r="M86" s="151">
        <v>1.484113</v>
      </c>
      <c r="N86" s="151">
        <v>0.13054499999999999</v>
      </c>
      <c r="O86" s="151">
        <v>7.5106809999999999</v>
      </c>
      <c r="P86" s="151">
        <v>0</v>
      </c>
      <c r="Q86" s="151">
        <v>3.3884999999999998E-2</v>
      </c>
      <c r="R86" s="151">
        <v>3.3119999999999997E-2</v>
      </c>
      <c r="S86" s="151">
        <v>4.7606999999999997E-2</v>
      </c>
      <c r="T86" s="151">
        <v>6.0407849999999996</v>
      </c>
      <c r="U86" s="151">
        <v>7.4955860000000003</v>
      </c>
      <c r="V86" s="151">
        <v>0.186228</v>
      </c>
      <c r="W86" s="151">
        <v>1.0142260000000001</v>
      </c>
      <c r="X86" s="151">
        <v>6.8600589999999997</v>
      </c>
      <c r="Y86" s="151">
        <v>6.9304160000000001</v>
      </c>
      <c r="Z86" s="151">
        <v>1.4089149999999999</v>
      </c>
      <c r="AA86" s="151">
        <v>116.06733</v>
      </c>
      <c r="AB86" s="151">
        <v>9.1113940000000007</v>
      </c>
      <c r="AC86" s="151">
        <v>80.931723000000005</v>
      </c>
      <c r="AD86" s="151">
        <v>6.0079E-2</v>
      </c>
      <c r="AE86" s="151">
        <v>3.456E-2</v>
      </c>
      <c r="AF86" s="151">
        <v>2.9259E-2</v>
      </c>
      <c r="AG86" s="151">
        <v>1.435236</v>
      </c>
      <c r="AH86" s="151">
        <v>0</v>
      </c>
      <c r="AI86" s="150">
        <v>1.3525000000000001E-2</v>
      </c>
    </row>
    <row r="87" spans="1:35" x14ac:dyDescent="0.25">
      <c r="A87" s="9">
        <v>86</v>
      </c>
      <c r="B87" s="3">
        <v>43871</v>
      </c>
      <c r="C87" s="151">
        <v>5.8337079999999997</v>
      </c>
      <c r="D87" s="151">
        <v>1.7576000000000001E-2</v>
      </c>
      <c r="E87" s="151">
        <v>2.9256999999999998E-2</v>
      </c>
      <c r="F87" s="151">
        <v>1.968359</v>
      </c>
      <c r="G87" s="151">
        <v>6.9574100000000003</v>
      </c>
      <c r="H87" s="151">
        <v>4.3152999999999997E-2</v>
      </c>
      <c r="I87" s="151">
        <v>1.958394</v>
      </c>
      <c r="J87" s="151">
        <v>1.1349670000000001</v>
      </c>
      <c r="K87" s="151">
        <v>1.951856</v>
      </c>
      <c r="L87" s="151">
        <v>0.17263300000000001</v>
      </c>
      <c r="M87" s="151">
        <v>1.4898530000000001</v>
      </c>
      <c r="N87" s="151">
        <v>0.13045399999999999</v>
      </c>
      <c r="O87" s="151">
        <v>7.5529549999999999</v>
      </c>
      <c r="P87" s="151">
        <v>0</v>
      </c>
      <c r="Q87" s="151">
        <v>3.4485000000000002E-2</v>
      </c>
      <c r="R87" s="151">
        <v>3.3930000000000002E-2</v>
      </c>
      <c r="S87" s="151">
        <v>4.6876000000000001E-2</v>
      </c>
      <c r="T87" s="151">
        <v>6.0407849999999996</v>
      </c>
      <c r="U87" s="151">
        <v>7.4955860000000003</v>
      </c>
      <c r="V87" s="151">
        <v>0.19070000000000001</v>
      </c>
      <c r="W87" s="151">
        <v>1.013943</v>
      </c>
      <c r="X87" s="151">
        <v>6.8735480000000004</v>
      </c>
      <c r="Y87" s="151">
        <v>6.9304160000000001</v>
      </c>
      <c r="Z87" s="151">
        <v>1.4089149999999999</v>
      </c>
      <c r="AA87" s="151">
        <v>116.46547200000001</v>
      </c>
      <c r="AB87" s="151">
        <v>9.1389370000000003</v>
      </c>
      <c r="AC87" s="151">
        <v>80.996238000000005</v>
      </c>
      <c r="AD87" s="151">
        <v>6.0152999999999998E-2</v>
      </c>
      <c r="AE87" s="151">
        <v>3.456E-2</v>
      </c>
      <c r="AF87" s="151">
        <v>2.9259E-2</v>
      </c>
      <c r="AG87" s="151">
        <v>1.4377420000000001</v>
      </c>
      <c r="AH87" s="151">
        <v>0</v>
      </c>
      <c r="AI87" s="150">
        <v>1.3714E-2</v>
      </c>
    </row>
    <row r="88" spans="1:35" x14ac:dyDescent="0.25">
      <c r="A88" s="9">
        <v>87</v>
      </c>
      <c r="B88" s="3">
        <v>43868</v>
      </c>
      <c r="C88" s="151">
        <v>5.8291459999999997</v>
      </c>
      <c r="D88" s="151">
        <v>1.7562000000000001E-2</v>
      </c>
      <c r="E88" s="151">
        <v>2.9232999999999999E-2</v>
      </c>
      <c r="F88" s="151">
        <v>1.9704900000000001</v>
      </c>
      <c r="G88" s="151">
        <v>6.9662480000000002</v>
      </c>
      <c r="H88" s="151">
        <v>4.2930999999999997E-2</v>
      </c>
      <c r="I88" s="151">
        <v>1.97916</v>
      </c>
      <c r="J88" s="151">
        <v>1.1400250000000001</v>
      </c>
      <c r="K88" s="151">
        <v>1.9555880000000001</v>
      </c>
      <c r="L88" s="151">
        <v>0.17249999999999999</v>
      </c>
      <c r="M88" s="151">
        <v>1.4932810000000001</v>
      </c>
      <c r="N88" s="151">
        <v>0.13034899999999999</v>
      </c>
      <c r="O88" s="151">
        <v>7.559145</v>
      </c>
      <c r="P88" s="151">
        <v>0</v>
      </c>
      <c r="Q88" s="151">
        <v>3.4618999999999997E-2</v>
      </c>
      <c r="R88" s="151">
        <v>3.4266999999999999E-2</v>
      </c>
      <c r="S88" s="151">
        <v>4.7355000000000001E-2</v>
      </c>
      <c r="T88" s="151">
        <v>6.0334149999999998</v>
      </c>
      <c r="U88" s="151">
        <v>7.4808479999999999</v>
      </c>
      <c r="V88" s="151">
        <v>0.19259000000000001</v>
      </c>
      <c r="W88" s="151">
        <v>1.012999</v>
      </c>
      <c r="X88" s="151">
        <v>6.8756779999999997</v>
      </c>
      <c r="Y88" s="151">
        <v>6.9013039999999997</v>
      </c>
      <c r="Z88" s="151">
        <v>1.4060250000000001</v>
      </c>
      <c r="AA88" s="151">
        <v>116.46301099999999</v>
      </c>
      <c r="AB88" s="151">
        <v>9.1390759999999993</v>
      </c>
      <c r="AC88" s="151">
        <v>80.939747999999994</v>
      </c>
      <c r="AD88" s="151">
        <v>6.0113E-2</v>
      </c>
      <c r="AE88" s="151">
        <v>3.456E-2</v>
      </c>
      <c r="AF88" s="151">
        <v>2.9259E-2</v>
      </c>
      <c r="AG88" s="151">
        <v>1.4371529999999999</v>
      </c>
      <c r="AH88" s="151">
        <v>0</v>
      </c>
      <c r="AI88" s="150">
        <v>1.3868E-2</v>
      </c>
    </row>
    <row r="89" spans="1:35" x14ac:dyDescent="0.25">
      <c r="A89" s="9">
        <v>88</v>
      </c>
      <c r="B89" s="3">
        <v>43867</v>
      </c>
      <c r="C89" s="151">
        <v>5.8276539999999999</v>
      </c>
      <c r="D89" s="151">
        <v>1.7558000000000001E-2</v>
      </c>
      <c r="E89" s="151">
        <v>2.9225000000000001E-2</v>
      </c>
      <c r="F89" s="151">
        <v>1.9697</v>
      </c>
      <c r="G89" s="151">
        <v>6.9614779999999996</v>
      </c>
      <c r="H89" s="151">
        <v>4.2893000000000001E-2</v>
      </c>
      <c r="I89" s="151">
        <v>1.9796130000000001</v>
      </c>
      <c r="J89" s="151">
        <v>1.1289899999999999</v>
      </c>
      <c r="K89" s="151">
        <v>1.9550419999999999</v>
      </c>
      <c r="L89" s="151">
        <v>0.172458</v>
      </c>
      <c r="M89" s="151">
        <v>1.4889129999999999</v>
      </c>
      <c r="N89" s="151">
        <v>0.13031699999999999</v>
      </c>
      <c r="O89" s="151">
        <v>7.5704010000000004</v>
      </c>
      <c r="P89" s="151">
        <v>0</v>
      </c>
      <c r="Q89" s="151">
        <v>3.4619999999999998E-2</v>
      </c>
      <c r="R89" s="151">
        <v>3.4167999999999997E-2</v>
      </c>
      <c r="S89" s="151">
        <v>4.7005999999999999E-2</v>
      </c>
      <c r="T89" s="151">
        <v>6.0334149999999998</v>
      </c>
      <c r="U89" s="151">
        <v>7.4808479999999999</v>
      </c>
      <c r="V89" s="151">
        <v>0.19200500000000001</v>
      </c>
      <c r="W89" s="151">
        <v>1.012702</v>
      </c>
      <c r="X89" s="151">
        <v>6.8698189999999997</v>
      </c>
      <c r="Y89" s="151">
        <v>6.9013039999999997</v>
      </c>
      <c r="Z89" s="151">
        <v>1.4060250000000001</v>
      </c>
      <c r="AA89" s="151">
        <v>116.56832900000001</v>
      </c>
      <c r="AB89" s="151">
        <v>9.1377269999999999</v>
      </c>
      <c r="AC89" s="151">
        <v>80.917620999999997</v>
      </c>
      <c r="AD89" s="151">
        <v>6.0162E-2</v>
      </c>
      <c r="AE89" s="151">
        <v>3.456E-2</v>
      </c>
      <c r="AF89" s="151">
        <v>2.9259E-2</v>
      </c>
      <c r="AG89" s="151">
        <v>1.436334</v>
      </c>
      <c r="AH89" s="151">
        <v>0</v>
      </c>
      <c r="AI89" s="150">
        <v>1.3847E-2</v>
      </c>
    </row>
    <row r="90" spans="1:35" x14ac:dyDescent="0.25">
      <c r="A90" s="9">
        <v>89</v>
      </c>
      <c r="B90" s="3">
        <v>43866</v>
      </c>
      <c r="C90" s="151">
        <v>5.8258869999999998</v>
      </c>
      <c r="D90" s="151">
        <v>1.7554E-2</v>
      </c>
      <c r="E90" s="151">
        <v>2.9217E-2</v>
      </c>
      <c r="F90" s="151">
        <v>1.96729</v>
      </c>
      <c r="G90" s="151">
        <v>6.9543470000000003</v>
      </c>
      <c r="H90" s="151">
        <v>4.3166000000000003E-2</v>
      </c>
      <c r="I90" s="151">
        <v>1.979705</v>
      </c>
      <c r="J90" s="151">
        <v>1.1337029999999999</v>
      </c>
      <c r="K90" s="151">
        <v>1.953705</v>
      </c>
      <c r="L90" s="151">
        <v>0.17241999999999999</v>
      </c>
      <c r="M90" s="151">
        <v>1.4899210000000001</v>
      </c>
      <c r="N90" s="151">
        <v>0.13027</v>
      </c>
      <c r="O90" s="151">
        <v>7.5748610000000003</v>
      </c>
      <c r="P90" s="151">
        <v>0</v>
      </c>
      <c r="Q90" s="151">
        <v>3.4751999999999998E-2</v>
      </c>
      <c r="R90" s="151">
        <v>3.4075000000000001E-2</v>
      </c>
      <c r="S90" s="151">
        <v>4.7043000000000001E-2</v>
      </c>
      <c r="T90" s="151">
        <v>6.0334149999999998</v>
      </c>
      <c r="U90" s="151">
        <v>7.4808479999999999</v>
      </c>
      <c r="V90" s="151">
        <v>0.19153000000000001</v>
      </c>
      <c r="W90" s="151">
        <v>1.012413</v>
      </c>
      <c r="X90" s="151">
        <v>6.8675240000000004</v>
      </c>
      <c r="Y90" s="151">
        <v>6.9013039999999997</v>
      </c>
      <c r="Z90" s="151">
        <v>1.4060250000000001</v>
      </c>
      <c r="AA90" s="151">
        <v>116.60000599999999</v>
      </c>
      <c r="AB90" s="151">
        <v>9.1389320000000005</v>
      </c>
      <c r="AC90" s="151">
        <v>80.901140999999996</v>
      </c>
      <c r="AD90" s="151">
        <v>6.0063999999999999E-2</v>
      </c>
      <c r="AE90" s="151">
        <v>3.456E-2</v>
      </c>
      <c r="AF90" s="151">
        <v>2.9259E-2</v>
      </c>
      <c r="AG90" s="151">
        <v>1.4337949999999999</v>
      </c>
      <c r="AH90" s="151">
        <v>0</v>
      </c>
      <c r="AI90" s="150">
        <v>1.3531E-2</v>
      </c>
    </row>
    <row r="91" spans="1:35" x14ac:dyDescent="0.25">
      <c r="A91" s="9">
        <v>90</v>
      </c>
      <c r="B91" s="3">
        <v>43865</v>
      </c>
      <c r="C91" s="151">
        <v>5.8247739999999997</v>
      </c>
      <c r="D91" s="151">
        <v>1.7548000000000001E-2</v>
      </c>
      <c r="E91" s="151">
        <v>2.9208000000000001E-2</v>
      </c>
      <c r="F91" s="151">
        <v>1.956332</v>
      </c>
      <c r="G91" s="151">
        <v>6.9660859999999998</v>
      </c>
      <c r="H91" s="151">
        <v>4.3437000000000003E-2</v>
      </c>
      <c r="I91" s="151">
        <v>1.9283300000000001</v>
      </c>
      <c r="J91" s="151">
        <v>1.115491</v>
      </c>
      <c r="K91" s="151">
        <v>1.951146</v>
      </c>
      <c r="L91" s="151">
        <v>0.17238100000000001</v>
      </c>
      <c r="M91" s="151">
        <v>1.481822</v>
      </c>
      <c r="N91" s="151">
        <v>0.130248</v>
      </c>
      <c r="O91" s="151">
        <v>7.5728249999999999</v>
      </c>
      <c r="P91" s="151">
        <v>0</v>
      </c>
      <c r="Q91" s="151">
        <v>3.44E-2</v>
      </c>
      <c r="R91" s="151">
        <v>3.3314999999999997E-2</v>
      </c>
      <c r="S91" s="151">
        <v>4.5643000000000003E-2</v>
      </c>
      <c r="T91" s="151">
        <v>6.0334149999999998</v>
      </c>
      <c r="U91" s="151">
        <v>7.4808479999999999</v>
      </c>
      <c r="V91" s="151">
        <v>0.18720000000000001</v>
      </c>
      <c r="W91" s="151">
        <v>1.0121309999999999</v>
      </c>
      <c r="X91" s="151">
        <v>6.8726940000000001</v>
      </c>
      <c r="Y91" s="151">
        <v>6.9013039999999997</v>
      </c>
      <c r="Z91" s="151">
        <v>1.4060250000000001</v>
      </c>
      <c r="AA91" s="151">
        <v>116.59001600000001</v>
      </c>
      <c r="AB91" s="151">
        <v>9.1064089999999993</v>
      </c>
      <c r="AC91" s="151">
        <v>80.828897999999995</v>
      </c>
      <c r="AD91" s="151">
        <v>6.0037E-2</v>
      </c>
      <c r="AE91" s="151">
        <v>3.4521000000000003E-2</v>
      </c>
      <c r="AF91" s="151">
        <v>2.9248E-2</v>
      </c>
      <c r="AG91" s="151">
        <v>1.4291480000000001</v>
      </c>
      <c r="AH91" s="151">
        <v>0</v>
      </c>
      <c r="AI91" s="150">
        <v>1.3616E-2</v>
      </c>
    </row>
    <row r="92" spans="1:35" x14ac:dyDescent="0.25">
      <c r="A92" s="9">
        <v>91</v>
      </c>
      <c r="B92" s="3">
        <v>43864</v>
      </c>
      <c r="C92" s="151">
        <v>5.8229699999999998</v>
      </c>
      <c r="D92" s="151">
        <v>1.7544000000000001E-2</v>
      </c>
      <c r="E92" s="151">
        <v>2.92E-2</v>
      </c>
      <c r="F92" s="151">
        <v>1.955112</v>
      </c>
      <c r="G92" s="151">
        <v>6.9573590000000003</v>
      </c>
      <c r="H92" s="151">
        <v>4.3480999999999999E-2</v>
      </c>
      <c r="I92" s="151">
        <v>1.9268080000000001</v>
      </c>
      <c r="J92" s="151">
        <v>1.1187180000000001</v>
      </c>
      <c r="K92" s="151">
        <v>1.9498359999999999</v>
      </c>
      <c r="L92" s="151">
        <v>0.172342</v>
      </c>
      <c r="M92" s="151">
        <v>1.478588</v>
      </c>
      <c r="N92" s="151">
        <v>0.130213</v>
      </c>
      <c r="O92" s="151">
        <v>7.5931509999999998</v>
      </c>
      <c r="P92" s="151">
        <v>0</v>
      </c>
      <c r="Q92" s="151">
        <v>3.4271999999999997E-2</v>
      </c>
      <c r="R92" s="151">
        <v>3.3230999999999997E-2</v>
      </c>
      <c r="S92" s="151">
        <v>4.4347999999999999E-2</v>
      </c>
      <c r="T92" s="151">
        <v>6.0334149999999998</v>
      </c>
      <c r="U92" s="151">
        <v>7.4808479999999999</v>
      </c>
      <c r="V92" s="151">
        <v>0.186672</v>
      </c>
      <c r="W92" s="151">
        <v>1.0118499999999999</v>
      </c>
      <c r="X92" s="151">
        <v>6.8675300000000004</v>
      </c>
      <c r="Y92" s="151">
        <v>6.9013039999999997</v>
      </c>
      <c r="Z92" s="151">
        <v>1.4060250000000001</v>
      </c>
      <c r="AA92" s="151">
        <v>116.75992100000001</v>
      </c>
      <c r="AB92" s="151">
        <v>9.1134599999999999</v>
      </c>
      <c r="AC92" s="151">
        <v>80.836352000000005</v>
      </c>
      <c r="AD92" s="151">
        <v>5.9982000000000001E-2</v>
      </c>
      <c r="AE92" s="151">
        <v>3.4521000000000003E-2</v>
      </c>
      <c r="AF92" s="151">
        <v>2.9248E-2</v>
      </c>
      <c r="AG92" s="151">
        <v>1.427181</v>
      </c>
      <c r="AH92" s="151">
        <v>0</v>
      </c>
      <c r="AI92" s="150">
        <v>1.4062E-2</v>
      </c>
    </row>
    <row r="93" spans="1:35" x14ac:dyDescent="0.25">
      <c r="A93" s="9">
        <v>92</v>
      </c>
      <c r="B93" s="3">
        <v>43861</v>
      </c>
      <c r="C93" s="151">
        <v>5.8185539999999998</v>
      </c>
      <c r="D93" s="151">
        <v>1.753E-2</v>
      </c>
      <c r="E93" s="151">
        <v>2.9176000000000001E-2</v>
      </c>
      <c r="F93" s="151">
        <v>1.958572</v>
      </c>
      <c r="G93" s="151">
        <v>6.9547549999999996</v>
      </c>
      <c r="H93" s="151">
        <v>4.3424999999999998E-2</v>
      </c>
      <c r="I93" s="151">
        <v>1.9451290000000001</v>
      </c>
      <c r="J93" s="151">
        <v>1.131289</v>
      </c>
      <c r="K93" s="151">
        <v>1.9490909999999999</v>
      </c>
      <c r="L93" s="151">
        <v>0.17222499999999999</v>
      </c>
      <c r="M93" s="151">
        <v>1.4847680000000001</v>
      </c>
      <c r="N93" s="151">
        <v>0.130109</v>
      </c>
      <c r="O93" s="151">
        <v>7.577941</v>
      </c>
      <c r="P93" s="151">
        <v>0</v>
      </c>
      <c r="Q93" s="151">
        <v>3.3985000000000001E-2</v>
      </c>
      <c r="R93" s="151">
        <v>3.3105999999999997E-2</v>
      </c>
      <c r="S93" s="151">
        <v>4.4905E-2</v>
      </c>
      <c r="T93" s="151">
        <v>5.9739699999999996</v>
      </c>
      <c r="U93" s="151">
        <v>7.4053269999999998</v>
      </c>
      <c r="V93" s="151">
        <v>0.185941</v>
      </c>
      <c r="W93" s="151">
        <v>1.011001</v>
      </c>
      <c r="X93" s="151">
        <v>6.8667980000000002</v>
      </c>
      <c r="Y93" s="151">
        <v>6.8372089999999996</v>
      </c>
      <c r="Z93" s="151">
        <v>1.3985110000000001</v>
      </c>
      <c r="AA93" s="151">
        <v>116.62466499999999</v>
      </c>
      <c r="AB93" s="151">
        <v>9.1208299999999998</v>
      </c>
      <c r="AC93" s="151">
        <v>80.818032000000002</v>
      </c>
      <c r="AD93" s="151">
        <v>5.9824000000000002E-2</v>
      </c>
      <c r="AE93" s="151">
        <v>3.4167000000000003E-2</v>
      </c>
      <c r="AF93" s="151">
        <v>2.9194999999999999E-2</v>
      </c>
      <c r="AG93" s="151">
        <v>1.427907</v>
      </c>
      <c r="AH93" s="151">
        <v>0</v>
      </c>
      <c r="AI93" s="150">
        <v>1.4361000000000001E-2</v>
      </c>
    </row>
    <row r="94" spans="1:35" x14ac:dyDescent="0.25">
      <c r="A94" s="9">
        <v>93</v>
      </c>
      <c r="B94" s="3">
        <v>43860</v>
      </c>
      <c r="C94" s="151">
        <v>5.817075</v>
      </c>
      <c r="D94" s="151">
        <v>1.7526E-2</v>
      </c>
      <c r="E94" s="151">
        <v>2.9166999999999998E-2</v>
      </c>
      <c r="F94" s="151">
        <v>1.9566140000000001</v>
      </c>
      <c r="G94" s="151">
        <v>6.9157869999999999</v>
      </c>
      <c r="H94" s="151">
        <v>4.2972000000000003E-2</v>
      </c>
      <c r="I94" s="151">
        <v>1.9434940000000001</v>
      </c>
      <c r="J94" s="151">
        <v>1.1319980000000001</v>
      </c>
      <c r="K94" s="151">
        <v>1.9484030000000001</v>
      </c>
      <c r="L94" s="151">
        <v>0.172182</v>
      </c>
      <c r="M94" s="151">
        <v>1.4806859999999999</v>
      </c>
      <c r="N94" s="151">
        <v>0.13006999999999999</v>
      </c>
      <c r="O94" s="151">
        <v>7.5880369999999999</v>
      </c>
      <c r="P94" s="151">
        <v>0</v>
      </c>
      <c r="Q94" s="151">
        <v>3.4197999999999999E-2</v>
      </c>
      <c r="R94" s="151">
        <v>3.3203999999999997E-2</v>
      </c>
      <c r="S94" s="151">
        <v>4.4691000000000002E-2</v>
      </c>
      <c r="T94" s="151">
        <v>5.9739699999999996</v>
      </c>
      <c r="U94" s="151">
        <v>7.4053269999999998</v>
      </c>
      <c r="V94" s="151">
        <v>0.186497</v>
      </c>
      <c r="W94" s="151">
        <v>1.0106980000000001</v>
      </c>
      <c r="X94" s="151">
        <v>6.8284960000000003</v>
      </c>
      <c r="Y94" s="151">
        <v>6.8372089999999996</v>
      </c>
      <c r="Z94" s="151">
        <v>1.3985110000000001</v>
      </c>
      <c r="AA94" s="151">
        <v>116.608536</v>
      </c>
      <c r="AB94" s="151">
        <v>9.1033919999999995</v>
      </c>
      <c r="AC94" s="151">
        <v>80.740317000000005</v>
      </c>
      <c r="AD94" s="151">
        <v>5.9833999999999998E-2</v>
      </c>
      <c r="AE94" s="151">
        <v>3.4167000000000003E-2</v>
      </c>
      <c r="AF94" s="151">
        <v>2.9194999999999999E-2</v>
      </c>
      <c r="AG94" s="151">
        <v>1.428647</v>
      </c>
      <c r="AH94" s="151">
        <v>0</v>
      </c>
      <c r="AI94" s="150">
        <v>1.4414E-2</v>
      </c>
    </row>
    <row r="95" spans="1:35" x14ac:dyDescent="0.25">
      <c r="A95" s="9">
        <v>94</v>
      </c>
      <c r="B95" s="3">
        <v>43859</v>
      </c>
      <c r="C95" s="151">
        <v>5.8155749999999999</v>
      </c>
      <c r="D95" s="151">
        <v>1.7521999999999999E-2</v>
      </c>
      <c r="E95" s="151">
        <v>2.9159999999999998E-2</v>
      </c>
      <c r="F95" s="151">
        <v>1.956909</v>
      </c>
      <c r="G95" s="151">
        <v>6.8991809999999996</v>
      </c>
      <c r="H95" s="151">
        <v>4.3152000000000003E-2</v>
      </c>
      <c r="I95" s="151">
        <v>1.9541809999999999</v>
      </c>
      <c r="J95" s="151">
        <v>1.1323319999999999</v>
      </c>
      <c r="K95" s="151">
        <v>1.9492370000000001</v>
      </c>
      <c r="L95" s="151">
        <v>0.17213999999999999</v>
      </c>
      <c r="M95" s="151">
        <v>1.4805699999999999</v>
      </c>
      <c r="N95" s="151">
        <v>0.13003400000000001</v>
      </c>
      <c r="O95" s="151">
        <v>7.5695249999999996</v>
      </c>
      <c r="P95" s="151">
        <v>0</v>
      </c>
      <c r="Q95" s="151">
        <v>3.4110000000000001E-2</v>
      </c>
      <c r="R95" s="151">
        <v>3.3341999999999997E-2</v>
      </c>
      <c r="S95" s="151">
        <v>4.4554000000000003E-2</v>
      </c>
      <c r="T95" s="151">
        <v>5.9739699999999996</v>
      </c>
      <c r="U95" s="151">
        <v>7.4053269999999998</v>
      </c>
      <c r="V95" s="151">
        <v>0.187276</v>
      </c>
      <c r="W95" s="151">
        <v>1.010397</v>
      </c>
      <c r="X95" s="151">
        <v>6.8173170000000001</v>
      </c>
      <c r="Y95" s="151">
        <v>6.8372089999999996</v>
      </c>
      <c r="Z95" s="151">
        <v>1.3985110000000001</v>
      </c>
      <c r="AA95" s="151">
        <v>116.482451</v>
      </c>
      <c r="AB95" s="151">
        <v>9.0904179999999997</v>
      </c>
      <c r="AC95" s="151">
        <v>80.659604999999999</v>
      </c>
      <c r="AD95" s="151">
        <v>5.9866000000000003E-2</v>
      </c>
      <c r="AE95" s="151">
        <v>3.4167000000000003E-2</v>
      </c>
      <c r="AF95" s="151">
        <v>2.9194999999999999E-2</v>
      </c>
      <c r="AG95" s="151">
        <v>1.4308810000000001</v>
      </c>
      <c r="AH95" s="151">
        <v>0</v>
      </c>
      <c r="AI95" s="150">
        <v>1.4507000000000001E-2</v>
      </c>
    </row>
    <row r="96" spans="1:35" x14ac:dyDescent="0.25">
      <c r="A96" s="9">
        <v>95</v>
      </c>
      <c r="B96" s="3">
        <v>43858</v>
      </c>
      <c r="C96" s="151">
        <v>5.8141040000000004</v>
      </c>
      <c r="D96" s="151">
        <v>1.7519E-2</v>
      </c>
      <c r="E96" s="151">
        <v>2.9152000000000001E-2</v>
      </c>
      <c r="F96" s="151">
        <v>1.957746</v>
      </c>
      <c r="G96" s="151">
        <v>6.8880239999999997</v>
      </c>
      <c r="H96" s="151">
        <v>4.2909000000000003E-2</v>
      </c>
      <c r="I96" s="151">
        <v>1.9608019999999999</v>
      </c>
      <c r="J96" s="151">
        <v>1.1345339999999999</v>
      </c>
      <c r="K96" s="151">
        <v>1.948909</v>
      </c>
      <c r="L96" s="151">
        <v>0.172099</v>
      </c>
      <c r="M96" s="151">
        <v>1.476988</v>
      </c>
      <c r="N96" s="151">
        <v>0.129999</v>
      </c>
      <c r="O96" s="151">
        <v>7.5745240000000003</v>
      </c>
      <c r="P96" s="151">
        <v>0</v>
      </c>
      <c r="Q96" s="151">
        <v>3.4189999999999998E-2</v>
      </c>
      <c r="R96" s="151">
        <v>3.3311E-2</v>
      </c>
      <c r="S96" s="151">
        <v>4.3912E-2</v>
      </c>
      <c r="T96" s="151">
        <v>5.9739699999999996</v>
      </c>
      <c r="U96" s="151">
        <v>7.4053269999999998</v>
      </c>
      <c r="V96" s="151">
        <v>0.18707299999999999</v>
      </c>
      <c r="W96" s="151">
        <v>1.0101100000000001</v>
      </c>
      <c r="X96" s="151">
        <v>6.8144270000000002</v>
      </c>
      <c r="Y96" s="151">
        <v>6.8372089999999996</v>
      </c>
      <c r="Z96" s="151">
        <v>1.3985110000000001</v>
      </c>
      <c r="AA96" s="151">
        <v>116.496464</v>
      </c>
      <c r="AB96" s="151">
        <v>9.0964469999999995</v>
      </c>
      <c r="AC96" s="151">
        <v>80.687995999999998</v>
      </c>
      <c r="AD96" s="151">
        <v>5.9837000000000001E-2</v>
      </c>
      <c r="AE96" s="151">
        <v>3.3790000000000001E-2</v>
      </c>
      <c r="AF96" s="151">
        <v>2.9066999999999999E-2</v>
      </c>
      <c r="AG96" s="151">
        <v>1.4318770000000001</v>
      </c>
      <c r="AH96" s="151">
        <v>0</v>
      </c>
      <c r="AI96" s="150">
        <v>1.4326E-2</v>
      </c>
    </row>
    <row r="97" spans="1:35" x14ac:dyDescent="0.25">
      <c r="A97" s="9">
        <v>96</v>
      </c>
      <c r="B97" s="3">
        <v>43857</v>
      </c>
      <c r="C97" s="151">
        <v>5.8126810000000004</v>
      </c>
      <c r="D97" s="151">
        <v>1.7513999999999998E-2</v>
      </c>
      <c r="E97" s="151">
        <v>2.9142999999999999E-2</v>
      </c>
      <c r="F97" s="151">
        <v>1.9616610000000001</v>
      </c>
      <c r="G97" s="151">
        <v>6.8826010000000002</v>
      </c>
      <c r="H97" s="151">
        <v>4.2601E-2</v>
      </c>
      <c r="I97" s="151">
        <v>1.9904729999999999</v>
      </c>
      <c r="J97" s="151">
        <v>1.151332</v>
      </c>
      <c r="K97" s="151">
        <v>1.9488179999999999</v>
      </c>
      <c r="L97" s="151">
        <v>0.17206199999999999</v>
      </c>
      <c r="M97" s="151">
        <v>1.4842740000000001</v>
      </c>
      <c r="N97" s="151">
        <v>0.129964</v>
      </c>
      <c r="O97" s="151">
        <v>7.5627129999999996</v>
      </c>
      <c r="P97" s="151">
        <v>0</v>
      </c>
      <c r="Q97" s="151">
        <v>3.4334999999999997E-2</v>
      </c>
      <c r="R97" s="151">
        <v>3.3799000000000003E-2</v>
      </c>
      <c r="S97" s="151">
        <v>4.5046000000000003E-2</v>
      </c>
      <c r="T97" s="151">
        <v>5.9739699999999996</v>
      </c>
      <c r="U97" s="151">
        <v>7.4053269999999998</v>
      </c>
      <c r="V97" s="151">
        <v>0.18990599999999999</v>
      </c>
      <c r="W97" s="151">
        <v>1.0098419999999999</v>
      </c>
      <c r="X97" s="151">
        <v>6.8036919999999999</v>
      </c>
      <c r="Y97" s="151">
        <v>6.8372089999999996</v>
      </c>
      <c r="Z97" s="151">
        <v>1.3985110000000001</v>
      </c>
      <c r="AA97" s="151">
        <v>116.380607</v>
      </c>
      <c r="AB97" s="151">
        <v>9.1066870000000009</v>
      </c>
      <c r="AC97" s="151">
        <v>80.696329000000006</v>
      </c>
      <c r="AD97" s="151">
        <v>5.9707000000000003E-2</v>
      </c>
      <c r="AE97" s="151">
        <v>3.3790000000000001E-2</v>
      </c>
      <c r="AF97" s="151">
        <v>2.9066999999999999E-2</v>
      </c>
      <c r="AG97" s="151">
        <v>1.432196</v>
      </c>
      <c r="AH97" s="151">
        <v>0</v>
      </c>
      <c r="AI97" s="150">
        <v>1.4721E-2</v>
      </c>
    </row>
    <row r="98" spans="1:35" x14ac:dyDescent="0.25">
      <c r="A98" s="9">
        <v>97</v>
      </c>
      <c r="B98" s="3">
        <v>43854</v>
      </c>
      <c r="C98" s="151">
        <v>5.8083169999999997</v>
      </c>
      <c r="D98" s="151">
        <v>1.7498E-2</v>
      </c>
      <c r="E98" s="151">
        <v>2.9118999999999999E-2</v>
      </c>
      <c r="F98" s="151">
        <v>1.9600930000000001</v>
      </c>
      <c r="G98" s="151">
        <v>6.8614110000000004</v>
      </c>
      <c r="H98" s="151">
        <v>4.2067E-2</v>
      </c>
      <c r="I98" s="151">
        <v>1.9875849999999999</v>
      </c>
      <c r="J98" s="151">
        <v>1.154609</v>
      </c>
      <c r="K98" s="151">
        <v>1.9465319999999999</v>
      </c>
      <c r="L98" s="151">
        <v>0.17194400000000001</v>
      </c>
      <c r="M98" s="151">
        <v>1.483476</v>
      </c>
      <c r="N98" s="151">
        <v>0.129856</v>
      </c>
      <c r="O98" s="151">
        <v>7.5555440000000003</v>
      </c>
      <c r="P98" s="151">
        <v>0</v>
      </c>
      <c r="Q98" s="151">
        <v>3.4381000000000002E-2</v>
      </c>
      <c r="R98" s="151">
        <v>3.3845E-2</v>
      </c>
      <c r="S98" s="151">
        <v>4.5144999999999998E-2</v>
      </c>
      <c r="T98" s="151">
        <v>5.8934889999999998</v>
      </c>
      <c r="U98" s="151">
        <v>7.2675210000000003</v>
      </c>
      <c r="V98" s="151">
        <v>0.19017600000000001</v>
      </c>
      <c r="W98" s="151">
        <v>1.0090049999999999</v>
      </c>
      <c r="X98" s="151">
        <v>6.7858280000000004</v>
      </c>
      <c r="Y98" s="151">
        <v>6.7695460000000001</v>
      </c>
      <c r="Z98" s="151">
        <v>1.3993409999999999</v>
      </c>
      <c r="AA98" s="151">
        <v>116.27842099999999</v>
      </c>
      <c r="AB98" s="151">
        <v>9.1075569999999999</v>
      </c>
      <c r="AC98" s="151">
        <v>80.636636999999993</v>
      </c>
      <c r="AD98" s="151">
        <v>5.9569999999999998E-2</v>
      </c>
      <c r="AE98" s="151">
        <v>3.3790000000000001E-2</v>
      </c>
      <c r="AF98" s="151">
        <v>2.9066999999999999E-2</v>
      </c>
      <c r="AG98" s="151">
        <v>1.4294929999999999</v>
      </c>
      <c r="AH98" s="151">
        <v>0</v>
      </c>
      <c r="AI98" s="150">
        <v>1.5023E-2</v>
      </c>
    </row>
    <row r="99" spans="1:35" x14ac:dyDescent="0.25">
      <c r="A99" s="9">
        <v>98</v>
      </c>
      <c r="B99" s="3">
        <v>43853</v>
      </c>
      <c r="C99" s="151">
        <v>5.8068629999999999</v>
      </c>
      <c r="D99" s="151">
        <v>1.7493000000000002E-2</v>
      </c>
      <c r="E99" s="151">
        <v>2.911E-2</v>
      </c>
      <c r="F99" s="151">
        <v>1.9638169999999999</v>
      </c>
      <c r="G99" s="151">
        <v>6.8662489999999998</v>
      </c>
      <c r="H99" s="151">
        <v>4.2502999999999999E-2</v>
      </c>
      <c r="I99" s="151">
        <v>2.006777</v>
      </c>
      <c r="J99" s="151">
        <v>1.1617139999999999</v>
      </c>
      <c r="K99" s="151">
        <v>1.9476519999999999</v>
      </c>
      <c r="L99" s="151">
        <v>0.171904</v>
      </c>
      <c r="M99" s="151">
        <v>1.484262</v>
      </c>
      <c r="N99" s="151">
        <v>0.12981699999999999</v>
      </c>
      <c r="O99" s="151">
        <v>7.5385439999999999</v>
      </c>
      <c r="P99" s="151">
        <v>0</v>
      </c>
      <c r="Q99" s="151">
        <v>3.4438000000000003E-2</v>
      </c>
      <c r="R99" s="151">
        <v>3.4012000000000001E-2</v>
      </c>
      <c r="S99" s="151">
        <v>4.5233000000000002E-2</v>
      </c>
      <c r="T99" s="151">
        <v>5.8934889999999998</v>
      </c>
      <c r="U99" s="151">
        <v>7.2675210000000003</v>
      </c>
      <c r="V99" s="151">
        <v>0.19103200000000001</v>
      </c>
      <c r="W99" s="151">
        <v>1.0087349999999999</v>
      </c>
      <c r="X99" s="151">
        <v>6.7991270000000004</v>
      </c>
      <c r="Y99" s="151">
        <v>6.7695460000000001</v>
      </c>
      <c r="Z99" s="151">
        <v>1.3993409999999999</v>
      </c>
      <c r="AA99" s="151">
        <v>116.032117</v>
      </c>
      <c r="AB99" s="151">
        <v>9.1073930000000001</v>
      </c>
      <c r="AC99" s="151">
        <v>80.616310999999996</v>
      </c>
      <c r="AD99" s="151">
        <v>5.9538000000000001E-2</v>
      </c>
      <c r="AE99" s="151">
        <v>3.3790000000000001E-2</v>
      </c>
      <c r="AF99" s="151">
        <v>2.9066999999999999E-2</v>
      </c>
      <c r="AG99" s="151">
        <v>1.4322550000000001</v>
      </c>
      <c r="AH99" s="151">
        <v>0</v>
      </c>
      <c r="AI99" s="150">
        <v>1.5381000000000001E-2</v>
      </c>
    </row>
    <row r="100" spans="1:35" x14ac:dyDescent="0.25">
      <c r="A100" s="9">
        <v>99</v>
      </c>
      <c r="B100" s="3">
        <v>43852</v>
      </c>
      <c r="C100" s="151">
        <v>5.8053489999999996</v>
      </c>
      <c r="D100" s="151">
        <v>1.7489000000000001E-2</v>
      </c>
      <c r="E100" s="151">
        <v>2.9097999999999999E-2</v>
      </c>
      <c r="F100" s="151">
        <v>1.967433</v>
      </c>
      <c r="G100" s="151">
        <v>6.8409329999999997</v>
      </c>
      <c r="H100" s="151">
        <v>4.2589000000000002E-2</v>
      </c>
      <c r="I100" s="151">
        <v>2.0239859999999998</v>
      </c>
      <c r="J100" s="151">
        <v>1.169554</v>
      </c>
      <c r="K100" s="151">
        <v>1.9467719999999999</v>
      </c>
      <c r="L100" s="151">
        <v>0.17186199999999999</v>
      </c>
      <c r="M100" s="151">
        <v>1.483385</v>
      </c>
      <c r="N100" s="151">
        <v>0.12978400000000001</v>
      </c>
      <c r="O100" s="151">
        <v>7.5254440000000002</v>
      </c>
      <c r="P100" s="151">
        <v>0</v>
      </c>
      <c r="Q100" s="151">
        <v>3.4449E-2</v>
      </c>
      <c r="R100" s="151">
        <v>3.4204999999999999E-2</v>
      </c>
      <c r="S100" s="151">
        <v>4.4996000000000001E-2</v>
      </c>
      <c r="T100" s="151">
        <v>5.8934889999999998</v>
      </c>
      <c r="U100" s="151">
        <v>7.2675210000000003</v>
      </c>
      <c r="V100" s="151">
        <v>0.19195899999999999</v>
      </c>
      <c r="W100" s="151">
        <v>1.0084310000000001</v>
      </c>
      <c r="X100" s="151">
        <v>6.7810589999999999</v>
      </c>
      <c r="Y100" s="151">
        <v>6.7695460000000001</v>
      </c>
      <c r="Z100" s="151">
        <v>1.3993409999999999</v>
      </c>
      <c r="AA100" s="151">
        <v>115.989152</v>
      </c>
      <c r="AB100" s="151">
        <v>9.1186679999999996</v>
      </c>
      <c r="AC100" s="151">
        <v>80.625275999999999</v>
      </c>
      <c r="AD100" s="151">
        <v>5.9442000000000002E-2</v>
      </c>
      <c r="AE100" s="151">
        <v>3.3790000000000001E-2</v>
      </c>
      <c r="AF100" s="151">
        <v>2.9066999999999999E-2</v>
      </c>
      <c r="AG100" s="151">
        <v>1.431675</v>
      </c>
      <c r="AH100" s="151">
        <v>0</v>
      </c>
      <c r="AI100" s="150">
        <v>1.5765000000000001E-2</v>
      </c>
    </row>
    <row r="101" spans="1:35" x14ac:dyDescent="0.25">
      <c r="A101" s="9">
        <v>100</v>
      </c>
      <c r="B101" s="3">
        <v>43851</v>
      </c>
      <c r="C101" s="151">
        <v>5.803839</v>
      </c>
      <c r="D101" s="151">
        <v>1.7482999999999999E-2</v>
      </c>
      <c r="E101" s="151">
        <v>2.9092E-2</v>
      </c>
      <c r="F101" s="151">
        <v>1.964054</v>
      </c>
      <c r="G101" s="151">
        <v>6.8241329999999998</v>
      </c>
      <c r="H101" s="151">
        <v>4.2300999999999998E-2</v>
      </c>
      <c r="I101" s="151">
        <v>2.00563</v>
      </c>
      <c r="J101" s="151">
        <v>1.159637</v>
      </c>
      <c r="K101" s="151">
        <v>1.945233</v>
      </c>
      <c r="L101" s="151">
        <v>0.171821</v>
      </c>
      <c r="M101" s="151">
        <v>1.4788269999999999</v>
      </c>
      <c r="N101" s="151">
        <v>0.12975900000000001</v>
      </c>
      <c r="O101" s="151">
        <v>7.5272769999999998</v>
      </c>
      <c r="P101" s="151">
        <v>0</v>
      </c>
      <c r="Q101" s="151">
        <v>3.4112999999999997E-2</v>
      </c>
      <c r="R101" s="151">
        <v>3.3848999999999997E-2</v>
      </c>
      <c r="S101" s="151">
        <v>4.4920000000000002E-2</v>
      </c>
      <c r="T101" s="151">
        <v>5.8934889999999998</v>
      </c>
      <c r="U101" s="151">
        <v>7.2675210000000003</v>
      </c>
      <c r="V101" s="151">
        <v>0.189942</v>
      </c>
      <c r="W101" s="151">
        <v>1.0081199999999999</v>
      </c>
      <c r="X101" s="151">
        <v>6.7528240000000004</v>
      </c>
      <c r="Y101" s="151">
        <v>6.7695460000000001</v>
      </c>
      <c r="Z101" s="151">
        <v>1.3993409999999999</v>
      </c>
      <c r="AA101" s="151">
        <v>115.997331</v>
      </c>
      <c r="AB101" s="151">
        <v>9.1023189999999996</v>
      </c>
      <c r="AC101" s="151">
        <v>80.577781999999999</v>
      </c>
      <c r="AD101" s="151">
        <v>5.9381000000000003E-2</v>
      </c>
      <c r="AE101" s="151">
        <v>3.3440999999999999E-2</v>
      </c>
      <c r="AF101" s="151">
        <v>2.8993000000000001E-2</v>
      </c>
      <c r="AG101" s="151">
        <v>1.431554</v>
      </c>
      <c r="AH101" s="151">
        <v>0</v>
      </c>
      <c r="AI101" s="150">
        <v>1.5820000000000001E-2</v>
      </c>
    </row>
    <row r="102" spans="1:35" x14ac:dyDescent="0.25">
      <c r="A102" s="9">
        <v>101</v>
      </c>
      <c r="B102" s="3">
        <v>43850</v>
      </c>
      <c r="C102" s="151">
        <v>5.802702</v>
      </c>
      <c r="D102" s="151">
        <v>1.7476999999999999E-2</v>
      </c>
      <c r="E102" s="151">
        <v>2.9083000000000001E-2</v>
      </c>
      <c r="F102" s="151">
        <v>1.957894</v>
      </c>
      <c r="G102" s="151">
        <v>6.7770080000000004</v>
      </c>
      <c r="H102" s="151">
        <v>4.2004E-2</v>
      </c>
      <c r="I102" s="151">
        <v>1.987152</v>
      </c>
      <c r="J102" s="151">
        <v>1.155594</v>
      </c>
      <c r="K102" s="151">
        <v>1.9423790000000001</v>
      </c>
      <c r="L102" s="151">
        <v>0.17177999999999999</v>
      </c>
      <c r="M102" s="151">
        <v>1.474164</v>
      </c>
      <c r="N102" s="151">
        <v>0.12972400000000001</v>
      </c>
      <c r="O102" s="151">
        <v>7.5358489999999998</v>
      </c>
      <c r="P102" s="151">
        <v>0</v>
      </c>
      <c r="Q102" s="151">
        <v>3.3841000000000003E-2</v>
      </c>
      <c r="R102" s="151">
        <v>3.3611000000000002E-2</v>
      </c>
      <c r="S102" s="151">
        <v>4.4581000000000003E-2</v>
      </c>
      <c r="T102" s="151">
        <v>5.8934889999999998</v>
      </c>
      <c r="U102" s="151">
        <v>7.2675210000000003</v>
      </c>
      <c r="V102" s="151">
        <v>0.18859799999999999</v>
      </c>
      <c r="W102" s="151">
        <v>1.0078180000000001</v>
      </c>
      <c r="X102" s="151">
        <v>6.70702</v>
      </c>
      <c r="Y102" s="151">
        <v>6.7695460000000001</v>
      </c>
      <c r="Z102" s="151">
        <v>1.3993409999999999</v>
      </c>
      <c r="AA102" s="151">
        <v>115.986076</v>
      </c>
      <c r="AB102" s="151">
        <v>9.0821090000000009</v>
      </c>
      <c r="AC102" s="151">
        <v>80.486063000000001</v>
      </c>
      <c r="AD102" s="151">
        <v>5.9297000000000002E-2</v>
      </c>
      <c r="AE102" s="151">
        <v>3.3440999999999999E-2</v>
      </c>
      <c r="AF102" s="151">
        <v>2.8993000000000001E-2</v>
      </c>
      <c r="AG102" s="151">
        <v>1.4295899999999999</v>
      </c>
      <c r="AH102" s="151">
        <v>0</v>
      </c>
      <c r="AI102" s="150">
        <v>1.5709999999999998E-2</v>
      </c>
    </row>
    <row r="103" spans="1:35" x14ac:dyDescent="0.25">
      <c r="A103" s="9">
        <v>102</v>
      </c>
      <c r="B103" s="3">
        <v>43847</v>
      </c>
      <c r="C103" s="151">
        <v>5.7980869999999998</v>
      </c>
      <c r="D103" s="151">
        <v>1.7467E-2</v>
      </c>
      <c r="E103" s="151">
        <v>2.9055000000000001E-2</v>
      </c>
      <c r="F103" s="151">
        <v>1.9539839999999999</v>
      </c>
      <c r="G103" s="151">
        <v>6.7892010000000003</v>
      </c>
      <c r="H103" s="151">
        <v>4.2077999999999997E-2</v>
      </c>
      <c r="I103" s="151">
        <v>1.9774510000000001</v>
      </c>
      <c r="J103" s="151">
        <v>1.141003</v>
      </c>
      <c r="K103" s="151">
        <v>1.9418120000000001</v>
      </c>
      <c r="L103" s="151">
        <v>0.17165</v>
      </c>
      <c r="M103" s="151">
        <v>1.471265</v>
      </c>
      <c r="N103" s="151">
        <v>0.12961900000000001</v>
      </c>
      <c r="O103" s="151">
        <v>7.5283559999999996</v>
      </c>
      <c r="P103" s="151">
        <v>0</v>
      </c>
      <c r="Q103" s="151">
        <v>3.3710999999999998E-2</v>
      </c>
      <c r="R103" s="151">
        <v>3.3434999999999999E-2</v>
      </c>
      <c r="S103" s="151">
        <v>4.4387000000000003E-2</v>
      </c>
      <c r="T103" s="151">
        <v>5.8628980000000004</v>
      </c>
      <c r="U103" s="151">
        <v>7.1948569999999998</v>
      </c>
      <c r="V103" s="151">
        <v>0.187586</v>
      </c>
      <c r="W103" s="151">
        <v>1.0069380000000001</v>
      </c>
      <c r="X103" s="151">
        <v>6.7208959999999998</v>
      </c>
      <c r="Y103" s="151">
        <v>6.7710379999999999</v>
      </c>
      <c r="Z103" s="151">
        <v>1.3865609999999999</v>
      </c>
      <c r="AA103" s="151">
        <v>115.878691</v>
      </c>
      <c r="AB103" s="151">
        <v>9.0657399999999999</v>
      </c>
      <c r="AC103" s="151">
        <v>80.390270999999998</v>
      </c>
      <c r="AD103" s="151">
        <v>5.9275000000000001E-2</v>
      </c>
      <c r="AE103" s="151">
        <v>3.3440999999999999E-2</v>
      </c>
      <c r="AF103" s="151">
        <v>2.8993000000000001E-2</v>
      </c>
      <c r="AG103" s="151">
        <v>1.4282300000000001</v>
      </c>
      <c r="AH103" s="151">
        <v>0</v>
      </c>
      <c r="AI103" s="150">
        <v>1.5703000000000002E-2</v>
      </c>
    </row>
    <row r="104" spans="1:35" x14ac:dyDescent="0.25">
      <c r="A104" s="9">
        <v>103</v>
      </c>
      <c r="B104" s="3">
        <v>43846</v>
      </c>
      <c r="C104" s="151">
        <v>5.7967440000000003</v>
      </c>
      <c r="D104" s="151">
        <v>1.7461999999999998E-2</v>
      </c>
      <c r="E104" s="151">
        <v>2.9045000000000001E-2</v>
      </c>
      <c r="F104" s="151">
        <v>1.9529129999999999</v>
      </c>
      <c r="G104" s="151">
        <v>6.7861979999999997</v>
      </c>
      <c r="H104" s="151">
        <v>4.2111000000000003E-2</v>
      </c>
      <c r="I104" s="151">
        <v>1.966766</v>
      </c>
      <c r="J104" s="151">
        <v>1.1403300000000001</v>
      </c>
      <c r="K104" s="151">
        <v>1.939972</v>
      </c>
      <c r="L104" s="151">
        <v>0.17160900000000001</v>
      </c>
      <c r="M104" s="151">
        <v>1.4684429999999999</v>
      </c>
      <c r="N104" s="151">
        <v>0.12958800000000001</v>
      </c>
      <c r="O104" s="151">
        <v>7.5126150000000003</v>
      </c>
      <c r="P104" s="151">
        <v>0</v>
      </c>
      <c r="Q104" s="151">
        <v>3.3631000000000001E-2</v>
      </c>
      <c r="R104" s="151">
        <v>3.3369999999999997E-2</v>
      </c>
      <c r="S104" s="151">
        <v>4.4127E-2</v>
      </c>
      <c r="T104" s="151">
        <v>5.8628980000000004</v>
      </c>
      <c r="U104" s="151">
        <v>7.1948569999999998</v>
      </c>
      <c r="V104" s="151">
        <v>0.187504</v>
      </c>
      <c r="W104" s="151">
        <v>1.00665</v>
      </c>
      <c r="X104" s="151">
        <v>6.726356</v>
      </c>
      <c r="Y104" s="151">
        <v>6.7710379999999999</v>
      </c>
      <c r="Z104" s="151">
        <v>1.3865609999999999</v>
      </c>
      <c r="AA104" s="151">
        <v>115.791239</v>
      </c>
      <c r="AB104" s="151">
        <v>9.0649800000000003</v>
      </c>
      <c r="AC104" s="151">
        <v>80.377116999999998</v>
      </c>
      <c r="AD104" s="151">
        <v>5.9396999999999998E-2</v>
      </c>
      <c r="AE104" s="151">
        <v>3.3440999999999999E-2</v>
      </c>
      <c r="AF104" s="151">
        <v>2.8993000000000001E-2</v>
      </c>
      <c r="AG104" s="151">
        <v>1.424207</v>
      </c>
      <c r="AH104" s="151">
        <v>0</v>
      </c>
      <c r="AI104" s="150">
        <v>1.5599999999999999E-2</v>
      </c>
    </row>
    <row r="105" spans="1:35" x14ac:dyDescent="0.25">
      <c r="A105" s="9">
        <v>104</v>
      </c>
      <c r="B105" s="3">
        <v>43845</v>
      </c>
      <c r="C105" s="151">
        <v>5.7953619999999999</v>
      </c>
      <c r="D105" s="151">
        <v>1.7457E-2</v>
      </c>
      <c r="E105" s="151">
        <v>2.9035999999999999E-2</v>
      </c>
      <c r="F105" s="151">
        <v>1.9547429999999999</v>
      </c>
      <c r="G105" s="151">
        <v>6.7624719999999998</v>
      </c>
      <c r="H105" s="151">
        <v>4.1855999999999997E-2</v>
      </c>
      <c r="I105" s="151">
        <v>1.9776530000000001</v>
      </c>
      <c r="J105" s="151">
        <v>1.145464</v>
      </c>
      <c r="K105" s="151">
        <v>1.940167</v>
      </c>
      <c r="L105" s="151">
        <v>0.171568</v>
      </c>
      <c r="M105" s="151">
        <v>1.4677610000000001</v>
      </c>
      <c r="N105" s="151">
        <v>0.129527</v>
      </c>
      <c r="O105" s="151">
        <v>7.4911659999999998</v>
      </c>
      <c r="P105" s="151">
        <v>0</v>
      </c>
      <c r="Q105" s="151">
        <v>3.3732999999999999E-2</v>
      </c>
      <c r="R105" s="151">
        <v>3.3343999999999999E-2</v>
      </c>
      <c r="S105" s="151">
        <v>4.4372000000000002E-2</v>
      </c>
      <c r="T105" s="151">
        <v>5.8628980000000004</v>
      </c>
      <c r="U105" s="151">
        <v>7.1948569999999998</v>
      </c>
      <c r="V105" s="151">
        <v>0.187306</v>
      </c>
      <c r="W105" s="151">
        <v>1.0063709999999999</v>
      </c>
      <c r="X105" s="151">
        <v>6.7130349999999996</v>
      </c>
      <c r="Y105" s="151">
        <v>6.7710379999999999</v>
      </c>
      <c r="Z105" s="151">
        <v>1.3865609999999999</v>
      </c>
      <c r="AA105" s="151">
        <v>115.648957</v>
      </c>
      <c r="AB105" s="151">
        <v>9.0631799999999991</v>
      </c>
      <c r="AC105" s="151">
        <v>80.343337000000005</v>
      </c>
      <c r="AD105" s="151">
        <v>5.9478999999999997E-2</v>
      </c>
      <c r="AE105" s="151">
        <v>3.3440999999999999E-2</v>
      </c>
      <c r="AF105" s="151">
        <v>2.8993000000000001E-2</v>
      </c>
      <c r="AG105" s="151">
        <v>1.4260919999999999</v>
      </c>
      <c r="AH105" s="151">
        <v>0</v>
      </c>
      <c r="AI105" s="150">
        <v>1.5723000000000001E-2</v>
      </c>
    </row>
    <row r="106" spans="1:35" x14ac:dyDescent="0.25">
      <c r="A106" s="9">
        <v>105</v>
      </c>
      <c r="B106" s="3">
        <v>43844</v>
      </c>
      <c r="C106" s="151">
        <v>5.7931970000000002</v>
      </c>
      <c r="D106" s="151">
        <v>1.7448999999999999E-2</v>
      </c>
      <c r="E106" s="151">
        <v>2.9027000000000001E-2</v>
      </c>
      <c r="F106" s="151">
        <v>1.9481889999999999</v>
      </c>
      <c r="G106" s="151">
        <v>6.714137</v>
      </c>
      <c r="H106" s="151">
        <v>4.1869000000000003E-2</v>
      </c>
      <c r="I106" s="151">
        <v>1.9515750000000001</v>
      </c>
      <c r="J106" s="151">
        <v>1.1333279999999999</v>
      </c>
      <c r="K106" s="151">
        <v>1.935851</v>
      </c>
      <c r="L106" s="151">
        <v>0.17152999999999999</v>
      </c>
      <c r="M106" s="151">
        <v>1.462548</v>
      </c>
      <c r="N106" s="151">
        <v>0.129492</v>
      </c>
      <c r="O106" s="151">
        <v>7.4858029999999998</v>
      </c>
      <c r="P106" s="151">
        <v>0</v>
      </c>
      <c r="Q106" s="151">
        <v>3.3158E-2</v>
      </c>
      <c r="R106" s="151">
        <v>3.2749E-2</v>
      </c>
      <c r="S106" s="151">
        <v>4.4395999999999998E-2</v>
      </c>
      <c r="T106" s="151">
        <v>5.8628980000000004</v>
      </c>
      <c r="U106" s="151">
        <v>7.1948569999999998</v>
      </c>
      <c r="V106" s="151">
        <v>0.18389900000000001</v>
      </c>
      <c r="W106" s="151">
        <v>1.006089</v>
      </c>
      <c r="X106" s="151">
        <v>6.6743300000000003</v>
      </c>
      <c r="Y106" s="151">
        <v>6.7710379999999999</v>
      </c>
      <c r="Z106" s="151">
        <v>1.3865609999999999</v>
      </c>
      <c r="AA106" s="151">
        <v>115.54623100000001</v>
      </c>
      <c r="AB106" s="151">
        <v>9.0527320000000007</v>
      </c>
      <c r="AC106" s="151">
        <v>80.295309000000003</v>
      </c>
      <c r="AD106" s="151">
        <v>5.9325000000000003E-2</v>
      </c>
      <c r="AE106" s="151">
        <v>3.2995999999999998E-2</v>
      </c>
      <c r="AF106" s="151">
        <v>2.8878999999999998E-2</v>
      </c>
      <c r="AG106" s="151">
        <v>1.42056</v>
      </c>
      <c r="AH106" s="151">
        <v>0</v>
      </c>
      <c r="AI106" s="150">
        <v>1.5575E-2</v>
      </c>
    </row>
    <row r="107" spans="1:35" x14ac:dyDescent="0.25">
      <c r="A107" s="9">
        <v>106</v>
      </c>
      <c r="B107" s="3">
        <v>43843</v>
      </c>
      <c r="C107" s="151">
        <v>5.7915939999999999</v>
      </c>
      <c r="D107" s="151">
        <v>1.7444000000000001E-2</v>
      </c>
      <c r="E107" s="151">
        <v>2.9017999999999999E-2</v>
      </c>
      <c r="F107" s="151">
        <v>1.9427589999999999</v>
      </c>
      <c r="G107" s="151">
        <v>6.7194390000000004</v>
      </c>
      <c r="H107" s="151">
        <v>4.1966000000000003E-2</v>
      </c>
      <c r="I107" s="151">
        <v>1.9235070000000001</v>
      </c>
      <c r="J107" s="151">
        <v>1.121802</v>
      </c>
      <c r="K107" s="151">
        <v>1.933322</v>
      </c>
      <c r="L107" s="151">
        <v>0.171489</v>
      </c>
      <c r="M107" s="151">
        <v>1.457257</v>
      </c>
      <c r="N107" s="151">
        <v>0.12948000000000001</v>
      </c>
      <c r="O107" s="151">
        <v>7.4478239999999998</v>
      </c>
      <c r="P107" s="151">
        <v>0</v>
      </c>
      <c r="Q107" s="151">
        <v>3.2717999999999997E-2</v>
      </c>
      <c r="R107" s="151">
        <v>3.2214E-2</v>
      </c>
      <c r="S107" s="151">
        <v>4.3818000000000003E-2</v>
      </c>
      <c r="T107" s="151">
        <v>5.8628980000000004</v>
      </c>
      <c r="U107" s="151">
        <v>7.1948569999999998</v>
      </c>
      <c r="V107" s="151">
        <v>0.180869</v>
      </c>
      <c r="W107" s="151">
        <v>1.005814</v>
      </c>
      <c r="X107" s="151">
        <v>6.6866110000000001</v>
      </c>
      <c r="Y107" s="151">
        <v>6.7710379999999999</v>
      </c>
      <c r="Z107" s="151">
        <v>1.3865609999999999</v>
      </c>
      <c r="AA107" s="151">
        <v>115.31627899999999</v>
      </c>
      <c r="AB107" s="151">
        <v>9.0317760000000007</v>
      </c>
      <c r="AC107" s="151">
        <v>80.235344999999995</v>
      </c>
      <c r="AD107" s="151">
        <v>5.9096999999999997E-2</v>
      </c>
      <c r="AE107" s="151">
        <v>3.2995999999999998E-2</v>
      </c>
      <c r="AF107" s="151">
        <v>2.8878999999999998E-2</v>
      </c>
      <c r="AG107" s="151">
        <v>1.4184570000000001</v>
      </c>
      <c r="AH107" s="151">
        <v>0</v>
      </c>
      <c r="AI107" s="150">
        <v>1.5876000000000001E-2</v>
      </c>
    </row>
    <row r="108" spans="1:35" x14ac:dyDescent="0.25">
      <c r="A108" s="9">
        <v>107</v>
      </c>
      <c r="B108" s="3">
        <v>43840</v>
      </c>
      <c r="C108" s="151">
        <v>5.7868339999999998</v>
      </c>
      <c r="D108" s="151">
        <v>1.7430000000000001E-2</v>
      </c>
      <c r="E108" s="151">
        <v>2.8990999999999999E-2</v>
      </c>
      <c r="F108" s="151">
        <v>1.938212</v>
      </c>
      <c r="G108" s="151">
        <v>6.7208610000000002</v>
      </c>
      <c r="H108" s="151">
        <v>4.2077000000000003E-2</v>
      </c>
      <c r="I108" s="151">
        <v>1.900309</v>
      </c>
      <c r="J108" s="151">
        <v>1.109979</v>
      </c>
      <c r="K108" s="151">
        <v>1.9303589999999999</v>
      </c>
      <c r="L108" s="151">
        <v>0.17135600000000001</v>
      </c>
      <c r="M108" s="151">
        <v>1.4551559999999999</v>
      </c>
      <c r="N108" s="151">
        <v>0.12937499999999999</v>
      </c>
      <c r="O108" s="151">
        <v>7.4216530000000001</v>
      </c>
      <c r="P108" s="151">
        <v>0</v>
      </c>
      <c r="Q108" s="151">
        <v>3.2580999999999999E-2</v>
      </c>
      <c r="R108" s="151">
        <v>3.1993000000000001E-2</v>
      </c>
      <c r="S108" s="151">
        <v>4.3845000000000002E-2</v>
      </c>
      <c r="T108" s="151">
        <v>5.9227210000000001</v>
      </c>
      <c r="U108" s="151">
        <v>7.1864059999999998</v>
      </c>
      <c r="V108" s="151">
        <v>0.17965900000000001</v>
      </c>
      <c r="W108" s="151">
        <v>1.004858</v>
      </c>
      <c r="X108" s="151">
        <v>6.6910150000000002</v>
      </c>
      <c r="Y108" s="151">
        <v>6.7999270000000003</v>
      </c>
      <c r="Z108" s="151">
        <v>1.3783449999999999</v>
      </c>
      <c r="AA108" s="151">
        <v>115.196364</v>
      </c>
      <c r="AB108" s="151">
        <v>9.0258970000000005</v>
      </c>
      <c r="AC108" s="151">
        <v>80.155880999999994</v>
      </c>
      <c r="AD108" s="151">
        <v>5.9027000000000003E-2</v>
      </c>
      <c r="AE108" s="151">
        <v>3.2995999999999998E-2</v>
      </c>
      <c r="AF108" s="151">
        <v>2.8878999999999998E-2</v>
      </c>
      <c r="AG108" s="151">
        <v>1.416277</v>
      </c>
      <c r="AH108" s="151">
        <v>0</v>
      </c>
      <c r="AI108" s="150">
        <v>1.6004000000000001E-2</v>
      </c>
    </row>
    <row r="109" spans="1:35" x14ac:dyDescent="0.25">
      <c r="A109" s="9">
        <v>108</v>
      </c>
      <c r="B109" s="3">
        <v>43839</v>
      </c>
      <c r="C109" s="151">
        <v>5.7851689999999998</v>
      </c>
      <c r="D109" s="151">
        <v>1.7425E-2</v>
      </c>
      <c r="E109" s="151">
        <v>2.8982000000000001E-2</v>
      </c>
      <c r="F109" s="151">
        <v>1.9262600000000001</v>
      </c>
      <c r="G109" s="151">
        <v>6.7942130000000001</v>
      </c>
      <c r="H109" s="151">
        <v>4.3645999999999997E-2</v>
      </c>
      <c r="I109" s="151">
        <v>1.8186720000000001</v>
      </c>
      <c r="J109" s="151">
        <v>1.077026</v>
      </c>
      <c r="K109" s="151">
        <v>1.926075</v>
      </c>
      <c r="L109" s="151">
        <v>0.17130899999999999</v>
      </c>
      <c r="M109" s="151">
        <v>1.4548380000000001</v>
      </c>
      <c r="N109" s="151">
        <v>0.12933900000000001</v>
      </c>
      <c r="O109" s="151">
        <v>7.4029280000000002</v>
      </c>
      <c r="P109" s="151">
        <v>0</v>
      </c>
      <c r="Q109" s="151">
        <v>3.1719999999999998E-2</v>
      </c>
      <c r="R109" s="151">
        <v>3.0608E-2</v>
      </c>
      <c r="S109" s="151">
        <v>4.4006999999999998E-2</v>
      </c>
      <c r="T109" s="151">
        <v>5.9227210000000001</v>
      </c>
      <c r="U109" s="151">
        <v>7.1864059999999998</v>
      </c>
      <c r="V109" s="151">
        <v>0.17192099999999999</v>
      </c>
      <c r="W109" s="151">
        <v>1.004535</v>
      </c>
      <c r="X109" s="151">
        <v>6.7672889999999999</v>
      </c>
      <c r="Y109" s="151">
        <v>6.7999270000000003</v>
      </c>
      <c r="Z109" s="151">
        <v>1.3783449999999999</v>
      </c>
      <c r="AA109" s="151">
        <v>115.05742499999999</v>
      </c>
      <c r="AB109" s="151">
        <v>8.9575479999999992</v>
      </c>
      <c r="AC109" s="151">
        <v>80.076937000000001</v>
      </c>
      <c r="AD109" s="151">
        <v>5.8731999999999999E-2</v>
      </c>
      <c r="AE109" s="151">
        <v>3.2995999999999998E-2</v>
      </c>
      <c r="AF109" s="151">
        <v>2.8878999999999998E-2</v>
      </c>
      <c r="AG109" s="151">
        <v>1.4111940000000001</v>
      </c>
      <c r="AH109" s="151">
        <v>0</v>
      </c>
      <c r="AI109" s="150">
        <v>1.6400999999999999E-2</v>
      </c>
    </row>
    <row r="110" spans="1:35" x14ac:dyDescent="0.25">
      <c r="A110" s="9">
        <v>109</v>
      </c>
      <c r="B110" s="3">
        <v>43838</v>
      </c>
      <c r="C110" s="151">
        <v>5.7834009999999996</v>
      </c>
      <c r="D110" s="151">
        <v>1.7420000000000001E-2</v>
      </c>
      <c r="E110" s="151">
        <v>2.8972999999999999E-2</v>
      </c>
      <c r="F110" s="151">
        <v>1.9246989999999999</v>
      </c>
      <c r="G110" s="151">
        <v>6.7875740000000002</v>
      </c>
      <c r="H110" s="151">
        <v>4.3096000000000002E-2</v>
      </c>
      <c r="I110" s="151">
        <v>1.8095870000000001</v>
      </c>
      <c r="J110" s="151">
        <v>1.0784860000000001</v>
      </c>
      <c r="K110" s="151">
        <v>1.9250719999999999</v>
      </c>
      <c r="L110" s="151">
        <v>0.171262</v>
      </c>
      <c r="M110" s="151">
        <v>1.4517880000000001</v>
      </c>
      <c r="N110" s="151">
        <v>0.129303</v>
      </c>
      <c r="O110" s="151">
        <v>7.399883</v>
      </c>
      <c r="P110" s="151">
        <v>0</v>
      </c>
      <c r="Q110" s="151">
        <v>3.1863000000000002E-2</v>
      </c>
      <c r="R110" s="151">
        <v>3.0516000000000001E-2</v>
      </c>
      <c r="S110" s="151">
        <v>4.3658000000000002E-2</v>
      </c>
      <c r="T110" s="151">
        <v>5.9227210000000001</v>
      </c>
      <c r="U110" s="151">
        <v>7.1864059999999998</v>
      </c>
      <c r="V110" s="151">
        <v>0.171405</v>
      </c>
      <c r="W110" s="151">
        <v>1.0042089999999999</v>
      </c>
      <c r="X110" s="151">
        <v>6.7658079999999998</v>
      </c>
      <c r="Y110" s="151">
        <v>6.7999270000000003</v>
      </c>
      <c r="Z110" s="151">
        <v>1.3783449999999999</v>
      </c>
      <c r="AA110" s="151">
        <v>115.002937</v>
      </c>
      <c r="AB110" s="151">
        <v>8.9451199999999993</v>
      </c>
      <c r="AC110" s="151">
        <v>80.036781000000005</v>
      </c>
      <c r="AD110" s="151">
        <v>5.8852000000000002E-2</v>
      </c>
      <c r="AE110" s="151">
        <v>3.2995999999999998E-2</v>
      </c>
      <c r="AF110" s="151">
        <v>2.8878999999999998E-2</v>
      </c>
      <c r="AG110" s="151">
        <v>1.410447</v>
      </c>
      <c r="AH110" s="151">
        <v>0</v>
      </c>
      <c r="AI110" s="150">
        <v>1.6983999999999999E-2</v>
      </c>
    </row>
    <row r="111" spans="1:35" x14ac:dyDescent="0.25">
      <c r="A111" s="9">
        <v>110</v>
      </c>
      <c r="B111" s="3">
        <v>43837</v>
      </c>
      <c r="C111" s="151">
        <v>5.7817720000000001</v>
      </c>
      <c r="D111" s="151">
        <v>1.7415E-2</v>
      </c>
      <c r="E111" s="151">
        <v>2.8964E-2</v>
      </c>
      <c r="F111" s="151">
        <v>1.921057</v>
      </c>
      <c r="G111" s="151">
        <v>6.785234</v>
      </c>
      <c r="H111" s="151">
        <v>4.3234000000000002E-2</v>
      </c>
      <c r="I111" s="151">
        <v>1.793625</v>
      </c>
      <c r="J111" s="151">
        <v>1.0723100000000001</v>
      </c>
      <c r="K111" s="151">
        <v>1.922571</v>
      </c>
      <c r="L111" s="151">
        <v>0.17121800000000001</v>
      </c>
      <c r="M111" s="151">
        <v>1.4492350000000001</v>
      </c>
      <c r="N111" s="151">
        <v>0.12926699999999999</v>
      </c>
      <c r="O111" s="151">
        <v>7.3930290000000003</v>
      </c>
      <c r="P111" s="151">
        <v>0</v>
      </c>
      <c r="Q111" s="151">
        <v>3.1423E-2</v>
      </c>
      <c r="R111" s="151">
        <v>3.0065000000000001E-2</v>
      </c>
      <c r="S111" s="151">
        <v>4.3505000000000002E-2</v>
      </c>
      <c r="T111" s="151">
        <v>5.9227210000000001</v>
      </c>
      <c r="U111" s="151">
        <v>7.1864059999999998</v>
      </c>
      <c r="V111" s="151">
        <v>0.16891</v>
      </c>
      <c r="W111" s="151">
        <v>1.0038830000000001</v>
      </c>
      <c r="X111" s="151">
        <v>6.7712289999999999</v>
      </c>
      <c r="Y111" s="151">
        <v>6.7999270000000003</v>
      </c>
      <c r="Z111" s="151">
        <v>1.3783449999999999</v>
      </c>
      <c r="AA111" s="151">
        <v>114.93949600000001</v>
      </c>
      <c r="AB111" s="151">
        <v>8.9309159999999999</v>
      </c>
      <c r="AC111" s="151">
        <v>80.001759000000007</v>
      </c>
      <c r="AD111" s="151">
        <v>5.8826999999999997E-2</v>
      </c>
      <c r="AE111" s="151">
        <v>3.2697999999999998E-2</v>
      </c>
      <c r="AF111" s="151">
        <v>2.8836000000000001E-2</v>
      </c>
      <c r="AG111" s="151">
        <v>1.4073659999999999</v>
      </c>
      <c r="AH111" s="151">
        <v>0</v>
      </c>
      <c r="AI111" s="150">
        <v>1.7052000000000001E-2</v>
      </c>
    </row>
    <row r="112" spans="1:35" x14ac:dyDescent="0.25">
      <c r="A112" s="9">
        <v>111</v>
      </c>
      <c r="B112" s="3">
        <v>43836</v>
      </c>
      <c r="C112" s="151">
        <v>5.7802470000000001</v>
      </c>
      <c r="D112" s="151">
        <v>1.7409999999999998E-2</v>
      </c>
      <c r="E112" s="151">
        <v>2.8955000000000002E-2</v>
      </c>
      <c r="F112" s="151">
        <v>1.929648</v>
      </c>
      <c r="G112" s="151">
        <v>6.7815349999999999</v>
      </c>
      <c r="H112" s="151">
        <v>4.2208000000000002E-2</v>
      </c>
      <c r="I112" s="151">
        <v>1.83575</v>
      </c>
      <c r="J112" s="151">
        <v>1.0820879999999999</v>
      </c>
      <c r="K112" s="151">
        <v>1.9264209999999999</v>
      </c>
      <c r="L112" s="151">
        <v>0.17117499999999999</v>
      </c>
      <c r="M112" s="151">
        <v>1.448618</v>
      </c>
      <c r="N112" s="151">
        <v>0.129246</v>
      </c>
      <c r="O112" s="151">
        <v>7.3996789999999999</v>
      </c>
      <c r="P112" s="151">
        <v>0</v>
      </c>
      <c r="Q112" s="151">
        <v>3.1993000000000001E-2</v>
      </c>
      <c r="R112" s="151">
        <v>3.0835999999999999E-2</v>
      </c>
      <c r="S112" s="151">
        <v>4.3233000000000001E-2</v>
      </c>
      <c r="T112" s="151">
        <v>5.9227210000000001</v>
      </c>
      <c r="U112" s="151">
        <v>7.1864059999999998</v>
      </c>
      <c r="V112" s="151">
        <v>0.17322499999999999</v>
      </c>
      <c r="W112" s="151">
        <v>1.0035810000000001</v>
      </c>
      <c r="X112" s="151">
        <v>6.7711329999999998</v>
      </c>
      <c r="Y112" s="151">
        <v>6.7999270000000003</v>
      </c>
      <c r="Z112" s="151">
        <v>1.3783449999999999</v>
      </c>
      <c r="AA112" s="151">
        <v>114.931957</v>
      </c>
      <c r="AB112" s="151">
        <v>8.9471579999999999</v>
      </c>
      <c r="AC112" s="151">
        <v>80.011195000000001</v>
      </c>
      <c r="AD112" s="151">
        <v>5.9004000000000001E-2</v>
      </c>
      <c r="AE112" s="151">
        <v>3.2697999999999998E-2</v>
      </c>
      <c r="AF112" s="151">
        <v>2.8836000000000001E-2</v>
      </c>
      <c r="AG112" s="151">
        <v>1.4139060000000001</v>
      </c>
      <c r="AH112" s="151">
        <v>0</v>
      </c>
      <c r="AI112" s="150">
        <v>1.7027E-2</v>
      </c>
    </row>
    <row r="113" spans="1:35" x14ac:dyDescent="0.25">
      <c r="A113" s="9">
        <v>112</v>
      </c>
      <c r="B113" s="3">
        <v>43833</v>
      </c>
      <c r="C113" s="151">
        <v>5.775614</v>
      </c>
      <c r="D113" s="151">
        <v>1.7394E-2</v>
      </c>
      <c r="E113" s="151">
        <v>2.8929E-2</v>
      </c>
      <c r="F113" s="151">
        <v>1.938088</v>
      </c>
      <c r="G113" s="151">
        <v>6.762162</v>
      </c>
      <c r="H113" s="151">
        <v>4.1607999999999999E-2</v>
      </c>
      <c r="I113" s="151">
        <v>1.879006</v>
      </c>
      <c r="J113" s="151">
        <v>1.0975459999999999</v>
      </c>
      <c r="K113" s="151">
        <v>1.9295040000000001</v>
      </c>
      <c r="L113" s="151">
        <v>0.17105600000000001</v>
      </c>
      <c r="M113" s="151">
        <v>1.4515340000000001</v>
      </c>
      <c r="N113" s="151">
        <v>0.129139</v>
      </c>
      <c r="O113" s="151">
        <v>7.3998379999999999</v>
      </c>
      <c r="P113" s="151">
        <v>0</v>
      </c>
      <c r="Q113" s="151">
        <v>3.2423E-2</v>
      </c>
      <c r="R113" s="151">
        <v>3.1649999999999998E-2</v>
      </c>
      <c r="S113" s="151">
        <v>4.3621E-2</v>
      </c>
      <c r="T113" s="151">
        <v>5.9036229999999996</v>
      </c>
      <c r="U113" s="151">
        <v>7.1508010000000004</v>
      </c>
      <c r="V113" s="151">
        <v>0.17776900000000001</v>
      </c>
      <c r="W113" s="151">
        <v>1.0027239999999999</v>
      </c>
      <c r="X113" s="151">
        <v>6.7512179999999997</v>
      </c>
      <c r="Y113" s="151">
        <v>6.7732029999999996</v>
      </c>
      <c r="Z113" s="151">
        <v>1.375</v>
      </c>
      <c r="AA113" s="151">
        <v>114.879474</v>
      </c>
      <c r="AB113" s="151">
        <v>8.9688189999999999</v>
      </c>
      <c r="AC113" s="151">
        <v>79.980913000000001</v>
      </c>
      <c r="AD113" s="151">
        <v>5.9111999999999998E-2</v>
      </c>
      <c r="AE113" s="151">
        <v>3.2697999999999998E-2</v>
      </c>
      <c r="AF113" s="151">
        <v>2.8836000000000001E-2</v>
      </c>
      <c r="AG113" s="151">
        <v>1.4184479999999999</v>
      </c>
      <c r="AH113" s="151">
        <v>0</v>
      </c>
      <c r="AI113" s="150">
        <v>1.6487000000000002E-2</v>
      </c>
    </row>
    <row r="114" spans="1:35" x14ac:dyDescent="0.25">
      <c r="A114" s="9">
        <v>113</v>
      </c>
      <c r="B114" s="3">
        <v>43832</v>
      </c>
      <c r="C114" s="151">
        <v>5.7740419999999997</v>
      </c>
      <c r="D114" s="151">
        <v>1.7389000000000002E-2</v>
      </c>
      <c r="E114" s="151">
        <v>2.8920000000000001E-2</v>
      </c>
      <c r="F114" s="151">
        <v>1.930626</v>
      </c>
      <c r="G114" s="151">
        <v>6.7418779999999998</v>
      </c>
      <c r="H114" s="151">
        <v>4.1248E-2</v>
      </c>
      <c r="I114" s="151">
        <v>1.8533390000000001</v>
      </c>
      <c r="J114" s="151">
        <v>1.0866290000000001</v>
      </c>
      <c r="K114" s="151">
        <v>1.925365</v>
      </c>
      <c r="L114" s="151">
        <v>0.171015</v>
      </c>
      <c r="M114" s="151">
        <v>1.4429069999999999</v>
      </c>
      <c r="N114" s="151">
        <v>0.129104</v>
      </c>
      <c r="O114" s="151">
        <v>7.4016109999999999</v>
      </c>
      <c r="P114" s="151">
        <v>0</v>
      </c>
      <c r="Q114" s="151">
        <v>3.2190999999999997E-2</v>
      </c>
      <c r="R114" s="151">
        <v>3.1262999999999999E-2</v>
      </c>
      <c r="S114" s="151">
        <v>4.2514999999999997E-2</v>
      </c>
      <c r="T114" s="151">
        <v>5.8911210000000001</v>
      </c>
      <c r="U114" s="151">
        <v>7.1292119999999999</v>
      </c>
      <c r="V114" s="151">
        <v>0.17561299999999999</v>
      </c>
      <c r="W114" s="151">
        <v>1.0024390000000001</v>
      </c>
      <c r="X114" s="151">
        <v>6.7356249999999998</v>
      </c>
      <c r="Y114" s="151">
        <v>6.7539800000000003</v>
      </c>
      <c r="Z114" s="151">
        <v>1.3719760000000001</v>
      </c>
      <c r="AA114" s="151">
        <v>114.81556500000001</v>
      </c>
      <c r="AB114" s="151">
        <v>8.9463450000000009</v>
      </c>
      <c r="AC114" s="151">
        <v>79.909520000000001</v>
      </c>
      <c r="AD114" s="151">
        <v>5.8971000000000003E-2</v>
      </c>
      <c r="AE114" s="151">
        <v>3.2697999999999998E-2</v>
      </c>
      <c r="AF114" s="151">
        <v>2.8816999999999999E-2</v>
      </c>
      <c r="AG114" s="151">
        <v>1.414118</v>
      </c>
      <c r="AH114" s="151">
        <v>0</v>
      </c>
      <c r="AI114" s="150">
        <v>1.6476000000000001E-2</v>
      </c>
    </row>
    <row r="115" spans="1:35" x14ac:dyDescent="0.25">
      <c r="A115" s="9">
        <v>114</v>
      </c>
      <c r="B115" s="3">
        <v>43830</v>
      </c>
      <c r="C115" s="151">
        <v>5.7711699999999997</v>
      </c>
      <c r="D115" s="151">
        <v>1.7377E-2</v>
      </c>
      <c r="E115" s="151">
        <v>2.8902000000000001E-2</v>
      </c>
      <c r="F115" s="151">
        <v>1.93062</v>
      </c>
      <c r="G115" s="151">
        <v>6.7401970000000002</v>
      </c>
      <c r="H115" s="151">
        <v>4.1387E-2</v>
      </c>
      <c r="I115" s="151">
        <v>1.8527929999999999</v>
      </c>
      <c r="J115" s="151">
        <v>1.084149</v>
      </c>
      <c r="K115" s="151">
        <v>1.925638</v>
      </c>
      <c r="L115" s="151">
        <v>0.17094000000000001</v>
      </c>
      <c r="M115" s="151">
        <v>1.442007</v>
      </c>
      <c r="N115" s="151">
        <v>0.12903600000000001</v>
      </c>
      <c r="O115" s="151">
        <v>7.4005239999999999</v>
      </c>
      <c r="P115" s="151">
        <v>0</v>
      </c>
      <c r="Q115" s="151">
        <v>3.2482999999999998E-2</v>
      </c>
      <c r="R115" s="151">
        <v>3.1288000000000003E-2</v>
      </c>
      <c r="S115" s="151">
        <v>4.2488999999999999E-2</v>
      </c>
      <c r="T115" s="151">
        <v>6.2607249999999999</v>
      </c>
      <c r="U115" s="151">
        <v>7.1193369999999998</v>
      </c>
      <c r="V115" s="151">
        <v>0.175764</v>
      </c>
      <c r="W115" s="151">
        <v>1.001914</v>
      </c>
      <c r="X115" s="151">
        <v>6.7387589999999999</v>
      </c>
      <c r="Y115" s="151">
        <v>6.7453329999999996</v>
      </c>
      <c r="Z115" s="151">
        <v>1.372009</v>
      </c>
      <c r="AA115" s="151">
        <v>114.827845</v>
      </c>
      <c r="AB115" s="151">
        <v>8.9407110000000003</v>
      </c>
      <c r="AC115" s="151">
        <v>79.878791000000007</v>
      </c>
      <c r="AD115" s="151">
        <v>5.8965999999999998E-2</v>
      </c>
      <c r="AE115" s="151">
        <v>3.2426999999999997E-2</v>
      </c>
      <c r="AF115" s="151">
        <v>2.8735E-2</v>
      </c>
      <c r="AG115" s="151">
        <v>1.4152</v>
      </c>
      <c r="AH115" s="151">
        <v>0</v>
      </c>
      <c r="AI115" s="150">
        <v>1.6584999999999999E-2</v>
      </c>
    </row>
    <row r="116" spans="1:35" x14ac:dyDescent="0.25">
      <c r="A116" s="9">
        <v>115</v>
      </c>
      <c r="B116" s="3">
        <v>43829</v>
      </c>
      <c r="C116" s="151">
        <v>5.7700040000000001</v>
      </c>
      <c r="D116" s="151">
        <v>1.7374000000000001E-2</v>
      </c>
      <c r="E116" s="151">
        <v>2.8892999999999999E-2</v>
      </c>
      <c r="F116" s="151">
        <v>1.9265000000000001</v>
      </c>
      <c r="G116" s="151">
        <v>6.7363359999999997</v>
      </c>
      <c r="H116" s="151">
        <v>4.0962999999999999E-2</v>
      </c>
      <c r="I116" s="151">
        <v>1.8305119999999999</v>
      </c>
      <c r="J116" s="151">
        <v>1.0743549999999999</v>
      </c>
      <c r="K116" s="151">
        <v>1.9235519999999999</v>
      </c>
      <c r="L116" s="151">
        <v>0.170899</v>
      </c>
      <c r="M116" s="151">
        <v>1.4391910000000001</v>
      </c>
      <c r="N116" s="151">
        <v>0.12900900000000001</v>
      </c>
      <c r="O116" s="151">
        <v>7.395969</v>
      </c>
      <c r="P116" s="151">
        <v>0</v>
      </c>
      <c r="Q116" s="151">
        <v>3.2334000000000002E-2</v>
      </c>
      <c r="R116" s="151">
        <v>3.1029000000000001E-2</v>
      </c>
      <c r="S116" s="151">
        <v>4.2949000000000001E-2</v>
      </c>
      <c r="T116" s="151">
        <v>6.2607249999999999</v>
      </c>
      <c r="U116" s="151">
        <v>7.1193369999999998</v>
      </c>
      <c r="V116" s="151">
        <v>0.17430799999999999</v>
      </c>
      <c r="W116" s="151">
        <v>1.001655</v>
      </c>
      <c r="X116" s="151">
        <v>6.7340900000000001</v>
      </c>
      <c r="Y116" s="151">
        <v>6.7453329999999996</v>
      </c>
      <c r="Z116" s="151">
        <v>1.372009</v>
      </c>
      <c r="AA116" s="151">
        <v>114.788871</v>
      </c>
      <c r="AB116" s="151">
        <v>8.9199509999999993</v>
      </c>
      <c r="AC116" s="151">
        <v>79.777632999999994</v>
      </c>
      <c r="AD116" s="151">
        <v>5.8910999999999998E-2</v>
      </c>
      <c r="AE116" s="151">
        <v>3.2426999999999997E-2</v>
      </c>
      <c r="AF116" s="151">
        <v>2.8735E-2</v>
      </c>
      <c r="AG116" s="151">
        <v>1.412534</v>
      </c>
      <c r="AH116" s="151">
        <v>0</v>
      </c>
      <c r="AI116" s="150">
        <v>1.6629000000000001E-2</v>
      </c>
    </row>
    <row r="117" spans="1:35" x14ac:dyDescent="0.25">
      <c r="A117" s="9">
        <v>116</v>
      </c>
      <c r="B117" s="3">
        <v>43826</v>
      </c>
      <c r="C117" s="151">
        <v>5.7656720000000004</v>
      </c>
      <c r="D117" s="151">
        <v>1.7358999999999999E-2</v>
      </c>
      <c r="E117" s="151">
        <v>2.8867E-2</v>
      </c>
      <c r="F117" s="151">
        <v>1.923551</v>
      </c>
      <c r="G117" s="151">
        <v>6.7204769999999998</v>
      </c>
      <c r="H117" s="151">
        <v>4.0902000000000001E-2</v>
      </c>
      <c r="I117" s="151">
        <v>1.831507</v>
      </c>
      <c r="J117" s="151">
        <v>1.0719970000000001</v>
      </c>
      <c r="K117" s="151">
        <v>1.9222319999999999</v>
      </c>
      <c r="L117" s="151">
        <v>0.17077700000000001</v>
      </c>
      <c r="M117" s="151">
        <v>1.437209</v>
      </c>
      <c r="N117" s="151">
        <v>0.128913</v>
      </c>
      <c r="O117" s="151">
        <v>7.3886240000000001</v>
      </c>
      <c r="P117" s="151">
        <v>0</v>
      </c>
      <c r="Q117" s="151">
        <v>3.2402E-2</v>
      </c>
      <c r="R117" s="151">
        <v>3.1043000000000001E-2</v>
      </c>
      <c r="S117" s="151">
        <v>4.2862999999999998E-2</v>
      </c>
      <c r="T117" s="151">
        <v>6.2262380000000004</v>
      </c>
      <c r="U117" s="151">
        <v>7.0736800000000004</v>
      </c>
      <c r="V117" s="151">
        <v>0.174405</v>
      </c>
      <c r="W117" s="151">
        <v>1.0008980000000001</v>
      </c>
      <c r="X117" s="151">
        <v>6.7203900000000001</v>
      </c>
      <c r="Y117" s="151">
        <v>6.6804709999999998</v>
      </c>
      <c r="Z117" s="151">
        <v>1.364986</v>
      </c>
      <c r="AA117" s="151">
        <v>114.871082</v>
      </c>
      <c r="AB117" s="151">
        <v>8.9090240000000005</v>
      </c>
      <c r="AC117" s="151">
        <v>79.682141999999999</v>
      </c>
      <c r="AD117" s="151">
        <v>5.8846000000000002E-2</v>
      </c>
      <c r="AE117" s="151">
        <v>3.2426999999999997E-2</v>
      </c>
      <c r="AF117" s="151">
        <v>2.8735E-2</v>
      </c>
      <c r="AG117" s="151">
        <v>1.4126730000000001</v>
      </c>
      <c r="AH117" s="151">
        <v>0</v>
      </c>
      <c r="AI117" s="150">
        <v>1.6577000000000001E-2</v>
      </c>
    </row>
    <row r="118" spans="1:35" x14ac:dyDescent="0.25">
      <c r="A118" s="9">
        <v>117</v>
      </c>
      <c r="B118" s="3">
        <v>43825</v>
      </c>
      <c r="C118" s="151">
        <v>5.7641390000000001</v>
      </c>
      <c r="D118" s="151">
        <v>1.7354999999999999E-2</v>
      </c>
      <c r="E118" s="151">
        <v>2.8858000000000002E-2</v>
      </c>
      <c r="F118" s="151">
        <v>1.9222840000000001</v>
      </c>
      <c r="G118" s="151">
        <v>6.7196889999999998</v>
      </c>
      <c r="H118" s="151">
        <v>4.0278000000000001E-2</v>
      </c>
      <c r="I118" s="151">
        <v>1.829796</v>
      </c>
      <c r="J118" s="151">
        <v>1.06792</v>
      </c>
      <c r="K118" s="151">
        <v>1.920445</v>
      </c>
      <c r="L118" s="151">
        <v>0.170739</v>
      </c>
      <c r="M118" s="151">
        <v>1.432207</v>
      </c>
      <c r="N118" s="151">
        <v>0.12887599999999999</v>
      </c>
      <c r="O118" s="151">
        <v>7.3856820000000001</v>
      </c>
      <c r="P118" s="151">
        <v>0</v>
      </c>
      <c r="Q118" s="151">
        <v>3.2174000000000001E-2</v>
      </c>
      <c r="R118" s="151">
        <v>3.09E-2</v>
      </c>
      <c r="S118" s="151">
        <v>4.2560000000000001E-2</v>
      </c>
      <c r="T118" s="151">
        <v>6.2262380000000004</v>
      </c>
      <c r="U118" s="151">
        <v>7.0736800000000004</v>
      </c>
      <c r="V118" s="151">
        <v>0.17358699999999999</v>
      </c>
      <c r="W118" s="151">
        <v>1.0007360000000001</v>
      </c>
      <c r="X118" s="151">
        <v>6.7204829999999998</v>
      </c>
      <c r="Y118" s="151">
        <v>6.6804709999999998</v>
      </c>
      <c r="Z118" s="151">
        <v>1.364986</v>
      </c>
      <c r="AA118" s="151">
        <v>114.821276</v>
      </c>
      <c r="AB118" s="151">
        <v>8.9092070000000003</v>
      </c>
      <c r="AC118" s="151">
        <v>79.683886000000001</v>
      </c>
      <c r="AD118" s="151">
        <v>5.8809E-2</v>
      </c>
      <c r="AE118" s="151">
        <v>3.2426999999999997E-2</v>
      </c>
      <c r="AF118" s="151">
        <v>2.8735E-2</v>
      </c>
      <c r="AG118" s="151">
        <v>1.410784</v>
      </c>
      <c r="AH118" s="151">
        <v>0</v>
      </c>
      <c r="AI118" s="150">
        <v>1.6424999999999999E-2</v>
      </c>
    </row>
    <row r="119" spans="1:35" x14ac:dyDescent="0.25">
      <c r="A119" s="9">
        <v>118</v>
      </c>
      <c r="B119" s="3">
        <v>43824</v>
      </c>
      <c r="C119" s="151">
        <v>5.7626179999999998</v>
      </c>
      <c r="D119" s="151">
        <v>1.7350000000000001E-2</v>
      </c>
      <c r="E119" s="151">
        <v>2.8849E-2</v>
      </c>
      <c r="F119" s="151">
        <v>1.9209270000000001</v>
      </c>
      <c r="G119" s="151">
        <v>6.72682</v>
      </c>
      <c r="H119" s="151">
        <v>4.0585999999999997E-2</v>
      </c>
      <c r="I119" s="151">
        <v>1.827977</v>
      </c>
      <c r="J119" s="151">
        <v>1.069566</v>
      </c>
      <c r="K119" s="151">
        <v>1.9191830000000001</v>
      </c>
      <c r="L119" s="151">
        <v>0.17070099999999999</v>
      </c>
      <c r="M119" s="151">
        <v>1.4332549999999999</v>
      </c>
      <c r="N119" s="151">
        <v>0.12884000000000001</v>
      </c>
      <c r="O119" s="151">
        <v>7.3714440000000003</v>
      </c>
      <c r="P119" s="151">
        <v>0</v>
      </c>
      <c r="Q119" s="151">
        <v>3.2058999999999997E-2</v>
      </c>
      <c r="R119" s="151">
        <v>3.0825999999999999E-2</v>
      </c>
      <c r="S119" s="151">
        <v>4.2611000000000003E-2</v>
      </c>
      <c r="T119" s="151">
        <v>6.2262380000000004</v>
      </c>
      <c r="U119" s="151">
        <v>7.0736800000000004</v>
      </c>
      <c r="V119" s="151">
        <v>0.173176</v>
      </c>
      <c r="W119" s="151">
        <v>1.0004869999999999</v>
      </c>
      <c r="X119" s="151">
        <v>6.7277930000000001</v>
      </c>
      <c r="Y119" s="151">
        <v>6.6804709999999998</v>
      </c>
      <c r="Z119" s="151">
        <v>1.364986</v>
      </c>
      <c r="AA119" s="151">
        <v>114.777432</v>
      </c>
      <c r="AB119" s="151">
        <v>8.9038970000000006</v>
      </c>
      <c r="AC119" s="151">
        <v>79.660523999999995</v>
      </c>
      <c r="AD119" s="151">
        <v>5.8793999999999999E-2</v>
      </c>
      <c r="AE119" s="151">
        <v>3.2426999999999997E-2</v>
      </c>
      <c r="AF119" s="151">
        <v>2.8735E-2</v>
      </c>
      <c r="AG119" s="151">
        <v>1.409343</v>
      </c>
      <c r="AH119" s="151">
        <v>0</v>
      </c>
      <c r="AI119" s="150">
        <v>1.6447E-2</v>
      </c>
    </row>
    <row r="120" spans="1:35" x14ac:dyDescent="0.25">
      <c r="A120" s="9">
        <v>119</v>
      </c>
      <c r="B120" s="3">
        <v>43823</v>
      </c>
      <c r="C120" s="151">
        <v>5.7613190000000003</v>
      </c>
      <c r="D120" s="151">
        <v>1.7343999999999998E-2</v>
      </c>
      <c r="E120" s="151">
        <v>2.8840000000000001E-2</v>
      </c>
      <c r="F120" s="151">
        <v>1.9155930000000001</v>
      </c>
      <c r="G120" s="151">
        <v>6.7174069999999997</v>
      </c>
      <c r="H120" s="151">
        <v>4.0404000000000002E-2</v>
      </c>
      <c r="I120" s="151">
        <v>1.8085960000000001</v>
      </c>
      <c r="J120" s="151">
        <v>1.0625009999999999</v>
      </c>
      <c r="K120" s="151">
        <v>1.916039</v>
      </c>
      <c r="L120" s="151">
        <v>0.17066200000000001</v>
      </c>
      <c r="M120" s="151">
        <v>1.4302299999999999</v>
      </c>
      <c r="N120" s="151">
        <v>0.12881300000000001</v>
      </c>
      <c r="O120" s="151">
        <v>7.3689309999999999</v>
      </c>
      <c r="P120" s="151">
        <v>0</v>
      </c>
      <c r="Q120" s="151">
        <v>3.1859999999999999E-2</v>
      </c>
      <c r="R120" s="151">
        <v>3.0516000000000001E-2</v>
      </c>
      <c r="S120" s="151">
        <v>4.2626999999999998E-2</v>
      </c>
      <c r="T120" s="151">
        <v>6.2262380000000004</v>
      </c>
      <c r="U120" s="151">
        <v>7.0736800000000004</v>
      </c>
      <c r="V120" s="151">
        <v>0.17144100000000001</v>
      </c>
      <c r="W120" s="151">
        <v>1.0002679999999999</v>
      </c>
      <c r="X120" s="151">
        <v>6.7180840000000002</v>
      </c>
      <c r="Y120" s="151">
        <v>6.6804709999999998</v>
      </c>
      <c r="Z120" s="151">
        <v>1.364986</v>
      </c>
      <c r="AA120" s="151">
        <v>114.72985799999999</v>
      </c>
      <c r="AB120" s="151">
        <v>8.8864090000000004</v>
      </c>
      <c r="AC120" s="151">
        <v>79.587573000000006</v>
      </c>
      <c r="AD120" s="151">
        <v>5.8769000000000002E-2</v>
      </c>
      <c r="AE120" s="151">
        <v>3.1882000000000001E-2</v>
      </c>
      <c r="AF120" s="151">
        <v>2.8674999999999999E-2</v>
      </c>
      <c r="AG120" s="151">
        <v>1.406466</v>
      </c>
      <c r="AH120" s="151">
        <v>0</v>
      </c>
      <c r="AI120" s="150">
        <v>1.6337000000000001E-2</v>
      </c>
    </row>
    <row r="121" spans="1:35" x14ac:dyDescent="0.25">
      <c r="A121" s="9">
        <v>120</v>
      </c>
      <c r="B121" s="3">
        <v>43822</v>
      </c>
      <c r="C121" s="151">
        <v>5.759811</v>
      </c>
      <c r="D121" s="151">
        <v>1.7336000000000001E-2</v>
      </c>
      <c r="E121" s="151">
        <v>2.8830999999999999E-2</v>
      </c>
      <c r="F121" s="151">
        <v>1.9116660000000001</v>
      </c>
      <c r="G121" s="151">
        <v>6.6938339999999998</v>
      </c>
      <c r="H121" s="151">
        <v>4.0534000000000001E-2</v>
      </c>
      <c r="I121" s="151">
        <v>1.8016650000000001</v>
      </c>
      <c r="J121" s="151">
        <v>1.048068</v>
      </c>
      <c r="K121" s="151">
        <v>1.914077</v>
      </c>
      <c r="L121" s="151">
        <v>0.17062099999999999</v>
      </c>
      <c r="M121" s="151">
        <v>1.4248209999999999</v>
      </c>
      <c r="N121" s="151">
        <v>0.128776</v>
      </c>
      <c r="O121" s="151">
        <v>7.3641310000000004</v>
      </c>
      <c r="P121" s="151">
        <v>0</v>
      </c>
      <c r="Q121" s="151">
        <v>3.1522000000000001E-2</v>
      </c>
      <c r="R121" s="151">
        <v>3.0134000000000001E-2</v>
      </c>
      <c r="S121" s="151">
        <v>4.2339000000000002E-2</v>
      </c>
      <c r="T121" s="151">
        <v>6.2262380000000004</v>
      </c>
      <c r="U121" s="151">
        <v>7.0736800000000004</v>
      </c>
      <c r="V121" s="151">
        <v>0.16930400000000001</v>
      </c>
      <c r="W121" s="151">
        <v>0</v>
      </c>
      <c r="X121" s="151">
        <v>6.7028109999999996</v>
      </c>
      <c r="Y121" s="151">
        <v>6.6804709999999998</v>
      </c>
      <c r="Z121" s="151">
        <v>1.364986</v>
      </c>
      <c r="AA121" s="151">
        <v>114.692725</v>
      </c>
      <c r="AB121" s="151">
        <v>8.866771</v>
      </c>
      <c r="AC121" s="151">
        <v>79.507222999999996</v>
      </c>
      <c r="AD121" s="151">
        <v>5.8687000000000003E-2</v>
      </c>
      <c r="AE121" s="151">
        <v>3.1882000000000001E-2</v>
      </c>
      <c r="AF121" s="151">
        <v>2.8674999999999999E-2</v>
      </c>
      <c r="AG121" s="151">
        <v>1.4059630000000001</v>
      </c>
      <c r="AH121" s="151">
        <v>0</v>
      </c>
      <c r="AI121" s="150">
        <v>1.6237999999999999E-2</v>
      </c>
    </row>
    <row r="122" spans="1:35" x14ac:dyDescent="0.25">
      <c r="A122" s="9">
        <v>121</v>
      </c>
      <c r="B122" s="3">
        <v>43819</v>
      </c>
      <c r="C122" s="151">
        <v>5.7551459999999999</v>
      </c>
      <c r="D122" s="151">
        <v>1.7309000000000001E-2</v>
      </c>
      <c r="E122" s="151">
        <v>2.8804E-2</v>
      </c>
      <c r="F122" s="151">
        <v>1.9071800000000001</v>
      </c>
      <c r="G122" s="151">
        <v>6.7014909999999999</v>
      </c>
      <c r="H122" s="151">
        <v>4.0037999999999997E-2</v>
      </c>
      <c r="I122" s="151">
        <v>1.7744139999999999</v>
      </c>
      <c r="J122" s="151">
        <v>1.043928</v>
      </c>
      <c r="K122" s="151">
        <v>1.9115359999999999</v>
      </c>
      <c r="L122" s="151">
        <v>0.17049600000000001</v>
      </c>
      <c r="M122" s="151">
        <v>1.421929</v>
      </c>
      <c r="N122" s="151">
        <v>0.128665</v>
      </c>
      <c r="O122" s="151">
        <v>7.3489610000000001</v>
      </c>
      <c r="P122" s="151">
        <v>0</v>
      </c>
      <c r="Q122" s="151">
        <v>3.1349000000000002E-2</v>
      </c>
      <c r="R122" s="151">
        <v>2.9982999999999999E-2</v>
      </c>
      <c r="S122" s="151">
        <v>4.2276000000000001E-2</v>
      </c>
      <c r="T122" s="151">
        <v>6.0745009999999997</v>
      </c>
      <c r="U122" s="151">
        <v>6.881551</v>
      </c>
      <c r="V122" s="151">
        <v>0.16847000000000001</v>
      </c>
      <c r="W122" s="151">
        <v>0</v>
      </c>
      <c r="X122" s="151">
        <v>6.7131959999999999</v>
      </c>
      <c r="Y122" s="151">
        <v>6.5223890000000004</v>
      </c>
      <c r="Z122" s="151">
        <v>1.348711</v>
      </c>
      <c r="AA122" s="151">
        <v>114.535657</v>
      </c>
      <c r="AB122" s="151">
        <v>8.8588229999999992</v>
      </c>
      <c r="AC122" s="151">
        <v>79.447203000000002</v>
      </c>
      <c r="AD122" s="151">
        <v>5.858E-2</v>
      </c>
      <c r="AE122" s="151">
        <v>3.1882000000000001E-2</v>
      </c>
      <c r="AF122" s="151">
        <v>2.8674999999999999E-2</v>
      </c>
      <c r="AG122" s="151">
        <v>1.401967</v>
      </c>
      <c r="AH122" s="151">
        <v>0</v>
      </c>
      <c r="AI122" s="150">
        <v>1.644E-2</v>
      </c>
    </row>
    <row r="123" spans="1:35" x14ac:dyDescent="0.25">
      <c r="A123" s="9">
        <v>122</v>
      </c>
      <c r="B123" s="3">
        <v>43818</v>
      </c>
      <c r="C123" s="151">
        <v>5.753584</v>
      </c>
      <c r="D123" s="151">
        <v>1.7297E-2</v>
      </c>
      <c r="E123" s="151">
        <v>2.8795000000000001E-2</v>
      </c>
      <c r="F123" s="151">
        <v>1.9051020000000001</v>
      </c>
      <c r="G123" s="151">
        <v>6.6718780000000004</v>
      </c>
      <c r="H123" s="151">
        <v>4.0053999999999999E-2</v>
      </c>
      <c r="I123" s="151">
        <v>1.7668699999999999</v>
      </c>
      <c r="J123" s="151">
        <v>1.041509</v>
      </c>
      <c r="K123" s="151">
        <v>1.9099390000000001</v>
      </c>
      <c r="L123" s="151">
        <v>0.170455</v>
      </c>
      <c r="M123" s="151">
        <v>1.4178360000000001</v>
      </c>
      <c r="N123" s="151">
        <v>0.12862899999999999</v>
      </c>
      <c r="O123" s="151">
        <v>7.3363820000000004</v>
      </c>
      <c r="P123" s="151">
        <v>0</v>
      </c>
      <c r="Q123" s="151">
        <v>3.1217000000000002E-2</v>
      </c>
      <c r="R123" s="151">
        <v>2.9954999999999999E-2</v>
      </c>
      <c r="S123" s="151">
        <v>4.1742000000000001E-2</v>
      </c>
      <c r="T123" s="151">
        <v>6.0745009999999997</v>
      </c>
      <c r="U123" s="151">
        <v>6.881551</v>
      </c>
      <c r="V123" s="151">
        <v>0.168321</v>
      </c>
      <c r="W123" s="151">
        <v>0</v>
      </c>
      <c r="X123" s="151">
        <v>6.6851859999999999</v>
      </c>
      <c r="Y123" s="151">
        <v>6.5223890000000004</v>
      </c>
      <c r="Z123" s="151">
        <v>1.348711</v>
      </c>
      <c r="AA123" s="151">
        <v>114.459457</v>
      </c>
      <c r="AB123" s="151">
        <v>8.8493790000000008</v>
      </c>
      <c r="AC123" s="151">
        <v>79.390625</v>
      </c>
      <c r="AD123" s="151">
        <v>5.8478000000000002E-2</v>
      </c>
      <c r="AE123" s="151">
        <v>3.1882000000000001E-2</v>
      </c>
      <c r="AF123" s="151">
        <v>2.8674999999999999E-2</v>
      </c>
      <c r="AG123" s="151">
        <v>1.401057</v>
      </c>
      <c r="AH123" s="151">
        <v>0</v>
      </c>
      <c r="AI123" s="150">
        <v>1.6303000000000002E-2</v>
      </c>
    </row>
    <row r="124" spans="1:35" x14ac:dyDescent="0.25">
      <c r="A124" s="9">
        <v>123</v>
      </c>
      <c r="B124" s="3">
        <v>43817</v>
      </c>
      <c r="C124" s="151">
        <v>5.7520290000000003</v>
      </c>
      <c r="D124" s="151">
        <v>1.729E-2</v>
      </c>
      <c r="E124" s="151">
        <v>2.8785999999999999E-2</v>
      </c>
      <c r="F124" s="151">
        <v>1.9050260000000001</v>
      </c>
      <c r="G124" s="151">
        <v>6.6226969999999996</v>
      </c>
      <c r="H124" s="151">
        <v>3.9648000000000003E-2</v>
      </c>
      <c r="I124" s="151">
        <v>1.7768029999999999</v>
      </c>
      <c r="J124" s="151">
        <v>1.0449580000000001</v>
      </c>
      <c r="K124" s="151">
        <v>1.909686</v>
      </c>
      <c r="L124" s="151">
        <v>0.17041400000000001</v>
      </c>
      <c r="M124" s="151">
        <v>1.4144840000000001</v>
      </c>
      <c r="N124" s="151">
        <v>0.12859200000000001</v>
      </c>
      <c r="O124" s="151">
        <v>7.3482320000000003</v>
      </c>
      <c r="P124" s="151">
        <v>0</v>
      </c>
      <c r="Q124" s="151">
        <v>3.1352999999999999E-2</v>
      </c>
      <c r="R124" s="151">
        <v>3.0203000000000001E-2</v>
      </c>
      <c r="S124" s="151">
        <v>4.1196000000000003E-2</v>
      </c>
      <c r="T124" s="151">
        <v>6.0745009999999997</v>
      </c>
      <c r="U124" s="151">
        <v>6.881551</v>
      </c>
      <c r="V124" s="151">
        <v>0.169737</v>
      </c>
      <c r="W124" s="151">
        <v>0</v>
      </c>
      <c r="X124" s="151">
        <v>6.6356219999999997</v>
      </c>
      <c r="Y124" s="151">
        <v>6.5223890000000004</v>
      </c>
      <c r="Z124" s="151">
        <v>1.348711</v>
      </c>
      <c r="AA124" s="151">
        <v>114.44612600000001</v>
      </c>
      <c r="AB124" s="151">
        <v>8.8502639999999992</v>
      </c>
      <c r="AC124" s="151">
        <v>79.348005000000001</v>
      </c>
      <c r="AD124" s="151">
        <v>5.8534000000000003E-2</v>
      </c>
      <c r="AE124" s="151">
        <v>3.1882000000000001E-2</v>
      </c>
      <c r="AF124" s="151">
        <v>2.8674999999999999E-2</v>
      </c>
      <c r="AG124" s="151">
        <v>1.401629</v>
      </c>
      <c r="AH124" s="151">
        <v>0</v>
      </c>
      <c r="AI124" s="150">
        <v>1.6157000000000001E-2</v>
      </c>
    </row>
    <row r="125" spans="1:35" x14ac:dyDescent="0.25">
      <c r="A125" s="9">
        <v>124</v>
      </c>
      <c r="B125" s="3">
        <v>43816</v>
      </c>
      <c r="C125" s="151">
        <v>5.7501600000000002</v>
      </c>
      <c r="D125" s="151">
        <v>1.7284999999999998E-2</v>
      </c>
      <c r="E125" s="151">
        <v>2.8777E-2</v>
      </c>
      <c r="F125" s="151">
        <v>1.903278</v>
      </c>
      <c r="G125" s="151">
        <v>6.5900290000000004</v>
      </c>
      <c r="H125" s="151">
        <v>3.9795999999999998E-2</v>
      </c>
      <c r="I125" s="151">
        <v>1.7819560000000001</v>
      </c>
      <c r="J125" s="151">
        <v>1.047847</v>
      </c>
      <c r="K125" s="151">
        <v>1.907958</v>
      </c>
      <c r="L125" s="151">
        <v>0.170373</v>
      </c>
      <c r="M125" s="151">
        <v>1.4135489999999999</v>
      </c>
      <c r="N125" s="151">
        <v>0.12853600000000001</v>
      </c>
      <c r="O125" s="151">
        <v>7.3498000000000001</v>
      </c>
      <c r="P125" s="151">
        <v>0</v>
      </c>
      <c r="Q125" s="151">
        <v>3.1391000000000002E-2</v>
      </c>
      <c r="R125" s="151">
        <v>3.0408999999999999E-2</v>
      </c>
      <c r="S125" s="151">
        <v>4.0896000000000002E-2</v>
      </c>
      <c r="T125" s="151">
        <v>6.0745009999999997</v>
      </c>
      <c r="U125" s="151">
        <v>6.881551</v>
      </c>
      <c r="V125" s="151">
        <v>0.170847</v>
      </c>
      <c r="W125" s="151">
        <v>0</v>
      </c>
      <c r="X125" s="151">
        <v>6.6124010000000002</v>
      </c>
      <c r="Y125" s="151">
        <v>6.5223890000000004</v>
      </c>
      <c r="Z125" s="151">
        <v>1.348711</v>
      </c>
      <c r="AA125" s="151">
        <v>114.38798199999999</v>
      </c>
      <c r="AB125" s="151">
        <v>8.8457969999999992</v>
      </c>
      <c r="AC125" s="151">
        <v>79.310243999999997</v>
      </c>
      <c r="AD125" s="151">
        <v>5.8502999999999999E-2</v>
      </c>
      <c r="AE125" s="151">
        <v>3.1595999999999999E-2</v>
      </c>
      <c r="AF125" s="151">
        <v>2.86E-2</v>
      </c>
      <c r="AG125" s="151">
        <v>1.399705</v>
      </c>
      <c r="AH125" s="151">
        <v>0</v>
      </c>
      <c r="AI125" s="150">
        <v>1.5937E-2</v>
      </c>
    </row>
    <row r="126" spans="1:35" x14ac:dyDescent="0.25">
      <c r="A126" s="9">
        <v>125</v>
      </c>
      <c r="B126" s="3">
        <v>43815</v>
      </c>
      <c r="C126" s="151">
        <v>5.7485720000000002</v>
      </c>
      <c r="D126" s="151">
        <v>1.7278999999999999E-2</v>
      </c>
      <c r="E126" s="151">
        <v>2.8767000000000001E-2</v>
      </c>
      <c r="F126" s="151">
        <v>1.896023</v>
      </c>
      <c r="G126" s="151">
        <v>6.5199629999999997</v>
      </c>
      <c r="H126" s="151">
        <v>3.8852999999999999E-2</v>
      </c>
      <c r="I126" s="151">
        <v>1.768108</v>
      </c>
      <c r="J126" s="151">
        <v>1.0456160000000001</v>
      </c>
      <c r="K126" s="151">
        <v>1.9053500000000001</v>
      </c>
      <c r="L126" s="151">
        <v>0.17033000000000001</v>
      </c>
      <c r="M126" s="151">
        <v>1.4030020000000001</v>
      </c>
      <c r="N126" s="151">
        <v>0.128495</v>
      </c>
      <c r="O126" s="151">
        <v>7.3542959999999997</v>
      </c>
      <c r="P126" s="151">
        <v>0</v>
      </c>
      <c r="Q126" s="151">
        <v>3.1168000000000001E-2</v>
      </c>
      <c r="R126" s="151">
        <v>3.0084E-2</v>
      </c>
      <c r="S126" s="151">
        <v>3.9962999999999999E-2</v>
      </c>
      <c r="T126" s="151">
        <v>6.0745009999999997</v>
      </c>
      <c r="U126" s="151">
        <v>6.881551</v>
      </c>
      <c r="V126" s="151">
        <v>0.16906399999999999</v>
      </c>
      <c r="W126" s="151">
        <v>0</v>
      </c>
      <c r="X126" s="151">
        <v>6.5400530000000003</v>
      </c>
      <c r="Y126" s="151">
        <v>6.5223890000000004</v>
      </c>
      <c r="Z126" s="151">
        <v>1.348711</v>
      </c>
      <c r="AA126" s="151">
        <v>114.32039</v>
      </c>
      <c r="AB126" s="151">
        <v>8.8298400000000008</v>
      </c>
      <c r="AC126" s="151">
        <v>79.187880000000007</v>
      </c>
      <c r="AD126" s="151">
        <v>5.8394000000000001E-2</v>
      </c>
      <c r="AE126" s="151">
        <v>3.1595999999999999E-2</v>
      </c>
      <c r="AF126" s="151">
        <v>2.86E-2</v>
      </c>
      <c r="AG126" s="151">
        <v>1.397583</v>
      </c>
      <c r="AH126" s="151">
        <v>0</v>
      </c>
      <c r="AI126" s="150">
        <v>1.5630000000000002E-2</v>
      </c>
    </row>
    <row r="127" spans="1:35" x14ac:dyDescent="0.25">
      <c r="A127" s="9">
        <v>126</v>
      </c>
      <c r="B127" s="3">
        <v>43812</v>
      </c>
      <c r="C127" s="151">
        <v>5.7436040000000004</v>
      </c>
      <c r="D127" s="151">
        <v>1.7264000000000002E-2</v>
      </c>
      <c r="E127" s="151">
        <v>2.8740999999999999E-2</v>
      </c>
      <c r="F127" s="151">
        <v>1.8915930000000001</v>
      </c>
      <c r="G127" s="151">
        <v>6.5232489999999999</v>
      </c>
      <c r="H127" s="151">
        <v>3.9135999999999997E-2</v>
      </c>
      <c r="I127" s="151">
        <v>1.766356</v>
      </c>
      <c r="J127" s="151">
        <v>1.044386</v>
      </c>
      <c r="K127" s="151">
        <v>1.903484</v>
      </c>
      <c r="L127" s="151">
        <v>0.17019500000000001</v>
      </c>
      <c r="M127" s="151">
        <v>1.4027860000000001</v>
      </c>
      <c r="N127" s="151">
        <v>0.12836400000000001</v>
      </c>
      <c r="O127" s="151">
        <v>7.3364419999999999</v>
      </c>
      <c r="P127" s="151">
        <v>0</v>
      </c>
      <c r="Q127" s="151">
        <v>3.1328000000000002E-2</v>
      </c>
      <c r="R127" s="151">
        <v>3.0086999999999999E-2</v>
      </c>
      <c r="S127" s="151">
        <v>4.011E-2</v>
      </c>
      <c r="T127" s="151">
        <v>6.034713</v>
      </c>
      <c r="U127" s="151">
        <v>6.810155</v>
      </c>
      <c r="V127" s="151">
        <v>0.16918</v>
      </c>
      <c r="W127" s="151">
        <v>0</v>
      </c>
      <c r="X127" s="151">
        <v>6.5521799999999999</v>
      </c>
      <c r="Y127" s="151">
        <v>6.477773</v>
      </c>
      <c r="Z127" s="151">
        <v>1.339137</v>
      </c>
      <c r="AA127" s="151">
        <v>113.95170299999999</v>
      </c>
      <c r="AB127" s="151">
        <v>8.8176009999999998</v>
      </c>
      <c r="AC127" s="151">
        <v>79.111842999999993</v>
      </c>
      <c r="AD127" s="151">
        <v>5.8313999999999998E-2</v>
      </c>
      <c r="AE127" s="151">
        <v>3.1595999999999999E-2</v>
      </c>
      <c r="AF127" s="151">
        <v>2.86E-2</v>
      </c>
      <c r="AG127" s="151">
        <v>1.396323</v>
      </c>
      <c r="AH127" s="151">
        <v>0</v>
      </c>
      <c r="AI127" s="150">
        <v>1.5543E-2</v>
      </c>
    </row>
    <row r="128" spans="1:35" x14ac:dyDescent="0.25">
      <c r="A128" s="9">
        <v>127</v>
      </c>
      <c r="B128" s="3">
        <v>43811</v>
      </c>
      <c r="C128" s="151">
        <v>5.7422829999999996</v>
      </c>
      <c r="D128" s="151">
        <v>1.7260000000000001E-2</v>
      </c>
      <c r="E128" s="151">
        <v>2.8732000000000001E-2</v>
      </c>
      <c r="F128" s="151">
        <v>1.8818980000000001</v>
      </c>
      <c r="G128" s="151">
        <v>6.5267600000000003</v>
      </c>
      <c r="H128" s="151">
        <v>3.9086999999999997E-2</v>
      </c>
      <c r="I128" s="151">
        <v>1.732788</v>
      </c>
      <c r="J128" s="151">
        <v>1.030038</v>
      </c>
      <c r="K128" s="151">
        <v>1.9010990000000001</v>
      </c>
      <c r="L128" s="151">
        <v>0.17014899999999999</v>
      </c>
      <c r="M128" s="151">
        <v>1.397472</v>
      </c>
      <c r="N128" s="151">
        <v>0.12831899999999999</v>
      </c>
      <c r="O128" s="151">
        <v>7.3267519999999999</v>
      </c>
      <c r="P128" s="151">
        <v>0</v>
      </c>
      <c r="Q128" s="151">
        <v>3.1033000000000002E-2</v>
      </c>
      <c r="R128" s="151">
        <v>2.9474E-2</v>
      </c>
      <c r="S128" s="151">
        <v>3.9578000000000002E-2</v>
      </c>
      <c r="T128" s="151">
        <v>6.034713</v>
      </c>
      <c r="U128" s="151">
        <v>6.810155</v>
      </c>
      <c r="V128" s="151">
        <v>0.16572500000000001</v>
      </c>
      <c r="W128" s="151">
        <v>0</v>
      </c>
      <c r="X128" s="151">
        <v>6.5610330000000001</v>
      </c>
      <c r="Y128" s="151">
        <v>6.477773</v>
      </c>
      <c r="Z128" s="151">
        <v>1.339137</v>
      </c>
      <c r="AA128" s="151">
        <v>113.893356</v>
      </c>
      <c r="AB128" s="151">
        <v>8.7756530000000001</v>
      </c>
      <c r="AC128" s="151">
        <v>79.008296999999999</v>
      </c>
      <c r="AD128" s="151">
        <v>5.8276000000000001E-2</v>
      </c>
      <c r="AE128" s="151">
        <v>3.1595999999999999E-2</v>
      </c>
      <c r="AF128" s="151">
        <v>2.86E-2</v>
      </c>
      <c r="AG128" s="151">
        <v>1.394509</v>
      </c>
      <c r="AH128" s="151">
        <v>0</v>
      </c>
      <c r="AI128" s="150">
        <v>1.545E-2</v>
      </c>
    </row>
    <row r="129" spans="1:35" x14ac:dyDescent="0.25">
      <c r="A129" s="9">
        <v>128</v>
      </c>
      <c r="B129" s="3">
        <v>43810</v>
      </c>
      <c r="C129" s="151">
        <v>5.7393780000000003</v>
      </c>
      <c r="D129" s="151">
        <v>1.7255E-2</v>
      </c>
      <c r="E129" s="151">
        <v>2.8719000000000001E-2</v>
      </c>
      <c r="F129" s="151">
        <v>1.8825259999999999</v>
      </c>
      <c r="G129" s="151">
        <v>6.5240320000000001</v>
      </c>
      <c r="H129" s="151">
        <v>3.9021E-2</v>
      </c>
      <c r="I129" s="151">
        <v>1.73841</v>
      </c>
      <c r="J129" s="151">
        <v>1.0320279999999999</v>
      </c>
      <c r="K129" s="151">
        <v>1.900814</v>
      </c>
      <c r="L129" s="151">
        <v>0.170096</v>
      </c>
      <c r="M129" s="151">
        <v>1.395851</v>
      </c>
      <c r="N129" s="151">
        <v>0.128278</v>
      </c>
      <c r="O129" s="151">
        <v>7.3187129999999998</v>
      </c>
      <c r="P129" s="151">
        <v>0</v>
      </c>
      <c r="Q129" s="151">
        <v>3.0844E-2</v>
      </c>
      <c r="R129" s="151">
        <v>2.9458000000000002E-2</v>
      </c>
      <c r="S129" s="151">
        <v>3.9162000000000002E-2</v>
      </c>
      <c r="T129" s="151">
        <v>6.034713</v>
      </c>
      <c r="U129" s="151">
        <v>6.810155</v>
      </c>
      <c r="V129" s="151">
        <v>0.165655</v>
      </c>
      <c r="W129" s="151">
        <v>0</v>
      </c>
      <c r="X129" s="151">
        <v>6.5589950000000004</v>
      </c>
      <c r="Y129" s="151">
        <v>6.477773</v>
      </c>
      <c r="Z129" s="151">
        <v>1.339137</v>
      </c>
      <c r="AA129" s="151">
        <v>113.815011</v>
      </c>
      <c r="AB129" s="151">
        <v>8.777666</v>
      </c>
      <c r="AC129" s="151">
        <v>78.986934000000005</v>
      </c>
      <c r="AD129" s="151">
        <v>5.8178000000000001E-2</v>
      </c>
      <c r="AE129" s="151">
        <v>3.1595999999999999E-2</v>
      </c>
      <c r="AF129" s="151">
        <v>2.86E-2</v>
      </c>
      <c r="AG129" s="151">
        <v>1.3950070000000001</v>
      </c>
      <c r="AH129" s="151">
        <v>0</v>
      </c>
      <c r="AI129" s="150">
        <v>1.5591000000000001E-2</v>
      </c>
    </row>
    <row r="130" spans="1:35" x14ac:dyDescent="0.25">
      <c r="A130" s="9">
        <v>129</v>
      </c>
      <c r="B130" s="3">
        <v>43809</v>
      </c>
      <c r="C130" s="151">
        <v>5.737444</v>
      </c>
      <c r="D130" s="151">
        <v>1.7247999999999999E-2</v>
      </c>
      <c r="E130" s="151">
        <v>2.8708000000000001E-2</v>
      </c>
      <c r="F130" s="151">
        <v>1.8831549999999999</v>
      </c>
      <c r="G130" s="151">
        <v>6.5119319999999998</v>
      </c>
      <c r="H130" s="151">
        <v>3.8878999999999997E-2</v>
      </c>
      <c r="I130" s="151">
        <v>1.742329</v>
      </c>
      <c r="J130" s="151">
        <v>1.043685</v>
      </c>
      <c r="K130" s="151">
        <v>1.8997580000000001</v>
      </c>
      <c r="L130" s="151">
        <v>0.170041</v>
      </c>
      <c r="M130" s="151">
        <v>1.3968370000000001</v>
      </c>
      <c r="N130" s="151">
        <v>0.12823999999999999</v>
      </c>
      <c r="O130" s="151">
        <v>7.3144840000000002</v>
      </c>
      <c r="P130" s="151">
        <v>0</v>
      </c>
      <c r="Q130" s="151">
        <v>3.1021E-2</v>
      </c>
      <c r="R130" s="151">
        <v>2.9583000000000002E-2</v>
      </c>
      <c r="S130" s="151">
        <v>3.9052999999999997E-2</v>
      </c>
      <c r="T130" s="151">
        <v>6.034713</v>
      </c>
      <c r="U130" s="151">
        <v>6.810155</v>
      </c>
      <c r="V130" s="151">
        <v>0.16637199999999999</v>
      </c>
      <c r="W130" s="151">
        <v>0</v>
      </c>
      <c r="X130" s="151">
        <v>6.5482360000000002</v>
      </c>
      <c r="Y130" s="151">
        <v>6.477773</v>
      </c>
      <c r="Z130" s="151">
        <v>1.339137</v>
      </c>
      <c r="AA130" s="151">
        <v>113.738034</v>
      </c>
      <c r="AB130" s="151">
        <v>8.7807270000000006</v>
      </c>
      <c r="AC130" s="151">
        <v>78.976786000000004</v>
      </c>
      <c r="AD130" s="151">
        <v>5.8224999999999999E-2</v>
      </c>
      <c r="AE130" s="151">
        <v>3.1210999999999999E-2</v>
      </c>
      <c r="AF130" s="151">
        <v>2.8510000000000001E-2</v>
      </c>
      <c r="AG130" s="151">
        <v>1.3946259999999999</v>
      </c>
      <c r="AH130" s="151">
        <v>0</v>
      </c>
      <c r="AI130" s="150">
        <v>1.5488E-2</v>
      </c>
    </row>
    <row r="131" spans="1:35" x14ac:dyDescent="0.25">
      <c r="A131" s="9">
        <v>130</v>
      </c>
      <c r="B131" s="3">
        <v>43808</v>
      </c>
      <c r="C131" s="151">
        <v>5.7355799999999997</v>
      </c>
      <c r="D131" s="151">
        <v>1.7239999999999998E-2</v>
      </c>
      <c r="E131" s="151">
        <v>2.8698999999999999E-2</v>
      </c>
      <c r="F131" s="151">
        <v>1.8816740000000001</v>
      </c>
      <c r="G131" s="151">
        <v>6.461989</v>
      </c>
      <c r="H131" s="151">
        <v>3.8911000000000001E-2</v>
      </c>
      <c r="I131" s="151">
        <v>1.7447330000000001</v>
      </c>
      <c r="J131" s="151">
        <v>1.0464610000000001</v>
      </c>
      <c r="K131" s="151">
        <v>1.8980859999999999</v>
      </c>
      <c r="L131" s="151">
        <v>0.169988</v>
      </c>
      <c r="M131" s="151">
        <v>1.3957729999999999</v>
      </c>
      <c r="N131" s="151">
        <v>0.12819800000000001</v>
      </c>
      <c r="O131" s="151">
        <v>7.3183119999999997</v>
      </c>
      <c r="P131" s="151">
        <v>0</v>
      </c>
      <c r="Q131" s="151">
        <v>3.0981000000000002E-2</v>
      </c>
      <c r="R131" s="151">
        <v>2.9360000000000001E-2</v>
      </c>
      <c r="S131" s="151">
        <v>3.8815000000000002E-2</v>
      </c>
      <c r="T131" s="151">
        <v>6.034713</v>
      </c>
      <c r="U131" s="151">
        <v>6.810155</v>
      </c>
      <c r="V131" s="151">
        <v>0.16512199999999999</v>
      </c>
      <c r="W131" s="151">
        <v>0</v>
      </c>
      <c r="X131" s="151">
        <v>6.4976450000000003</v>
      </c>
      <c r="Y131" s="151">
        <v>6.477773</v>
      </c>
      <c r="Z131" s="151">
        <v>1.339137</v>
      </c>
      <c r="AA131" s="151">
        <v>113.775937</v>
      </c>
      <c r="AB131" s="151">
        <v>8.7809480000000004</v>
      </c>
      <c r="AC131" s="151">
        <v>78.919314</v>
      </c>
      <c r="AD131" s="151">
        <v>5.8102000000000001E-2</v>
      </c>
      <c r="AE131" s="151">
        <v>3.1210999999999999E-2</v>
      </c>
      <c r="AF131" s="151">
        <v>2.8510000000000001E-2</v>
      </c>
      <c r="AG131" s="151">
        <v>1.392841</v>
      </c>
      <c r="AH131" s="151">
        <v>0</v>
      </c>
      <c r="AI131" s="150">
        <v>1.5373E-2</v>
      </c>
    </row>
    <row r="132" spans="1:35" x14ac:dyDescent="0.25">
      <c r="A132" s="9">
        <v>131</v>
      </c>
      <c r="B132" s="3">
        <v>43805</v>
      </c>
      <c r="C132" s="151">
        <v>5.7301719999999996</v>
      </c>
      <c r="D132" s="151">
        <v>1.7219999999999999E-2</v>
      </c>
      <c r="E132" s="151">
        <v>2.8670000000000001E-2</v>
      </c>
      <c r="F132" s="151">
        <v>1.878506</v>
      </c>
      <c r="G132" s="151">
        <v>6.4577970000000002</v>
      </c>
      <c r="H132" s="151">
        <v>3.8982999999999997E-2</v>
      </c>
      <c r="I132" s="151">
        <v>1.745182</v>
      </c>
      <c r="J132" s="151">
        <v>1.042788</v>
      </c>
      <c r="K132" s="151">
        <v>1.8969370000000001</v>
      </c>
      <c r="L132" s="151">
        <v>0.16983200000000001</v>
      </c>
      <c r="M132" s="151">
        <v>1.39225</v>
      </c>
      <c r="N132" s="151">
        <v>0.128077</v>
      </c>
      <c r="O132" s="151">
        <v>7.3135729999999999</v>
      </c>
      <c r="P132" s="151">
        <v>0</v>
      </c>
      <c r="Q132" s="151">
        <v>3.0908999999999999E-2</v>
      </c>
      <c r="R132" s="151">
        <v>2.9189E-2</v>
      </c>
      <c r="S132" s="151">
        <v>3.8422999999999999E-2</v>
      </c>
      <c r="T132" s="151">
        <v>6.0154110000000003</v>
      </c>
      <c r="U132" s="151">
        <v>6.7777580000000004</v>
      </c>
      <c r="V132" s="151">
        <v>0.16417699999999999</v>
      </c>
      <c r="W132" s="151">
        <v>0</v>
      </c>
      <c r="X132" s="151">
        <v>6.4949940000000002</v>
      </c>
      <c r="Y132" s="151">
        <v>6.4469469999999998</v>
      </c>
      <c r="Z132" s="151">
        <v>1.3309789999999999</v>
      </c>
      <c r="AA132" s="151">
        <v>113.72946399999999</v>
      </c>
      <c r="AB132" s="151">
        <v>8.7735040000000009</v>
      </c>
      <c r="AC132" s="151">
        <v>78.861407</v>
      </c>
      <c r="AD132" s="151">
        <v>5.8067000000000001E-2</v>
      </c>
      <c r="AE132" s="151">
        <v>3.1210999999999999E-2</v>
      </c>
      <c r="AF132" s="151">
        <v>2.8510000000000001E-2</v>
      </c>
      <c r="AG132" s="151">
        <v>1.392058</v>
      </c>
      <c r="AH132" s="151">
        <v>0</v>
      </c>
      <c r="AI132" s="150">
        <v>1.5225000000000001E-2</v>
      </c>
    </row>
    <row r="133" spans="1:35" x14ac:dyDescent="0.25">
      <c r="A133" s="9">
        <v>132</v>
      </c>
      <c r="B133" s="3">
        <v>43804</v>
      </c>
      <c r="C133" s="151">
        <v>5.7283030000000004</v>
      </c>
      <c r="D133" s="151">
        <v>1.7194000000000001E-2</v>
      </c>
      <c r="E133" s="151">
        <v>2.8660000000000001E-2</v>
      </c>
      <c r="F133" s="151">
        <v>1.8746590000000001</v>
      </c>
      <c r="G133" s="151">
        <v>6.4395740000000004</v>
      </c>
      <c r="H133" s="151">
        <v>3.9157999999999998E-2</v>
      </c>
      <c r="I133" s="151">
        <v>1.7320819999999999</v>
      </c>
      <c r="J133" s="151">
        <v>1.0267580000000001</v>
      </c>
      <c r="K133" s="151">
        <v>1.8950359999999999</v>
      </c>
      <c r="L133" s="151">
        <v>0.16977999999999999</v>
      </c>
      <c r="M133" s="151">
        <v>1.387181</v>
      </c>
      <c r="N133" s="151">
        <v>0.12803899999999999</v>
      </c>
      <c r="O133" s="151">
        <v>7.3128060000000001</v>
      </c>
      <c r="P133" s="151">
        <v>0</v>
      </c>
      <c r="Q133" s="151">
        <v>3.0571999999999998E-2</v>
      </c>
      <c r="R133" s="151">
        <v>2.8836000000000001E-2</v>
      </c>
      <c r="S133" s="151">
        <v>3.8216E-2</v>
      </c>
      <c r="T133" s="151">
        <v>6.0154110000000003</v>
      </c>
      <c r="U133" s="151">
        <v>6.7777580000000004</v>
      </c>
      <c r="V133" s="151">
        <v>0.16220000000000001</v>
      </c>
      <c r="W133" s="151">
        <v>0</v>
      </c>
      <c r="X133" s="151">
        <v>6.4782339999999996</v>
      </c>
      <c r="Y133" s="151">
        <v>6.4469469999999998</v>
      </c>
      <c r="Z133" s="151">
        <v>1.3309789999999999</v>
      </c>
      <c r="AA133" s="151">
        <v>113.65692799999999</v>
      </c>
      <c r="AB133" s="151">
        <v>8.757263</v>
      </c>
      <c r="AC133" s="151">
        <v>78.798922000000005</v>
      </c>
      <c r="AD133" s="151">
        <v>5.7932999999999998E-2</v>
      </c>
      <c r="AE133" s="151">
        <v>3.1210999999999999E-2</v>
      </c>
      <c r="AF133" s="151">
        <v>2.8510000000000001E-2</v>
      </c>
      <c r="AG133" s="151">
        <v>1.3903669999999999</v>
      </c>
      <c r="AH133" s="151">
        <v>0</v>
      </c>
      <c r="AI133" s="150">
        <v>1.516E-2</v>
      </c>
    </row>
    <row r="134" spans="1:35" x14ac:dyDescent="0.25">
      <c r="A134" s="9">
        <v>133</v>
      </c>
      <c r="B134" s="3">
        <v>43803</v>
      </c>
      <c r="C134" s="151">
        <v>5.726445</v>
      </c>
      <c r="D134" s="151">
        <v>1.7187000000000001E-2</v>
      </c>
      <c r="E134" s="151">
        <v>2.8649999999999998E-2</v>
      </c>
      <c r="F134" s="151">
        <v>1.8681380000000001</v>
      </c>
      <c r="G134" s="151">
        <v>6.4362810000000001</v>
      </c>
      <c r="H134" s="151">
        <v>3.8721999999999999E-2</v>
      </c>
      <c r="I134" s="151">
        <v>1.716024</v>
      </c>
      <c r="J134" s="151">
        <v>1.023291</v>
      </c>
      <c r="K134" s="151">
        <v>1.893143</v>
      </c>
      <c r="L134" s="151">
        <v>0.16972599999999999</v>
      </c>
      <c r="M134" s="151">
        <v>1.3831990000000001</v>
      </c>
      <c r="N134" s="151">
        <v>0.127997</v>
      </c>
      <c r="O134" s="151">
        <v>7.3096649999999999</v>
      </c>
      <c r="P134" s="151">
        <v>0</v>
      </c>
      <c r="Q134" s="151">
        <v>3.0269999999999998E-2</v>
      </c>
      <c r="R134" s="151">
        <v>2.8444000000000001E-2</v>
      </c>
      <c r="S134" s="151">
        <v>3.8122000000000003E-2</v>
      </c>
      <c r="T134" s="151">
        <v>6.0154110000000003</v>
      </c>
      <c r="U134" s="151">
        <v>6.7777580000000004</v>
      </c>
      <c r="V134" s="151">
        <v>0.16000400000000001</v>
      </c>
      <c r="W134" s="151">
        <v>0</v>
      </c>
      <c r="X134" s="151">
        <v>6.4749439999999998</v>
      </c>
      <c r="Y134" s="151">
        <v>6.4469469999999998</v>
      </c>
      <c r="Z134" s="151">
        <v>1.3309789999999999</v>
      </c>
      <c r="AA134" s="151">
        <v>113.530123</v>
      </c>
      <c r="AB134" s="151">
        <v>8.7331339999999997</v>
      </c>
      <c r="AC134" s="151">
        <v>78.736654999999999</v>
      </c>
      <c r="AD134" s="151">
        <v>5.781E-2</v>
      </c>
      <c r="AE134" s="151">
        <v>3.1210999999999999E-2</v>
      </c>
      <c r="AF134" s="151">
        <v>2.8510000000000001E-2</v>
      </c>
      <c r="AG134" s="151">
        <v>1.3890070000000001</v>
      </c>
      <c r="AH134" s="151">
        <v>0</v>
      </c>
      <c r="AI134" s="150">
        <v>1.4657E-2</v>
      </c>
    </row>
    <row r="135" spans="1:35" x14ac:dyDescent="0.25">
      <c r="A135" s="9">
        <v>134</v>
      </c>
      <c r="B135" s="3">
        <v>43802</v>
      </c>
      <c r="C135" s="151">
        <v>5.724583</v>
      </c>
      <c r="D135" s="151">
        <v>1.7177999999999999E-2</v>
      </c>
      <c r="E135" s="151">
        <v>2.8639999999999999E-2</v>
      </c>
      <c r="F135" s="151">
        <v>1.874479</v>
      </c>
      <c r="G135" s="151">
        <v>6.4406670000000004</v>
      </c>
      <c r="H135" s="151">
        <v>3.8532999999999998E-2</v>
      </c>
      <c r="I135" s="151">
        <v>1.732961</v>
      </c>
      <c r="J135" s="151">
        <v>1.0367029999999999</v>
      </c>
      <c r="K135" s="151">
        <v>1.89333</v>
      </c>
      <c r="L135" s="151">
        <v>0.16966999999999999</v>
      </c>
      <c r="M135" s="151">
        <v>1.3877360000000001</v>
      </c>
      <c r="N135" s="151">
        <v>0.12795200000000001</v>
      </c>
      <c r="O135" s="151">
        <v>7.3057930000000004</v>
      </c>
      <c r="P135" s="151">
        <v>0</v>
      </c>
      <c r="Q135" s="151">
        <v>3.0412000000000002E-2</v>
      </c>
      <c r="R135" s="151">
        <v>2.8680000000000001E-2</v>
      </c>
      <c r="S135" s="151">
        <v>3.8467000000000001E-2</v>
      </c>
      <c r="T135" s="151">
        <v>6.0154110000000003</v>
      </c>
      <c r="U135" s="151">
        <v>6.7777580000000004</v>
      </c>
      <c r="V135" s="151">
        <v>0.16131999999999999</v>
      </c>
      <c r="W135" s="151">
        <v>0</v>
      </c>
      <c r="X135" s="151">
        <v>6.4801310000000001</v>
      </c>
      <c r="Y135" s="151">
        <v>6.4469469999999998</v>
      </c>
      <c r="Z135" s="151">
        <v>1.3309789999999999</v>
      </c>
      <c r="AA135" s="151">
        <v>113.422636</v>
      </c>
      <c r="AB135" s="151">
        <v>8.756767</v>
      </c>
      <c r="AC135" s="151">
        <v>78.754614000000004</v>
      </c>
      <c r="AD135" s="151">
        <v>5.7867000000000002E-2</v>
      </c>
      <c r="AE135" s="151">
        <v>3.0948E-2</v>
      </c>
      <c r="AF135" s="151">
        <v>2.8486999999999998E-2</v>
      </c>
      <c r="AG135" s="151">
        <v>1.38951</v>
      </c>
      <c r="AH135" s="151">
        <v>0</v>
      </c>
      <c r="AI135" s="150">
        <v>1.4593999999999999E-2</v>
      </c>
    </row>
    <row r="136" spans="1:35" x14ac:dyDescent="0.25">
      <c r="A136" s="9">
        <v>135</v>
      </c>
      <c r="B136" s="3">
        <v>43801</v>
      </c>
      <c r="C136" s="151">
        <v>5.722664</v>
      </c>
      <c r="D136" s="151">
        <v>1.7173999999999998E-2</v>
      </c>
      <c r="E136" s="151">
        <v>2.8629999999999999E-2</v>
      </c>
      <c r="F136" s="151">
        <v>1.870131</v>
      </c>
      <c r="G136" s="151">
        <v>6.4353309999999997</v>
      </c>
      <c r="H136" s="151">
        <v>3.8546999999999998E-2</v>
      </c>
      <c r="I136" s="151">
        <v>1.7158230000000001</v>
      </c>
      <c r="J136" s="151">
        <v>1.024748</v>
      </c>
      <c r="K136" s="151">
        <v>1.889856</v>
      </c>
      <c r="L136" s="151">
        <v>0.16961599999999999</v>
      </c>
      <c r="M136" s="151">
        <v>1.386916</v>
      </c>
      <c r="N136" s="151">
        <v>0.12790199999999999</v>
      </c>
      <c r="O136" s="151">
        <v>7.3041049999999998</v>
      </c>
      <c r="P136" s="151">
        <v>0</v>
      </c>
      <c r="Q136" s="151">
        <v>3.0010999999999999E-2</v>
      </c>
      <c r="R136" s="151">
        <v>2.8336E-2</v>
      </c>
      <c r="S136" s="151">
        <v>3.8915999999999999E-2</v>
      </c>
      <c r="T136" s="151">
        <v>6.0154110000000003</v>
      </c>
      <c r="U136" s="151">
        <v>6.7777580000000004</v>
      </c>
      <c r="V136" s="151">
        <v>0.15942799999999999</v>
      </c>
      <c r="W136" s="151">
        <v>0</v>
      </c>
      <c r="X136" s="151">
        <v>6.4754899999999997</v>
      </c>
      <c r="Y136" s="151">
        <v>6.4469469999999998</v>
      </c>
      <c r="Z136" s="151">
        <v>1.3309789999999999</v>
      </c>
      <c r="AA136" s="151">
        <v>113.4384</v>
      </c>
      <c r="AB136" s="151">
        <v>8.7478280000000002</v>
      </c>
      <c r="AC136" s="151">
        <v>78.716156999999995</v>
      </c>
      <c r="AD136" s="151">
        <v>5.7685E-2</v>
      </c>
      <c r="AE136" s="151">
        <v>3.0948E-2</v>
      </c>
      <c r="AF136" s="151">
        <v>2.8486999999999998E-2</v>
      </c>
      <c r="AG136" s="151">
        <v>1.384358</v>
      </c>
      <c r="AH136" s="151">
        <v>0</v>
      </c>
      <c r="AI136" s="150">
        <v>1.4512000000000001E-2</v>
      </c>
    </row>
    <row r="137" spans="1:35" x14ac:dyDescent="0.25">
      <c r="A137" s="9">
        <v>136</v>
      </c>
      <c r="B137" s="3">
        <v>43798</v>
      </c>
      <c r="C137" s="151">
        <v>5.7170009999999998</v>
      </c>
      <c r="D137" s="151">
        <v>1.7158E-2</v>
      </c>
      <c r="E137" s="151">
        <v>2.86E-2</v>
      </c>
      <c r="F137" s="151">
        <v>1.8701840000000001</v>
      </c>
      <c r="G137" s="151">
        <v>6.4545599999999999</v>
      </c>
      <c r="H137" s="151">
        <v>3.8415999999999999E-2</v>
      </c>
      <c r="I137" s="151">
        <v>1.7201569999999999</v>
      </c>
      <c r="J137" s="151">
        <v>1.0232760000000001</v>
      </c>
      <c r="K137" s="151">
        <v>1.8875440000000001</v>
      </c>
      <c r="L137" s="151">
        <v>0.169456</v>
      </c>
      <c r="M137" s="151">
        <v>1.3881289999999999</v>
      </c>
      <c r="N137" s="151">
        <v>0.127751</v>
      </c>
      <c r="O137" s="151">
        <v>7.2993579999999998</v>
      </c>
      <c r="P137" s="151">
        <v>0</v>
      </c>
      <c r="Q137" s="151">
        <v>2.9857999999999999E-2</v>
      </c>
      <c r="R137" s="151">
        <v>2.8289000000000002E-2</v>
      </c>
      <c r="S137" s="151">
        <v>3.9276999999999999E-2</v>
      </c>
      <c r="T137" s="151">
        <v>5.9661569999999999</v>
      </c>
      <c r="U137" s="151">
        <v>6.7292909999999999</v>
      </c>
      <c r="V137" s="151">
        <v>0.15917999999999999</v>
      </c>
      <c r="W137" s="151">
        <v>0</v>
      </c>
      <c r="X137" s="151">
        <v>6.4957739999999999</v>
      </c>
      <c r="Y137" s="151">
        <v>6.4046519999999996</v>
      </c>
      <c r="Z137" s="151">
        <v>1.322549</v>
      </c>
      <c r="AA137" s="151">
        <v>113.367273</v>
      </c>
      <c r="AB137" s="151">
        <v>8.7530599999999996</v>
      </c>
      <c r="AC137" s="151">
        <v>78.672359</v>
      </c>
      <c r="AD137" s="151">
        <v>5.7692E-2</v>
      </c>
      <c r="AE137" s="151">
        <v>3.0714999999999999E-2</v>
      </c>
      <c r="AF137" s="151">
        <v>2.8437E-2</v>
      </c>
      <c r="AG137" s="151">
        <v>1.3820030000000001</v>
      </c>
      <c r="AH137" s="151">
        <v>0</v>
      </c>
      <c r="AI137" s="150">
        <v>1.5226999999999999E-2</v>
      </c>
    </row>
    <row r="138" spans="1:35" x14ac:dyDescent="0.25">
      <c r="A138" s="9">
        <v>137</v>
      </c>
      <c r="B138" s="3">
        <v>43797</v>
      </c>
      <c r="C138" s="151">
        <v>5.7151699999999996</v>
      </c>
      <c r="D138" s="151">
        <v>1.7153000000000002E-2</v>
      </c>
      <c r="E138" s="151">
        <v>2.8590000000000001E-2</v>
      </c>
      <c r="F138" s="151">
        <v>1.864749</v>
      </c>
      <c r="G138" s="151">
        <v>6.450018</v>
      </c>
      <c r="H138" s="151">
        <v>3.8730000000000001E-2</v>
      </c>
      <c r="I138" s="151">
        <v>1.703022</v>
      </c>
      <c r="J138" s="151">
        <v>1.0114380000000001</v>
      </c>
      <c r="K138" s="151">
        <v>1.885454</v>
      </c>
      <c r="L138" s="151">
        <v>0.169404</v>
      </c>
      <c r="M138" s="151">
        <v>1.386039</v>
      </c>
      <c r="N138" s="151">
        <v>0.12770999999999999</v>
      </c>
      <c r="O138" s="151">
        <v>7.3031040000000003</v>
      </c>
      <c r="P138" s="151">
        <v>0</v>
      </c>
      <c r="Q138" s="151">
        <v>2.9621000000000001E-2</v>
      </c>
      <c r="R138" s="151">
        <v>2.7969000000000001E-2</v>
      </c>
      <c r="S138" s="151">
        <v>3.9260999999999997E-2</v>
      </c>
      <c r="T138" s="151">
        <v>5.9661569999999999</v>
      </c>
      <c r="U138" s="151">
        <v>6.7292909999999999</v>
      </c>
      <c r="V138" s="151">
        <v>0.15740799999999999</v>
      </c>
      <c r="W138" s="151">
        <v>0</v>
      </c>
      <c r="X138" s="151">
        <v>6.4897609999999997</v>
      </c>
      <c r="Y138" s="151">
        <v>6.4046519999999996</v>
      </c>
      <c r="Z138" s="151">
        <v>1.322549</v>
      </c>
      <c r="AA138" s="151">
        <v>113.568849</v>
      </c>
      <c r="AB138" s="151">
        <v>8.7307459999999999</v>
      </c>
      <c r="AC138" s="151">
        <v>78.602132999999995</v>
      </c>
      <c r="AD138" s="151">
        <v>5.7565999999999999E-2</v>
      </c>
      <c r="AE138" s="151">
        <v>3.0714999999999999E-2</v>
      </c>
      <c r="AF138" s="151">
        <v>2.8437E-2</v>
      </c>
      <c r="AG138" s="151">
        <v>1.379974</v>
      </c>
      <c r="AH138" s="151">
        <v>0</v>
      </c>
      <c r="AI138" s="150">
        <v>1.5211000000000001E-2</v>
      </c>
    </row>
    <row r="139" spans="1:35" x14ac:dyDescent="0.25">
      <c r="A139" s="9">
        <v>138</v>
      </c>
      <c r="B139" s="3">
        <v>43796</v>
      </c>
      <c r="C139" s="151">
        <v>5.7133010000000004</v>
      </c>
      <c r="D139" s="151">
        <v>1.7146999999999999E-2</v>
      </c>
      <c r="E139" s="151">
        <v>2.8580000000000001E-2</v>
      </c>
      <c r="F139" s="151">
        <v>1.8648420000000001</v>
      </c>
      <c r="G139" s="151">
        <v>6.43804</v>
      </c>
      <c r="H139" s="151">
        <v>3.8636999999999998E-2</v>
      </c>
      <c r="I139" s="151">
        <v>1.7104980000000001</v>
      </c>
      <c r="J139" s="151">
        <v>1.016618</v>
      </c>
      <c r="K139" s="151">
        <v>1.886482</v>
      </c>
      <c r="L139" s="151">
        <v>0.169354</v>
      </c>
      <c r="M139" s="151">
        <v>1.3854359999999999</v>
      </c>
      <c r="N139" s="151">
        <v>0.12767100000000001</v>
      </c>
      <c r="O139" s="151">
        <v>7.304716</v>
      </c>
      <c r="P139" s="151">
        <v>0</v>
      </c>
      <c r="Q139" s="151">
        <v>2.9606E-2</v>
      </c>
      <c r="R139" s="151">
        <v>2.8146000000000001E-2</v>
      </c>
      <c r="S139" s="151">
        <v>3.8961999999999997E-2</v>
      </c>
      <c r="T139" s="151">
        <v>5.9661569999999999</v>
      </c>
      <c r="U139" s="151">
        <v>6.7292909999999999</v>
      </c>
      <c r="V139" s="151">
        <v>0.15839800000000001</v>
      </c>
      <c r="W139" s="151">
        <v>0</v>
      </c>
      <c r="X139" s="151">
        <v>6.4734590000000001</v>
      </c>
      <c r="Y139" s="151">
        <v>6.4046519999999996</v>
      </c>
      <c r="Z139" s="151">
        <v>1.322549</v>
      </c>
      <c r="AA139" s="151">
        <v>113.545694</v>
      </c>
      <c r="AB139" s="151">
        <v>8.7300470000000008</v>
      </c>
      <c r="AC139" s="151">
        <v>78.576083999999994</v>
      </c>
      <c r="AD139" s="151">
        <v>5.7590000000000002E-2</v>
      </c>
      <c r="AE139" s="151">
        <v>3.0714999999999999E-2</v>
      </c>
      <c r="AF139" s="151">
        <v>2.8437E-2</v>
      </c>
      <c r="AG139" s="151">
        <v>1.3810910000000001</v>
      </c>
      <c r="AH139" s="151">
        <v>0</v>
      </c>
      <c r="AI139" s="150">
        <v>1.5243E-2</v>
      </c>
    </row>
    <row r="140" spans="1:35" x14ac:dyDescent="0.25">
      <c r="A140" s="9">
        <v>139</v>
      </c>
      <c r="B140" s="3">
        <v>43795</v>
      </c>
      <c r="C140" s="151">
        <v>5.7116449999999999</v>
      </c>
      <c r="D140" s="151">
        <v>1.7139999999999999E-2</v>
      </c>
      <c r="E140" s="151">
        <v>2.8570000000000002E-2</v>
      </c>
      <c r="F140" s="151">
        <v>1.8602030000000001</v>
      </c>
      <c r="G140" s="151">
        <v>6.4164009999999996</v>
      </c>
      <c r="H140" s="151">
        <v>3.8490999999999997E-2</v>
      </c>
      <c r="I140" s="151">
        <v>1.696267</v>
      </c>
      <c r="J140" s="151">
        <v>1.017633</v>
      </c>
      <c r="K140" s="151">
        <v>1.8849009999999999</v>
      </c>
      <c r="L140" s="151">
        <v>0.16930100000000001</v>
      </c>
      <c r="M140" s="151">
        <v>1.383399</v>
      </c>
      <c r="N140" s="151">
        <v>0.127632</v>
      </c>
      <c r="O140" s="151">
        <v>7.30776</v>
      </c>
      <c r="P140" s="151">
        <v>0</v>
      </c>
      <c r="Q140" s="151">
        <v>2.9391E-2</v>
      </c>
      <c r="R140" s="151">
        <v>2.7914999999999999E-2</v>
      </c>
      <c r="S140" s="151">
        <v>3.8982000000000003E-2</v>
      </c>
      <c r="T140" s="151">
        <v>5.9661569999999999</v>
      </c>
      <c r="U140" s="151">
        <v>6.7292909999999999</v>
      </c>
      <c r="V140" s="151">
        <v>0.15710299999999999</v>
      </c>
      <c r="W140" s="151">
        <v>0</v>
      </c>
      <c r="X140" s="151">
        <v>6.4523460000000004</v>
      </c>
      <c r="Y140" s="151">
        <v>6.4046519999999996</v>
      </c>
      <c r="Z140" s="151">
        <v>1.322549</v>
      </c>
      <c r="AA140" s="151">
        <v>113.64418499999999</v>
      </c>
      <c r="AB140" s="151">
        <v>8.7118780000000005</v>
      </c>
      <c r="AC140" s="151">
        <v>78.504086000000001</v>
      </c>
      <c r="AD140" s="151">
        <v>5.7533000000000001E-2</v>
      </c>
      <c r="AE140" s="151">
        <v>3.0835000000000001E-2</v>
      </c>
      <c r="AF140" s="151">
        <v>2.8365000000000001E-2</v>
      </c>
      <c r="AG140" s="151">
        <v>1.3801270000000001</v>
      </c>
      <c r="AH140" s="151">
        <v>0</v>
      </c>
      <c r="AI140" s="150">
        <v>1.5023999999999999E-2</v>
      </c>
    </row>
    <row r="141" spans="1:35" x14ac:dyDescent="0.25">
      <c r="A141" s="9">
        <v>140</v>
      </c>
      <c r="B141" s="3">
        <v>43794</v>
      </c>
      <c r="C141" s="151">
        <v>5.7096920000000004</v>
      </c>
      <c r="D141" s="151">
        <v>1.7132999999999999E-2</v>
      </c>
      <c r="E141" s="151">
        <v>2.8559000000000001E-2</v>
      </c>
      <c r="F141" s="151">
        <v>1.8619319999999999</v>
      </c>
      <c r="G141" s="151">
        <v>6.3896459999999999</v>
      </c>
      <c r="H141" s="151">
        <v>3.8542E-2</v>
      </c>
      <c r="I141" s="151">
        <v>1.709095</v>
      </c>
      <c r="J141" s="151">
        <v>1.0259830000000001</v>
      </c>
      <c r="K141" s="151">
        <v>1.884787</v>
      </c>
      <c r="L141" s="151">
        <v>0.16924700000000001</v>
      </c>
      <c r="M141" s="151">
        <v>1.382101</v>
      </c>
      <c r="N141" s="151">
        <v>0.127585</v>
      </c>
      <c r="O141" s="151">
        <v>7.3069300000000004</v>
      </c>
      <c r="P141" s="151">
        <v>0</v>
      </c>
      <c r="Q141" s="151">
        <v>2.9663999999999999E-2</v>
      </c>
      <c r="R141" s="151">
        <v>2.8209000000000001E-2</v>
      </c>
      <c r="S141" s="151">
        <v>3.8212999999999997E-2</v>
      </c>
      <c r="T141" s="151">
        <v>5.9661569999999999</v>
      </c>
      <c r="U141" s="151">
        <v>6.7292909999999999</v>
      </c>
      <c r="V141" s="151">
        <v>0.15876299999999999</v>
      </c>
      <c r="W141" s="151">
        <v>0</v>
      </c>
      <c r="X141" s="151">
        <v>6.4221000000000004</v>
      </c>
      <c r="Y141" s="151">
        <v>6.4046519999999996</v>
      </c>
      <c r="Z141" s="151">
        <v>1.322549</v>
      </c>
      <c r="AA141" s="151">
        <v>113.705766</v>
      </c>
      <c r="AB141" s="151">
        <v>8.7265619999999995</v>
      </c>
      <c r="AC141" s="151">
        <v>78.498714000000007</v>
      </c>
      <c r="AD141" s="151">
        <v>5.7604000000000002E-2</v>
      </c>
      <c r="AE141" s="151">
        <v>3.0835000000000001E-2</v>
      </c>
      <c r="AF141" s="151">
        <v>2.8365000000000001E-2</v>
      </c>
      <c r="AG141" s="151">
        <v>1.379961</v>
      </c>
      <c r="AH141" s="151">
        <v>0</v>
      </c>
      <c r="AI141" s="150">
        <v>1.4989000000000001E-2</v>
      </c>
    </row>
    <row r="142" spans="1:35" x14ac:dyDescent="0.25">
      <c r="A142" s="9">
        <v>141</v>
      </c>
      <c r="B142" s="3">
        <v>43791</v>
      </c>
      <c r="C142" s="151">
        <v>5.7040139999999999</v>
      </c>
      <c r="D142" s="151">
        <v>1.7115999999999999E-2</v>
      </c>
      <c r="E142" s="151">
        <v>2.853E-2</v>
      </c>
      <c r="F142" s="151">
        <v>1.8584769999999999</v>
      </c>
      <c r="G142" s="151">
        <v>6.3829890000000002</v>
      </c>
      <c r="H142" s="151">
        <v>3.8522000000000001E-2</v>
      </c>
      <c r="I142" s="151">
        <v>1.711114</v>
      </c>
      <c r="J142" s="151">
        <v>1.0292589999999999</v>
      </c>
      <c r="K142" s="151">
        <v>1.883084</v>
      </c>
      <c r="L142" s="151">
        <v>0.16908699999999999</v>
      </c>
      <c r="M142" s="151">
        <v>1.3826039999999999</v>
      </c>
      <c r="N142" s="151">
        <v>0.127468</v>
      </c>
      <c r="O142" s="151">
        <v>7.2975469999999998</v>
      </c>
      <c r="P142" s="151">
        <v>0</v>
      </c>
      <c r="Q142" s="151">
        <v>2.9648000000000001E-2</v>
      </c>
      <c r="R142" s="151">
        <v>2.8389000000000001E-2</v>
      </c>
      <c r="S142" s="151">
        <v>3.8241999999999998E-2</v>
      </c>
      <c r="T142" s="151">
        <v>6.0152530000000004</v>
      </c>
      <c r="U142" s="151">
        <v>6.7591469999999996</v>
      </c>
      <c r="V142" s="151">
        <v>0.15979099999999999</v>
      </c>
      <c r="W142" s="151">
        <v>0</v>
      </c>
      <c r="X142" s="151">
        <v>6.4161700000000002</v>
      </c>
      <c r="Y142" s="151">
        <v>6.4386469999999996</v>
      </c>
      <c r="Z142" s="151">
        <v>1.3227800000000001</v>
      </c>
      <c r="AA142" s="151">
        <v>113.589056</v>
      </c>
      <c r="AB142" s="151">
        <v>8.7267880000000009</v>
      </c>
      <c r="AC142" s="151">
        <v>78.428685000000002</v>
      </c>
      <c r="AD142" s="151">
        <v>5.7500000000000002E-2</v>
      </c>
      <c r="AE142" s="151">
        <v>3.0835000000000001E-2</v>
      </c>
      <c r="AF142" s="151">
        <v>2.8365000000000001E-2</v>
      </c>
      <c r="AG142" s="151">
        <v>1.3795679999999999</v>
      </c>
      <c r="AH142" s="151">
        <v>0</v>
      </c>
      <c r="AI142" s="150">
        <v>1.5082E-2</v>
      </c>
    </row>
    <row r="143" spans="1:35" x14ac:dyDescent="0.25">
      <c r="A143" s="9">
        <v>142</v>
      </c>
      <c r="B143" s="3">
        <v>43790</v>
      </c>
      <c r="C143" s="151">
        <v>5.7021350000000002</v>
      </c>
      <c r="D143" s="151">
        <v>1.7106E-2</v>
      </c>
      <c r="E143" s="151">
        <v>2.852E-2</v>
      </c>
      <c r="F143" s="151">
        <v>1.859097</v>
      </c>
      <c r="G143" s="151">
        <v>6.390136</v>
      </c>
      <c r="H143" s="151">
        <v>3.8792E-2</v>
      </c>
      <c r="I143" s="151">
        <v>1.7149289999999999</v>
      </c>
      <c r="J143" s="151">
        <v>1.0315399999999999</v>
      </c>
      <c r="K143" s="151">
        <v>1.883035</v>
      </c>
      <c r="L143" s="151">
        <v>0.16903399999999999</v>
      </c>
      <c r="M143" s="151">
        <v>1.3847039999999999</v>
      </c>
      <c r="N143" s="151">
        <v>0.12742899999999999</v>
      </c>
      <c r="O143" s="151">
        <v>7.3026549999999997</v>
      </c>
      <c r="P143" s="151">
        <v>0</v>
      </c>
      <c r="Q143" s="151">
        <v>2.9506999999999999E-2</v>
      </c>
      <c r="R143" s="151">
        <v>2.8292000000000001E-2</v>
      </c>
      <c r="S143" s="151">
        <v>3.8313E-2</v>
      </c>
      <c r="T143" s="151">
        <v>6.0152530000000004</v>
      </c>
      <c r="U143" s="151">
        <v>6.7591469999999996</v>
      </c>
      <c r="V143" s="151">
        <v>0.15924099999999999</v>
      </c>
      <c r="W143" s="151">
        <v>0</v>
      </c>
      <c r="X143" s="151">
        <v>6.4237900000000003</v>
      </c>
      <c r="Y143" s="151">
        <v>6.4386469999999996</v>
      </c>
      <c r="Z143" s="151">
        <v>1.3227800000000001</v>
      </c>
      <c r="AA143" s="151">
        <v>113.79821099999999</v>
      </c>
      <c r="AB143" s="151">
        <v>8.7270970000000005</v>
      </c>
      <c r="AC143" s="151">
        <v>78.421104</v>
      </c>
      <c r="AD143" s="151">
        <v>5.7459999999999997E-2</v>
      </c>
      <c r="AE143" s="151">
        <v>3.0835000000000001E-2</v>
      </c>
      <c r="AF143" s="151">
        <v>2.8365000000000001E-2</v>
      </c>
      <c r="AG143" s="151">
        <v>1.3791869999999999</v>
      </c>
      <c r="AH143" s="151">
        <v>0</v>
      </c>
      <c r="AI143" s="150">
        <v>1.4768999999999999E-2</v>
      </c>
    </row>
    <row r="144" spans="1:35" x14ac:dyDescent="0.25">
      <c r="A144" s="9">
        <v>143</v>
      </c>
      <c r="B144" s="3">
        <v>43789</v>
      </c>
      <c r="C144" s="151">
        <v>5.7003069999999996</v>
      </c>
      <c r="D144" s="151">
        <v>1.7097999999999999E-2</v>
      </c>
      <c r="E144" s="151">
        <v>2.8509E-2</v>
      </c>
      <c r="F144" s="151">
        <v>1.862581</v>
      </c>
      <c r="G144" s="151">
        <v>6.4146809999999999</v>
      </c>
      <c r="H144" s="151">
        <v>3.8696000000000001E-2</v>
      </c>
      <c r="I144" s="151">
        <v>1.7258519999999999</v>
      </c>
      <c r="J144" s="151">
        <v>1.0393239999999999</v>
      </c>
      <c r="K144" s="151">
        <v>1.8842840000000001</v>
      </c>
      <c r="L144" s="151">
        <v>0.16898299999999999</v>
      </c>
      <c r="M144" s="151">
        <v>1.3895360000000001</v>
      </c>
      <c r="N144" s="151">
        <v>0.127389</v>
      </c>
      <c r="O144" s="151">
        <v>7.294905</v>
      </c>
      <c r="P144" s="151">
        <v>0</v>
      </c>
      <c r="Q144" s="151">
        <v>2.9558999999999998E-2</v>
      </c>
      <c r="R144" s="151">
        <v>2.8445999999999999E-2</v>
      </c>
      <c r="S144" s="151">
        <v>3.8739999999999997E-2</v>
      </c>
      <c r="T144" s="151">
        <v>6.0152530000000004</v>
      </c>
      <c r="U144" s="151">
        <v>6.7591469999999996</v>
      </c>
      <c r="V144" s="151">
        <v>0.16011</v>
      </c>
      <c r="W144" s="151">
        <v>0</v>
      </c>
      <c r="X144" s="151">
        <v>6.443619</v>
      </c>
      <c r="Y144" s="151">
        <v>6.4386469999999996</v>
      </c>
      <c r="Z144" s="151">
        <v>1.3227800000000001</v>
      </c>
      <c r="AA144" s="151">
        <v>113.58197</v>
      </c>
      <c r="AB144" s="151">
        <v>8.7357250000000004</v>
      </c>
      <c r="AC144" s="151">
        <v>78.438278999999994</v>
      </c>
      <c r="AD144" s="151">
        <v>5.7518E-2</v>
      </c>
      <c r="AE144" s="151">
        <v>3.0835000000000001E-2</v>
      </c>
      <c r="AF144" s="151">
        <v>2.8365000000000001E-2</v>
      </c>
      <c r="AG144" s="151">
        <v>1.3815930000000001</v>
      </c>
      <c r="AH144" s="151">
        <v>0</v>
      </c>
      <c r="AI144" s="150">
        <v>1.4408000000000001E-2</v>
      </c>
    </row>
    <row r="145" spans="1:35" x14ac:dyDescent="0.25">
      <c r="A145" s="9">
        <v>144</v>
      </c>
      <c r="B145" s="3">
        <v>43788</v>
      </c>
      <c r="C145" s="151">
        <v>5.6984500000000002</v>
      </c>
      <c r="D145" s="151">
        <v>1.7089E-2</v>
      </c>
      <c r="E145" s="151">
        <v>2.8499E-2</v>
      </c>
      <c r="F145" s="151">
        <v>1.8595790000000001</v>
      </c>
      <c r="G145" s="151">
        <v>6.4264260000000002</v>
      </c>
      <c r="H145" s="151">
        <v>3.8550000000000001E-2</v>
      </c>
      <c r="I145" s="151">
        <v>1.7215229999999999</v>
      </c>
      <c r="J145" s="151">
        <v>1.0362</v>
      </c>
      <c r="K145" s="151">
        <v>1.8825810000000001</v>
      </c>
      <c r="L145" s="151">
        <v>0.168931</v>
      </c>
      <c r="M145" s="151">
        <v>1.3891990000000001</v>
      </c>
      <c r="N145" s="151">
        <v>0.12734200000000001</v>
      </c>
      <c r="O145" s="151">
        <v>7.291658</v>
      </c>
      <c r="P145" s="151">
        <v>0</v>
      </c>
      <c r="Q145" s="151">
        <v>2.9419000000000001E-2</v>
      </c>
      <c r="R145" s="151">
        <v>2.8316000000000001E-2</v>
      </c>
      <c r="S145" s="151">
        <v>3.8775999999999998E-2</v>
      </c>
      <c r="T145" s="151">
        <v>6.0152530000000004</v>
      </c>
      <c r="U145" s="151">
        <v>6.7591469999999996</v>
      </c>
      <c r="V145" s="151">
        <v>0.15937899999999999</v>
      </c>
      <c r="W145" s="151">
        <v>0</v>
      </c>
      <c r="X145" s="151">
        <v>6.4593259999999999</v>
      </c>
      <c r="Y145" s="151">
        <v>6.4386469999999996</v>
      </c>
      <c r="Z145" s="151">
        <v>1.3227800000000001</v>
      </c>
      <c r="AA145" s="151">
        <v>113.575951</v>
      </c>
      <c r="AB145" s="151">
        <v>8.7304549999999992</v>
      </c>
      <c r="AC145" s="151">
        <v>78.396518</v>
      </c>
      <c r="AD145" s="151">
        <v>5.7376999999999997E-2</v>
      </c>
      <c r="AE145" s="151">
        <v>3.0547000000000001E-2</v>
      </c>
      <c r="AF145" s="151">
        <v>2.8285999999999999E-2</v>
      </c>
      <c r="AG145" s="151">
        <v>1.3796379999999999</v>
      </c>
      <c r="AH145" s="151">
        <v>0</v>
      </c>
      <c r="AI145" s="150">
        <v>1.4815999999999999E-2</v>
      </c>
    </row>
    <row r="146" spans="1:35" x14ac:dyDescent="0.25">
      <c r="A146" s="9">
        <v>145</v>
      </c>
      <c r="B146" s="3">
        <v>43787</v>
      </c>
      <c r="C146" s="151">
        <v>5.696472</v>
      </c>
      <c r="D146" s="151">
        <v>1.7080000000000001E-2</v>
      </c>
      <c r="E146" s="151">
        <v>2.8487999999999999E-2</v>
      </c>
      <c r="F146" s="151">
        <v>1.8527849999999999</v>
      </c>
      <c r="G146" s="151">
        <v>6.4296540000000002</v>
      </c>
      <c r="H146" s="151">
        <v>3.8863000000000002E-2</v>
      </c>
      <c r="I146" s="151">
        <v>1.6999420000000001</v>
      </c>
      <c r="J146" s="151">
        <v>1.0230090000000001</v>
      </c>
      <c r="K146" s="151">
        <v>1.8791199999999999</v>
      </c>
      <c r="L146" s="151">
        <v>0.168879</v>
      </c>
      <c r="M146" s="151">
        <v>1.3859349999999999</v>
      </c>
      <c r="N146" s="151">
        <v>0.12729799999999999</v>
      </c>
      <c r="O146" s="151">
        <v>7.2818889999999996</v>
      </c>
      <c r="P146" s="151">
        <v>0</v>
      </c>
      <c r="Q146" s="151">
        <v>2.9019E-2</v>
      </c>
      <c r="R146" s="151">
        <v>2.7798E-2</v>
      </c>
      <c r="S146" s="151">
        <v>3.8745000000000002E-2</v>
      </c>
      <c r="T146" s="151">
        <v>6.0152530000000004</v>
      </c>
      <c r="U146" s="151">
        <v>6.7591469999999996</v>
      </c>
      <c r="V146" s="151">
        <v>0.15645500000000001</v>
      </c>
      <c r="W146" s="151">
        <v>0</v>
      </c>
      <c r="X146" s="151">
        <v>6.4710010000000002</v>
      </c>
      <c r="Y146" s="151">
        <v>6.4386469999999996</v>
      </c>
      <c r="Z146" s="151">
        <v>1.3227800000000001</v>
      </c>
      <c r="AA146" s="151">
        <v>113.26125999999999</v>
      </c>
      <c r="AB146" s="151">
        <v>8.7072789999999998</v>
      </c>
      <c r="AC146" s="151">
        <v>78.316676999999999</v>
      </c>
      <c r="AD146" s="151">
        <v>5.7174999999999997E-2</v>
      </c>
      <c r="AE146" s="151">
        <v>3.0547000000000001E-2</v>
      </c>
      <c r="AF146" s="151">
        <v>2.8285999999999999E-2</v>
      </c>
      <c r="AG146" s="151">
        <v>1.3757079999999999</v>
      </c>
      <c r="AH146" s="151">
        <v>0</v>
      </c>
      <c r="AI146" s="150">
        <v>1.5115999999999999E-2</v>
      </c>
    </row>
    <row r="147" spans="1:35" x14ac:dyDescent="0.25">
      <c r="A147" s="9">
        <v>146</v>
      </c>
      <c r="B147" s="3">
        <v>43784</v>
      </c>
      <c r="C147" s="151">
        <v>5.6906670000000004</v>
      </c>
      <c r="D147" s="151">
        <v>1.7062000000000001E-2</v>
      </c>
      <c r="E147" s="151">
        <v>2.8457E-2</v>
      </c>
      <c r="F147" s="151">
        <v>1.8445720000000001</v>
      </c>
      <c r="G147" s="151">
        <v>6.426933</v>
      </c>
      <c r="H147" s="151">
        <v>3.8871999999999997E-2</v>
      </c>
      <c r="I147" s="151">
        <v>1.6678189999999999</v>
      </c>
      <c r="J147" s="151">
        <v>1.0068330000000001</v>
      </c>
      <c r="K147" s="151">
        <v>1.87558</v>
      </c>
      <c r="L147" s="151">
        <v>0.16872000000000001</v>
      </c>
      <c r="M147" s="151">
        <v>1.378933</v>
      </c>
      <c r="N147" s="151">
        <v>0.12715599999999999</v>
      </c>
      <c r="O147" s="151">
        <v>7.2731500000000002</v>
      </c>
      <c r="P147" s="151">
        <v>0</v>
      </c>
      <c r="Q147" s="151">
        <v>2.8627E-2</v>
      </c>
      <c r="R147" s="151">
        <v>2.7314999999999999E-2</v>
      </c>
      <c r="S147" s="151">
        <v>3.8571000000000001E-2</v>
      </c>
      <c r="T147" s="151">
        <v>5.9940720000000001</v>
      </c>
      <c r="U147" s="151">
        <v>6.7657600000000002</v>
      </c>
      <c r="V147" s="151">
        <v>0.15374699999999999</v>
      </c>
      <c r="W147" s="151">
        <v>0</v>
      </c>
      <c r="X147" s="151">
        <v>6.4772080000000001</v>
      </c>
      <c r="Y147" s="151">
        <v>6.4105800000000004</v>
      </c>
      <c r="Z147" s="151">
        <v>1.317528</v>
      </c>
      <c r="AA147" s="151">
        <v>113.010717</v>
      </c>
      <c r="AB147" s="151">
        <v>8.6691369999999992</v>
      </c>
      <c r="AC147" s="151">
        <v>78.183594999999997</v>
      </c>
      <c r="AD147" s="151">
        <v>5.6984E-2</v>
      </c>
      <c r="AE147" s="151">
        <v>3.0547000000000001E-2</v>
      </c>
      <c r="AF147" s="151">
        <v>2.8285999999999999E-2</v>
      </c>
      <c r="AG147" s="151">
        <v>1.3723160000000001</v>
      </c>
      <c r="AH147" s="151">
        <v>0</v>
      </c>
      <c r="AI147" s="150">
        <v>1.4932000000000001E-2</v>
      </c>
    </row>
    <row r="148" spans="1:35" x14ac:dyDescent="0.25">
      <c r="A148" s="9">
        <v>147</v>
      </c>
      <c r="B148" s="3">
        <v>43783</v>
      </c>
      <c r="C148" s="151">
        <v>5.6888249999999996</v>
      </c>
      <c r="D148" s="151">
        <v>1.7059000000000001E-2</v>
      </c>
      <c r="E148" s="151">
        <v>2.8447E-2</v>
      </c>
      <c r="F148" s="151">
        <v>1.8481730000000001</v>
      </c>
      <c r="G148" s="151">
        <v>6.4173109999999998</v>
      </c>
      <c r="H148" s="151">
        <v>3.8880999999999999E-2</v>
      </c>
      <c r="I148" s="151">
        <v>1.6816</v>
      </c>
      <c r="J148" s="151">
        <v>1.0068109999999999</v>
      </c>
      <c r="K148" s="151">
        <v>1.8749549999999999</v>
      </c>
      <c r="L148" s="151">
        <v>0.16867199999999999</v>
      </c>
      <c r="M148" s="151">
        <v>1.3786700000000001</v>
      </c>
      <c r="N148" s="151">
        <v>0.127107</v>
      </c>
      <c r="O148" s="151">
        <v>7.270518</v>
      </c>
      <c r="P148" s="151">
        <v>0</v>
      </c>
      <c r="Q148" s="151">
        <v>2.8738E-2</v>
      </c>
      <c r="R148" s="151">
        <v>2.7517E-2</v>
      </c>
      <c r="S148" s="151">
        <v>3.8637999999999999E-2</v>
      </c>
      <c r="T148" s="151">
        <v>5.9940720000000001</v>
      </c>
      <c r="U148" s="151">
        <v>6.7657600000000002</v>
      </c>
      <c r="V148" s="151">
        <v>0.15488399999999999</v>
      </c>
      <c r="W148" s="151">
        <v>0</v>
      </c>
      <c r="X148" s="151">
        <v>6.4734590000000001</v>
      </c>
      <c r="Y148" s="151">
        <v>6.4105800000000004</v>
      </c>
      <c r="Z148" s="151">
        <v>1.317528</v>
      </c>
      <c r="AA148" s="151">
        <v>112.89995399999999</v>
      </c>
      <c r="AB148" s="151">
        <v>8.6895330000000008</v>
      </c>
      <c r="AC148" s="151">
        <v>78.212813999999995</v>
      </c>
      <c r="AD148" s="151">
        <v>5.6945000000000003E-2</v>
      </c>
      <c r="AE148" s="151">
        <v>3.0547000000000001E-2</v>
      </c>
      <c r="AF148" s="151">
        <v>2.8285999999999999E-2</v>
      </c>
      <c r="AG148" s="151">
        <v>1.3715889999999999</v>
      </c>
      <c r="AH148" s="151">
        <v>0</v>
      </c>
      <c r="AI148" s="150">
        <v>1.5003000000000001E-2</v>
      </c>
    </row>
    <row r="149" spans="1:35" x14ac:dyDescent="0.25">
      <c r="A149" s="9">
        <v>148</v>
      </c>
      <c r="B149" s="3">
        <v>43782</v>
      </c>
      <c r="C149" s="151">
        <v>5.6866320000000004</v>
      </c>
      <c r="D149" s="151">
        <v>1.7054E-2</v>
      </c>
      <c r="E149" s="151">
        <v>2.8435999999999999E-2</v>
      </c>
      <c r="F149" s="151">
        <v>1.845054</v>
      </c>
      <c r="G149" s="151">
        <v>6.4205740000000002</v>
      </c>
      <c r="H149" s="151">
        <v>3.8665999999999999E-2</v>
      </c>
      <c r="I149" s="151">
        <v>1.670647</v>
      </c>
      <c r="J149" s="151">
        <v>1.000882</v>
      </c>
      <c r="K149" s="151">
        <v>1.8725609999999999</v>
      </c>
      <c r="L149" s="151">
        <v>0.168623</v>
      </c>
      <c r="M149" s="151">
        <v>1.376789</v>
      </c>
      <c r="N149" s="151">
        <v>0.127002</v>
      </c>
      <c r="O149" s="151">
        <v>7.262378</v>
      </c>
      <c r="P149" s="151">
        <v>0</v>
      </c>
      <c r="Q149" s="151">
        <v>2.8444000000000001E-2</v>
      </c>
      <c r="R149" s="151">
        <v>2.7186999999999999E-2</v>
      </c>
      <c r="S149" s="151">
        <v>3.9010000000000003E-2</v>
      </c>
      <c r="T149" s="151">
        <v>5.9940720000000001</v>
      </c>
      <c r="U149" s="151">
        <v>6.7657600000000002</v>
      </c>
      <c r="V149" s="151">
        <v>0.15303</v>
      </c>
      <c r="W149" s="151">
        <v>0</v>
      </c>
      <c r="X149" s="151">
        <v>6.4775669999999996</v>
      </c>
      <c r="Y149" s="151">
        <v>6.4105800000000004</v>
      </c>
      <c r="Z149" s="151">
        <v>1.317528</v>
      </c>
      <c r="AA149" s="151">
        <v>112.861299</v>
      </c>
      <c r="AB149" s="151">
        <v>8.6775000000000002</v>
      </c>
      <c r="AC149" s="151">
        <v>78.145622000000003</v>
      </c>
      <c r="AD149" s="151">
        <v>5.6861000000000002E-2</v>
      </c>
      <c r="AE149" s="151">
        <v>3.0547000000000001E-2</v>
      </c>
      <c r="AF149" s="151">
        <v>2.8285999999999999E-2</v>
      </c>
      <c r="AG149" s="151">
        <v>1.370452</v>
      </c>
      <c r="AH149" s="151">
        <v>0</v>
      </c>
      <c r="AI149" s="150">
        <v>1.4918000000000001E-2</v>
      </c>
    </row>
    <row r="150" spans="1:35" x14ac:dyDescent="0.25">
      <c r="A150" s="9">
        <v>149</v>
      </c>
      <c r="B150" s="3">
        <v>43781</v>
      </c>
      <c r="C150" s="151">
        <v>5.6846949999999996</v>
      </c>
      <c r="D150" s="151">
        <v>1.7049000000000002E-2</v>
      </c>
      <c r="E150" s="151">
        <v>2.8426E-2</v>
      </c>
      <c r="F150" s="151">
        <v>1.8406579999999999</v>
      </c>
      <c r="G150" s="151">
        <v>6.419772</v>
      </c>
      <c r="H150" s="151">
        <v>3.9003999999999997E-2</v>
      </c>
      <c r="I150" s="151">
        <v>1.651886</v>
      </c>
      <c r="J150" s="151">
        <v>0.99816499999999997</v>
      </c>
      <c r="K150" s="151">
        <v>1.8716699999999999</v>
      </c>
      <c r="L150" s="151">
        <v>0.16856599999999999</v>
      </c>
      <c r="M150" s="151">
        <v>1.375637</v>
      </c>
      <c r="N150" s="151">
        <v>0.12695600000000001</v>
      </c>
      <c r="O150" s="151">
        <v>7.2573809999999996</v>
      </c>
      <c r="P150" s="151">
        <v>0</v>
      </c>
      <c r="Q150" s="151">
        <v>2.8385000000000001E-2</v>
      </c>
      <c r="R150" s="151">
        <v>2.6998000000000001E-2</v>
      </c>
      <c r="S150" s="151">
        <v>3.8890000000000001E-2</v>
      </c>
      <c r="T150" s="151">
        <v>5.9940720000000001</v>
      </c>
      <c r="U150" s="151">
        <v>6.7657600000000002</v>
      </c>
      <c r="V150" s="151">
        <v>0.15196599999999999</v>
      </c>
      <c r="W150" s="151">
        <v>0</v>
      </c>
      <c r="X150" s="151">
        <v>6.4774459999999996</v>
      </c>
      <c r="Y150" s="151">
        <v>6.4105800000000004</v>
      </c>
      <c r="Z150" s="151">
        <v>1.317528</v>
      </c>
      <c r="AA150" s="151">
        <v>112.611763</v>
      </c>
      <c r="AB150" s="151">
        <v>8.6590129999999998</v>
      </c>
      <c r="AC150" s="151">
        <v>78.096742000000006</v>
      </c>
      <c r="AD150" s="151">
        <v>5.6577000000000002E-2</v>
      </c>
      <c r="AE150" s="151">
        <v>3.0047999999999998E-2</v>
      </c>
      <c r="AF150" s="151">
        <v>2.8173E-2</v>
      </c>
      <c r="AG150" s="151">
        <v>1.3695660000000001</v>
      </c>
      <c r="AH150" s="151">
        <v>0</v>
      </c>
      <c r="AI150" s="150">
        <v>1.4943E-2</v>
      </c>
    </row>
    <row r="151" spans="1:35" x14ac:dyDescent="0.25">
      <c r="A151" s="9">
        <v>150</v>
      </c>
      <c r="B151" s="3">
        <v>43780</v>
      </c>
      <c r="C151" s="151">
        <v>5.6827360000000002</v>
      </c>
      <c r="D151" s="151">
        <v>1.7042999999999999E-2</v>
      </c>
      <c r="E151" s="151">
        <v>2.8414999999999999E-2</v>
      </c>
      <c r="F151" s="151">
        <v>1.8386260000000001</v>
      </c>
      <c r="G151" s="151">
        <v>6.3879859999999997</v>
      </c>
      <c r="H151" s="151">
        <v>3.8885999999999997E-2</v>
      </c>
      <c r="I151" s="151">
        <v>1.644962</v>
      </c>
      <c r="J151" s="151">
        <v>1.0005580000000001</v>
      </c>
      <c r="K151" s="151">
        <v>1.870239</v>
      </c>
      <c r="L151" s="151">
        <v>0.168513</v>
      </c>
      <c r="M151" s="151">
        <v>1.3737379999999999</v>
      </c>
      <c r="N151" s="151">
        <v>0.126916</v>
      </c>
      <c r="O151" s="151">
        <v>7.2612730000000001</v>
      </c>
      <c r="P151" s="151">
        <v>0</v>
      </c>
      <c r="Q151" s="151">
        <v>2.8199999999999999E-2</v>
      </c>
      <c r="R151" s="151">
        <v>2.6904000000000001E-2</v>
      </c>
      <c r="S151" s="151">
        <v>3.8885999999999997E-2</v>
      </c>
      <c r="T151" s="151">
        <v>5.9940720000000001</v>
      </c>
      <c r="U151" s="151">
        <v>6.7657600000000002</v>
      </c>
      <c r="V151" s="151">
        <v>0.151444</v>
      </c>
      <c r="W151" s="151">
        <v>0</v>
      </c>
      <c r="X151" s="151">
        <v>6.4480240000000002</v>
      </c>
      <c r="Y151" s="151">
        <v>6.4105800000000004</v>
      </c>
      <c r="Z151" s="151">
        <v>1.317528</v>
      </c>
      <c r="AA151" s="151">
        <v>112.71628200000001</v>
      </c>
      <c r="AB151" s="151">
        <v>8.660088</v>
      </c>
      <c r="AC151" s="151">
        <v>78.054574000000002</v>
      </c>
      <c r="AD151" s="151">
        <v>5.6548000000000001E-2</v>
      </c>
      <c r="AE151" s="151">
        <v>3.0047999999999998E-2</v>
      </c>
      <c r="AF151" s="151">
        <v>2.8173E-2</v>
      </c>
      <c r="AG151" s="151">
        <v>1.3673299999999999</v>
      </c>
      <c r="AH151" s="151">
        <v>0</v>
      </c>
      <c r="AI151" s="150">
        <v>1.4977000000000001E-2</v>
      </c>
    </row>
    <row r="152" spans="1:35" x14ac:dyDescent="0.25">
      <c r="A152" s="9">
        <v>151</v>
      </c>
      <c r="B152" s="3">
        <v>43777</v>
      </c>
      <c r="C152" s="151">
        <v>5.6770649999999998</v>
      </c>
      <c r="D152" s="151">
        <v>1.7024999999999998E-2</v>
      </c>
      <c r="E152" s="151">
        <v>2.8382999999999999E-2</v>
      </c>
      <c r="F152" s="151">
        <v>1.839048</v>
      </c>
      <c r="G152" s="151">
        <v>6.3750770000000001</v>
      </c>
      <c r="H152" s="151">
        <v>3.9225000000000003E-2</v>
      </c>
      <c r="I152" s="151">
        <v>1.64795</v>
      </c>
      <c r="J152" s="151">
        <v>1.0023299999999999</v>
      </c>
      <c r="K152" s="151">
        <v>1.869515</v>
      </c>
      <c r="L152" s="151">
        <v>0.16835700000000001</v>
      </c>
      <c r="M152" s="151">
        <v>1.372887</v>
      </c>
      <c r="N152" s="151">
        <v>0.12678600000000001</v>
      </c>
      <c r="O152" s="151">
        <v>7.2556789999999998</v>
      </c>
      <c r="P152" s="151">
        <v>0</v>
      </c>
      <c r="Q152" s="151">
        <v>2.8261000000000001E-2</v>
      </c>
      <c r="R152" s="151">
        <v>2.6936000000000002E-2</v>
      </c>
      <c r="S152" s="151">
        <v>3.8725999999999997E-2</v>
      </c>
      <c r="T152" s="151">
        <v>5.9596660000000004</v>
      </c>
      <c r="U152" s="151">
        <v>6.703233</v>
      </c>
      <c r="V152" s="151">
        <v>0.151643</v>
      </c>
      <c r="W152" s="151">
        <v>0</v>
      </c>
      <c r="X152" s="151">
        <v>6.4386929999999998</v>
      </c>
      <c r="Y152" s="151">
        <v>6.373176</v>
      </c>
      <c r="Z152" s="151">
        <v>1.311766</v>
      </c>
      <c r="AA152" s="151">
        <v>112.713887</v>
      </c>
      <c r="AB152" s="151">
        <v>8.6631180000000008</v>
      </c>
      <c r="AC152" s="151">
        <v>78.021162000000004</v>
      </c>
      <c r="AD152" s="151">
        <v>5.6513000000000001E-2</v>
      </c>
      <c r="AE152" s="151">
        <v>3.0047999999999998E-2</v>
      </c>
      <c r="AF152" s="151">
        <v>2.8173E-2</v>
      </c>
      <c r="AG152" s="151">
        <v>1.366824</v>
      </c>
      <c r="AH152" s="151">
        <v>0</v>
      </c>
      <c r="AI152" s="150">
        <v>1.4846E-2</v>
      </c>
    </row>
    <row r="153" spans="1:35" x14ac:dyDescent="0.25">
      <c r="A153" s="9">
        <v>152</v>
      </c>
      <c r="B153" s="3">
        <v>43776</v>
      </c>
      <c r="C153" s="151">
        <v>5.6752289999999999</v>
      </c>
      <c r="D153" s="151">
        <v>1.7017000000000001E-2</v>
      </c>
      <c r="E153" s="151">
        <v>2.8372999999999999E-2</v>
      </c>
      <c r="F153" s="151">
        <v>1.826038</v>
      </c>
      <c r="G153" s="151">
        <v>6.3749739999999999</v>
      </c>
      <c r="H153" s="151">
        <v>3.9306000000000001E-2</v>
      </c>
      <c r="I153" s="151">
        <v>1.6106670000000001</v>
      </c>
      <c r="J153" s="151">
        <v>0.98613899999999999</v>
      </c>
      <c r="K153" s="151">
        <v>1.8654649999999999</v>
      </c>
      <c r="L153" s="151">
        <v>0.16830800000000001</v>
      </c>
      <c r="M153" s="151">
        <v>1.3675759999999999</v>
      </c>
      <c r="N153" s="151">
        <v>0.12674199999999999</v>
      </c>
      <c r="O153" s="151">
        <v>7.2469349999999997</v>
      </c>
      <c r="P153" s="151">
        <v>0</v>
      </c>
      <c r="Q153" s="151">
        <v>2.7944E-2</v>
      </c>
      <c r="R153" s="151">
        <v>2.6533000000000001E-2</v>
      </c>
      <c r="S153" s="151">
        <v>3.8268999999999997E-2</v>
      </c>
      <c r="T153" s="151">
        <v>5.9596660000000004</v>
      </c>
      <c r="U153" s="151">
        <v>6.703233</v>
      </c>
      <c r="V153" s="151">
        <v>0.149368</v>
      </c>
      <c r="W153" s="151">
        <v>0</v>
      </c>
      <c r="X153" s="151">
        <v>6.4502170000000003</v>
      </c>
      <c r="Y153" s="151">
        <v>6.373176</v>
      </c>
      <c r="Z153" s="151">
        <v>1.311766</v>
      </c>
      <c r="AA153" s="151">
        <v>112.370446</v>
      </c>
      <c r="AB153" s="151">
        <v>8.6135889999999993</v>
      </c>
      <c r="AC153" s="151">
        <v>77.883757000000003</v>
      </c>
      <c r="AD153" s="151">
        <v>5.6340000000000001E-2</v>
      </c>
      <c r="AE153" s="151">
        <v>3.0047999999999998E-2</v>
      </c>
      <c r="AF153" s="151">
        <v>2.8173E-2</v>
      </c>
      <c r="AG153" s="151">
        <v>1.3613550000000001</v>
      </c>
      <c r="AH153" s="151">
        <v>0</v>
      </c>
      <c r="AI153" s="150">
        <v>1.4779E-2</v>
      </c>
    </row>
    <row r="154" spans="1:35" x14ac:dyDescent="0.25">
      <c r="A154" s="9">
        <v>153</v>
      </c>
      <c r="B154" s="3">
        <v>43775</v>
      </c>
      <c r="C154" s="151">
        <v>5.6733529999999996</v>
      </c>
      <c r="D154" s="151">
        <v>1.7010999999999998E-2</v>
      </c>
      <c r="E154" s="151">
        <v>2.8361999999999998E-2</v>
      </c>
      <c r="F154" s="151">
        <v>1.821858</v>
      </c>
      <c r="G154" s="151">
        <v>6.3511030000000002</v>
      </c>
      <c r="H154" s="151">
        <v>3.9523000000000003E-2</v>
      </c>
      <c r="I154" s="151">
        <v>1.6064350000000001</v>
      </c>
      <c r="J154" s="151">
        <v>0.98178699999999997</v>
      </c>
      <c r="K154" s="151">
        <v>1.86415</v>
      </c>
      <c r="L154" s="151">
        <v>0.16825799999999999</v>
      </c>
      <c r="M154" s="151">
        <v>1.365437</v>
      </c>
      <c r="N154" s="151">
        <v>0.12669800000000001</v>
      </c>
      <c r="O154" s="151">
        <v>7.2525170000000001</v>
      </c>
      <c r="P154" s="151">
        <v>0</v>
      </c>
      <c r="Q154" s="151">
        <v>2.7813000000000001E-2</v>
      </c>
      <c r="R154" s="151">
        <v>2.6350999999999999E-2</v>
      </c>
      <c r="S154" s="151">
        <v>3.8084E-2</v>
      </c>
      <c r="T154" s="151">
        <v>5.9596660000000004</v>
      </c>
      <c r="U154" s="151">
        <v>6.703233</v>
      </c>
      <c r="V154" s="151">
        <v>0.14836099999999999</v>
      </c>
      <c r="W154" s="151">
        <v>0</v>
      </c>
      <c r="X154" s="151">
        <v>6.4235340000000001</v>
      </c>
      <c r="Y154" s="151">
        <v>6.373176</v>
      </c>
      <c r="Z154" s="151">
        <v>1.311766</v>
      </c>
      <c r="AA154" s="151">
        <v>112.605913</v>
      </c>
      <c r="AB154" s="151">
        <v>8.5885719999999992</v>
      </c>
      <c r="AC154" s="151">
        <v>77.812817999999993</v>
      </c>
      <c r="AD154" s="151">
        <v>5.6229000000000001E-2</v>
      </c>
      <c r="AE154" s="151">
        <v>3.0047999999999998E-2</v>
      </c>
      <c r="AF154" s="151">
        <v>2.8173E-2</v>
      </c>
      <c r="AG154" s="151">
        <v>1.361648</v>
      </c>
      <c r="AH154" s="151">
        <v>0</v>
      </c>
      <c r="AI154" s="150">
        <v>1.4923000000000001E-2</v>
      </c>
    </row>
    <row r="155" spans="1:35" x14ac:dyDescent="0.25">
      <c r="A155" s="9">
        <v>154</v>
      </c>
      <c r="B155" s="3">
        <v>43774</v>
      </c>
      <c r="C155" s="151">
        <v>5.6713709999999997</v>
      </c>
      <c r="D155" s="151">
        <v>1.7002E-2</v>
      </c>
      <c r="E155" s="151">
        <v>2.8351000000000001E-2</v>
      </c>
      <c r="F155" s="151">
        <v>1.818964</v>
      </c>
      <c r="G155" s="151">
        <v>6.2993269999999999</v>
      </c>
      <c r="H155" s="151">
        <v>3.9410000000000001E-2</v>
      </c>
      <c r="I155" s="151">
        <v>1.601237</v>
      </c>
      <c r="J155" s="151">
        <v>0.97479099999999996</v>
      </c>
      <c r="K155" s="151">
        <v>1.8643209999999999</v>
      </c>
      <c r="L155" s="151">
        <v>0.16820499999999999</v>
      </c>
      <c r="M155" s="151">
        <v>1.3601559999999999</v>
      </c>
      <c r="N155" s="151">
        <v>0.12665599999999999</v>
      </c>
      <c r="O155" s="151">
        <v>7.2449919999999999</v>
      </c>
      <c r="P155" s="151">
        <v>0</v>
      </c>
      <c r="Q155" s="151">
        <v>2.7869999999999999E-2</v>
      </c>
      <c r="R155" s="151">
        <v>2.6339000000000001E-2</v>
      </c>
      <c r="S155" s="151">
        <v>3.7701999999999999E-2</v>
      </c>
      <c r="T155" s="151">
        <v>5.9596660000000004</v>
      </c>
      <c r="U155" s="151">
        <v>6.703233</v>
      </c>
      <c r="V155" s="151">
        <v>0.14829899999999999</v>
      </c>
      <c r="W155" s="151">
        <v>0</v>
      </c>
      <c r="X155" s="151">
        <v>6.3707479999999999</v>
      </c>
      <c r="Y155" s="151">
        <v>6.373176</v>
      </c>
      <c r="Z155" s="151">
        <v>1.311766</v>
      </c>
      <c r="AA155" s="151">
        <v>112.553147</v>
      </c>
      <c r="AB155" s="151">
        <v>8.5801359999999995</v>
      </c>
      <c r="AC155" s="151">
        <v>77.732344999999995</v>
      </c>
      <c r="AD155" s="151">
        <v>5.6167000000000002E-2</v>
      </c>
      <c r="AE155" s="151">
        <v>2.9981000000000001E-2</v>
      </c>
      <c r="AF155" s="151">
        <v>2.8115999999999999E-2</v>
      </c>
      <c r="AG155" s="151">
        <v>1.3606830000000001</v>
      </c>
      <c r="AH155" s="151">
        <v>0</v>
      </c>
      <c r="AI155" s="150">
        <v>1.4671E-2</v>
      </c>
    </row>
    <row r="156" spans="1:35" x14ac:dyDescent="0.25">
      <c r="A156" s="9">
        <v>155</v>
      </c>
      <c r="B156" s="3">
        <v>43773</v>
      </c>
      <c r="C156" s="151">
        <v>5.6694170000000002</v>
      </c>
      <c r="D156" s="151">
        <v>1.6995E-2</v>
      </c>
      <c r="E156" s="151">
        <v>2.8340000000000001E-2</v>
      </c>
      <c r="F156" s="151">
        <v>1.811893</v>
      </c>
      <c r="G156" s="151">
        <v>6.3331799999999996</v>
      </c>
      <c r="H156" s="151">
        <v>3.9879999999999999E-2</v>
      </c>
      <c r="I156" s="151">
        <v>1.57664</v>
      </c>
      <c r="J156" s="151">
        <v>0.95600600000000002</v>
      </c>
      <c r="K156" s="151">
        <v>1.862565</v>
      </c>
      <c r="L156" s="151">
        <v>0.16814999999999999</v>
      </c>
      <c r="M156" s="151">
        <v>1.3569770000000001</v>
      </c>
      <c r="N156" s="151">
        <v>0.126609</v>
      </c>
      <c r="O156" s="151">
        <v>7.226642</v>
      </c>
      <c r="P156" s="151">
        <v>0</v>
      </c>
      <c r="Q156" s="151">
        <v>2.7519999999999999E-2</v>
      </c>
      <c r="R156" s="151">
        <v>2.5956E-2</v>
      </c>
      <c r="S156" s="151">
        <v>3.7349E-2</v>
      </c>
      <c r="T156" s="151">
        <v>5.9596660000000004</v>
      </c>
      <c r="U156" s="151">
        <v>6.703233</v>
      </c>
      <c r="V156" s="151">
        <v>0.146146</v>
      </c>
      <c r="W156" s="151">
        <v>0</v>
      </c>
      <c r="X156" s="151">
        <v>6.4049550000000002</v>
      </c>
      <c r="Y156" s="151">
        <v>6.373176</v>
      </c>
      <c r="Z156" s="151">
        <v>1.311766</v>
      </c>
      <c r="AA156" s="151">
        <v>112.10212</v>
      </c>
      <c r="AB156" s="151">
        <v>8.5466940000000005</v>
      </c>
      <c r="AC156" s="151">
        <v>77.661139000000006</v>
      </c>
      <c r="AD156" s="151">
        <v>5.6114999999999998E-2</v>
      </c>
      <c r="AE156" s="151">
        <v>2.9981000000000001E-2</v>
      </c>
      <c r="AF156" s="151">
        <v>2.8115999999999999E-2</v>
      </c>
      <c r="AG156" s="151">
        <v>1.3586419999999999</v>
      </c>
      <c r="AH156" s="151">
        <v>0</v>
      </c>
      <c r="AI156" s="150">
        <v>1.4579E-2</v>
      </c>
    </row>
    <row r="157" spans="1:35" x14ac:dyDescent="0.25">
      <c r="A157" s="9">
        <v>156</v>
      </c>
      <c r="B157" s="3">
        <v>43770</v>
      </c>
      <c r="C157" s="151">
        <v>5.6633290000000001</v>
      </c>
      <c r="D157" s="151">
        <v>1.6975000000000001E-2</v>
      </c>
      <c r="E157" s="151">
        <v>2.8308E-2</v>
      </c>
      <c r="F157" s="151">
        <v>1.807512</v>
      </c>
      <c r="G157" s="151">
        <v>6.321021</v>
      </c>
      <c r="H157" s="151">
        <v>3.9601999999999998E-2</v>
      </c>
      <c r="I157" s="151">
        <v>1.5795710000000001</v>
      </c>
      <c r="J157" s="151">
        <v>0.95903400000000005</v>
      </c>
      <c r="K157" s="151">
        <v>1.8579479999999999</v>
      </c>
      <c r="L157" s="151">
        <v>0.16797899999999999</v>
      </c>
      <c r="M157" s="151">
        <v>1.3532850000000001</v>
      </c>
      <c r="N157" s="151">
        <v>0.126469</v>
      </c>
      <c r="O157" s="151">
        <v>7.2101389999999999</v>
      </c>
      <c r="P157" s="151">
        <v>0</v>
      </c>
      <c r="Q157" s="151">
        <v>2.7692999999999999E-2</v>
      </c>
      <c r="R157" s="151">
        <v>2.5876E-2</v>
      </c>
      <c r="S157" s="151">
        <v>3.6942000000000003E-2</v>
      </c>
      <c r="T157" s="151">
        <v>5.9470679999999998</v>
      </c>
      <c r="U157" s="151">
        <v>6.6916349999999998</v>
      </c>
      <c r="V157" s="151">
        <v>0.14569399999999999</v>
      </c>
      <c r="W157" s="151">
        <v>0</v>
      </c>
      <c r="X157" s="151">
        <v>6.3925000000000001</v>
      </c>
      <c r="Y157" s="151">
        <v>6.3603019999999999</v>
      </c>
      <c r="Z157" s="151">
        <v>1.309437</v>
      </c>
      <c r="AA157" s="151">
        <v>111.944562</v>
      </c>
      <c r="AB157" s="151">
        <v>8.5391600000000007</v>
      </c>
      <c r="AC157" s="151">
        <v>77.576220000000006</v>
      </c>
      <c r="AD157" s="151">
        <v>5.6103E-2</v>
      </c>
      <c r="AE157" s="151">
        <v>2.9981000000000001E-2</v>
      </c>
      <c r="AF157" s="151">
        <v>2.8115999999999999E-2</v>
      </c>
      <c r="AG157" s="151">
        <v>1.3538140000000001</v>
      </c>
      <c r="AH157" s="151">
        <v>0</v>
      </c>
      <c r="AI157" s="150">
        <v>1.4071E-2</v>
      </c>
    </row>
    <row r="158" spans="1:35" x14ac:dyDescent="0.25">
      <c r="A158" s="9">
        <v>157</v>
      </c>
      <c r="B158" s="3">
        <v>43769</v>
      </c>
      <c r="C158" s="151">
        <v>5.6612489999999998</v>
      </c>
      <c r="D158" s="151">
        <v>1.6962999999999999E-2</v>
      </c>
      <c r="E158" s="151">
        <v>2.8296000000000002E-2</v>
      </c>
      <c r="F158" s="151">
        <v>1.808038</v>
      </c>
      <c r="G158" s="151">
        <v>6.3532010000000003</v>
      </c>
      <c r="H158" s="151">
        <v>3.9279000000000001E-2</v>
      </c>
      <c r="I158" s="151">
        <v>1.577342</v>
      </c>
      <c r="J158" s="151">
        <v>0.95827200000000001</v>
      </c>
      <c r="K158" s="151">
        <v>1.8557319999999999</v>
      </c>
      <c r="L158" s="151">
        <v>0.16792199999999999</v>
      </c>
      <c r="M158" s="151">
        <v>1.3535550000000001</v>
      </c>
      <c r="N158" s="151">
        <v>0.126419</v>
      </c>
      <c r="O158" s="151">
        <v>7.1871729999999996</v>
      </c>
      <c r="P158" s="151">
        <v>0</v>
      </c>
      <c r="Q158" s="151">
        <v>2.7560999999999999E-2</v>
      </c>
      <c r="R158" s="151">
        <v>2.5881000000000001E-2</v>
      </c>
      <c r="S158" s="151">
        <v>3.7211000000000001E-2</v>
      </c>
      <c r="T158" s="151">
        <v>5.9873659999999997</v>
      </c>
      <c r="U158" s="151">
        <v>6.6394250000000001</v>
      </c>
      <c r="V158" s="151">
        <v>0.14572499999999999</v>
      </c>
      <c r="W158" s="151">
        <v>0</v>
      </c>
      <c r="X158" s="151">
        <v>6.4234280000000004</v>
      </c>
      <c r="Y158" s="151">
        <v>6.3319879999999999</v>
      </c>
      <c r="Z158" s="151">
        <v>1.3072090000000001</v>
      </c>
      <c r="AA158" s="151">
        <v>111.836455</v>
      </c>
      <c r="AB158" s="151">
        <v>8.5485950000000006</v>
      </c>
      <c r="AC158" s="151">
        <v>77.554768999999993</v>
      </c>
      <c r="AD158" s="151">
        <v>5.6101999999999999E-2</v>
      </c>
      <c r="AE158" s="151">
        <v>3.0039E-2</v>
      </c>
      <c r="AF158" s="151">
        <v>2.8103E-2</v>
      </c>
      <c r="AG158" s="151">
        <v>1.3521000000000001</v>
      </c>
      <c r="AH158" s="151">
        <v>0</v>
      </c>
      <c r="AI158" s="150">
        <v>1.4326E-2</v>
      </c>
    </row>
    <row r="159" spans="1:35" x14ac:dyDescent="0.25">
      <c r="A159" s="9">
        <v>158</v>
      </c>
      <c r="B159" s="3">
        <v>43768</v>
      </c>
      <c r="C159" s="151">
        <v>5.6592070000000003</v>
      </c>
      <c r="D159" s="151">
        <v>1.6955000000000001E-2</v>
      </c>
      <c r="E159" s="151">
        <v>2.8285000000000001E-2</v>
      </c>
      <c r="F159" s="151">
        <v>1.8155559999999999</v>
      </c>
      <c r="G159" s="151">
        <v>6.3592209999999998</v>
      </c>
      <c r="H159" s="151">
        <v>3.9946000000000002E-2</v>
      </c>
      <c r="I159" s="151">
        <v>1.601612</v>
      </c>
      <c r="J159" s="151">
        <v>0.96019299999999996</v>
      </c>
      <c r="K159" s="151">
        <v>1.858652</v>
      </c>
      <c r="L159" s="151">
        <v>0.16786400000000001</v>
      </c>
      <c r="M159" s="151">
        <v>1.3567940000000001</v>
      </c>
      <c r="N159" s="151">
        <v>0.12637200000000001</v>
      </c>
      <c r="O159" s="151">
        <v>7.1831560000000003</v>
      </c>
      <c r="P159" s="151">
        <v>0</v>
      </c>
      <c r="Q159" s="151">
        <v>2.7695999999999998E-2</v>
      </c>
      <c r="R159" s="151">
        <v>2.6079999999999999E-2</v>
      </c>
      <c r="S159" s="151">
        <v>3.7185999999999997E-2</v>
      </c>
      <c r="T159" s="151">
        <v>5.9873659999999997</v>
      </c>
      <c r="U159" s="151">
        <v>6.6394250000000001</v>
      </c>
      <c r="V159" s="151">
        <v>0.14685000000000001</v>
      </c>
      <c r="W159" s="151">
        <v>0</v>
      </c>
      <c r="X159" s="151">
        <v>6.4335779999999998</v>
      </c>
      <c r="Y159" s="151">
        <v>6.3319879999999999</v>
      </c>
      <c r="Z159" s="151">
        <v>1.3072090000000001</v>
      </c>
      <c r="AA159" s="151">
        <v>111.71383</v>
      </c>
      <c r="AB159" s="151">
        <v>8.5760480000000001</v>
      </c>
      <c r="AC159" s="151">
        <v>77.618674999999996</v>
      </c>
      <c r="AD159" s="151">
        <v>5.6238000000000003E-2</v>
      </c>
      <c r="AE159" s="151">
        <v>2.9999000000000001E-2</v>
      </c>
      <c r="AF159" s="151">
        <v>2.7909E-2</v>
      </c>
      <c r="AG159" s="151">
        <v>1.355054</v>
      </c>
      <c r="AH159" s="151">
        <v>0</v>
      </c>
      <c r="AI159" s="150">
        <v>1.4602E-2</v>
      </c>
    </row>
    <row r="160" spans="1:35" x14ac:dyDescent="0.25">
      <c r="A160" s="9">
        <v>159</v>
      </c>
      <c r="B160" s="3">
        <v>43766</v>
      </c>
      <c r="C160" s="151">
        <v>5.6551030000000004</v>
      </c>
      <c r="D160" s="151">
        <v>1.6943E-2</v>
      </c>
      <c r="E160" s="151">
        <v>2.8263E-2</v>
      </c>
      <c r="F160" s="151">
        <v>1.815456</v>
      </c>
      <c r="G160" s="151">
        <v>6.3576249999999996</v>
      </c>
      <c r="H160" s="151">
        <v>3.9951E-2</v>
      </c>
      <c r="I160" s="151">
        <v>1.608908</v>
      </c>
      <c r="J160" s="151">
        <v>0.963785</v>
      </c>
      <c r="K160" s="151">
        <v>1.857518</v>
      </c>
      <c r="L160" s="151">
        <v>0.16775100000000001</v>
      </c>
      <c r="M160" s="151">
        <v>1.356582</v>
      </c>
      <c r="N160" s="151">
        <v>0.126275</v>
      </c>
      <c r="O160" s="151">
        <v>7.1721950000000003</v>
      </c>
      <c r="P160" s="151">
        <v>0</v>
      </c>
      <c r="Q160" s="151">
        <v>2.7661999999999999E-2</v>
      </c>
      <c r="R160" s="151">
        <v>2.6172999999999998E-2</v>
      </c>
      <c r="S160" s="151">
        <v>3.7193999999999998E-2</v>
      </c>
      <c r="T160" s="151">
        <v>5.9873659999999997</v>
      </c>
      <c r="U160" s="151">
        <v>6.6394250000000001</v>
      </c>
      <c r="V160" s="151">
        <v>0.14738399999999999</v>
      </c>
      <c r="W160" s="151">
        <v>0</v>
      </c>
      <c r="X160" s="151">
        <v>6.432175</v>
      </c>
      <c r="Y160" s="151">
        <v>6.3319879999999999</v>
      </c>
      <c r="Z160" s="151">
        <v>1.3072090000000001</v>
      </c>
      <c r="AA160" s="151">
        <v>111.579795</v>
      </c>
      <c r="AB160" s="151">
        <v>8.5678439999999991</v>
      </c>
      <c r="AC160" s="151">
        <v>77.572782000000004</v>
      </c>
      <c r="AD160" s="151">
        <v>5.6239999999999998E-2</v>
      </c>
      <c r="AE160" s="151">
        <v>2.9999000000000001E-2</v>
      </c>
      <c r="AF160" s="151">
        <v>2.7909E-2</v>
      </c>
      <c r="AG160" s="151">
        <v>1.355208</v>
      </c>
      <c r="AH160" s="151">
        <v>0</v>
      </c>
      <c r="AI160" s="150">
        <v>1.4853E-2</v>
      </c>
    </row>
    <row r="161" spans="1:35" x14ac:dyDescent="0.25">
      <c r="A161" s="9">
        <v>160</v>
      </c>
      <c r="B161" s="3">
        <v>43763</v>
      </c>
      <c r="C161" s="151">
        <v>5.6490210000000003</v>
      </c>
      <c r="D161" s="151">
        <v>1.6920999999999999E-2</v>
      </c>
      <c r="E161" s="151">
        <v>2.8230000000000002E-2</v>
      </c>
      <c r="F161" s="151">
        <v>1.813571</v>
      </c>
      <c r="G161" s="151">
        <v>6.3100430000000003</v>
      </c>
      <c r="H161" s="151">
        <v>3.9385999999999997E-2</v>
      </c>
      <c r="I161" s="151">
        <v>1.6101240000000001</v>
      </c>
      <c r="J161" s="151">
        <v>0.96224399999999999</v>
      </c>
      <c r="K161" s="151">
        <v>1.8550899999999999</v>
      </c>
      <c r="L161" s="151">
        <v>0.16758999999999999</v>
      </c>
      <c r="M161" s="151">
        <v>1.3489720000000001</v>
      </c>
      <c r="N161" s="151">
        <v>0.12612300000000001</v>
      </c>
      <c r="O161" s="151">
        <v>7.142449</v>
      </c>
      <c r="P161" s="151">
        <v>0</v>
      </c>
      <c r="Q161" s="151">
        <v>2.7576E-2</v>
      </c>
      <c r="R161" s="151">
        <v>2.6186999999999998E-2</v>
      </c>
      <c r="S161" s="151">
        <v>3.6526999999999997E-2</v>
      </c>
      <c r="T161" s="151">
        <v>5.9570449999999999</v>
      </c>
      <c r="U161" s="151">
        <v>6.4890689999999998</v>
      </c>
      <c r="V161" s="151">
        <v>0.14747399999999999</v>
      </c>
      <c r="W161" s="151">
        <v>0</v>
      </c>
      <c r="X161" s="151">
        <v>6.3984870000000003</v>
      </c>
      <c r="Y161" s="151">
        <v>6.2727899999999996</v>
      </c>
      <c r="Z161" s="151">
        <v>1.285528</v>
      </c>
      <c r="AA161" s="151">
        <v>111.26955599999999</v>
      </c>
      <c r="AB161" s="151">
        <v>8.5539210000000008</v>
      </c>
      <c r="AC161" s="151">
        <v>77.446427999999997</v>
      </c>
      <c r="AD161" s="151">
        <v>5.6239999999999998E-2</v>
      </c>
      <c r="AE161" s="151">
        <v>2.9999000000000001E-2</v>
      </c>
      <c r="AF161" s="151">
        <v>2.7909E-2</v>
      </c>
      <c r="AG161" s="151">
        <v>1.3545130000000001</v>
      </c>
      <c r="AH161" s="151">
        <v>0</v>
      </c>
      <c r="AI161" s="150">
        <v>1.4703000000000001E-2</v>
      </c>
    </row>
    <row r="162" spans="1:35" x14ac:dyDescent="0.25">
      <c r="A162" s="9">
        <v>161</v>
      </c>
      <c r="B162" s="3">
        <v>43762</v>
      </c>
      <c r="C162" s="151">
        <v>5.6468759999999998</v>
      </c>
      <c r="D162" s="151">
        <v>1.6913999999999998E-2</v>
      </c>
      <c r="E162" s="151">
        <v>2.8219000000000001E-2</v>
      </c>
      <c r="F162" s="151">
        <v>1.8119810000000001</v>
      </c>
      <c r="G162" s="151">
        <v>6.3139380000000003</v>
      </c>
      <c r="H162" s="151">
        <v>3.9604E-2</v>
      </c>
      <c r="I162" s="151">
        <v>1.6021879999999999</v>
      </c>
      <c r="J162" s="151">
        <v>0.95948299999999997</v>
      </c>
      <c r="K162" s="151">
        <v>1.8527849999999999</v>
      </c>
      <c r="L162" s="151">
        <v>0.16752700000000001</v>
      </c>
      <c r="M162" s="151">
        <v>1.345664</v>
      </c>
      <c r="N162" s="151">
        <v>0.12607399999999999</v>
      </c>
      <c r="O162" s="151">
        <v>7.1154570000000001</v>
      </c>
      <c r="P162" s="151">
        <v>0</v>
      </c>
      <c r="Q162" s="151">
        <v>2.7264E-2</v>
      </c>
      <c r="R162" s="151">
        <v>2.6071E-2</v>
      </c>
      <c r="S162" s="151">
        <v>3.6179000000000003E-2</v>
      </c>
      <c r="T162" s="151">
        <v>5.9570449999999999</v>
      </c>
      <c r="U162" s="151">
        <v>6.4890689999999998</v>
      </c>
      <c r="V162" s="151">
        <v>0.14682799999999999</v>
      </c>
      <c r="W162" s="151">
        <v>0</v>
      </c>
      <c r="X162" s="151">
        <v>6.4163550000000003</v>
      </c>
      <c r="Y162" s="151">
        <v>6.2727899999999996</v>
      </c>
      <c r="Z162" s="151">
        <v>1.285528</v>
      </c>
      <c r="AA162" s="151">
        <v>111.10817299999999</v>
      </c>
      <c r="AB162" s="151">
        <v>8.5529960000000003</v>
      </c>
      <c r="AC162" s="151">
        <v>77.417919999999995</v>
      </c>
      <c r="AD162" s="151">
        <v>5.6097000000000001E-2</v>
      </c>
      <c r="AE162" s="151">
        <v>2.9999000000000001E-2</v>
      </c>
      <c r="AF162" s="151">
        <v>2.7909E-2</v>
      </c>
      <c r="AG162" s="151">
        <v>1.3535729999999999</v>
      </c>
      <c r="AH162" s="151">
        <v>0</v>
      </c>
      <c r="AI162" s="150">
        <v>1.465E-2</v>
      </c>
    </row>
    <row r="163" spans="1:35" x14ac:dyDescent="0.25">
      <c r="A163" s="9">
        <v>162</v>
      </c>
      <c r="B163" s="3">
        <v>43761</v>
      </c>
      <c r="C163" s="151">
        <v>5.644717</v>
      </c>
      <c r="D163" s="151">
        <v>1.6903999999999999E-2</v>
      </c>
      <c r="E163" s="151">
        <v>2.8205000000000001E-2</v>
      </c>
      <c r="F163" s="151">
        <v>1.80494</v>
      </c>
      <c r="G163" s="151">
        <v>6.35046</v>
      </c>
      <c r="H163" s="151">
        <v>3.9879999999999999E-2</v>
      </c>
      <c r="I163" s="151">
        <v>1.5703910000000001</v>
      </c>
      <c r="J163" s="151">
        <v>0.93975799999999998</v>
      </c>
      <c r="K163" s="151">
        <v>1.8478749999999999</v>
      </c>
      <c r="L163" s="151">
        <v>0.167463</v>
      </c>
      <c r="M163" s="151">
        <v>1.342875</v>
      </c>
      <c r="N163" s="151">
        <v>0.126022</v>
      </c>
      <c r="O163" s="151">
        <v>7.0866220000000002</v>
      </c>
      <c r="P163" s="151">
        <v>0</v>
      </c>
      <c r="Q163" s="151">
        <v>2.6905999999999999E-2</v>
      </c>
      <c r="R163" s="151">
        <v>2.5568E-2</v>
      </c>
      <c r="S163" s="151">
        <v>3.6544E-2</v>
      </c>
      <c r="T163" s="151">
        <v>5.9570449999999999</v>
      </c>
      <c r="U163" s="151">
        <v>6.4890689999999998</v>
      </c>
      <c r="V163" s="151">
        <v>0.14399799999999999</v>
      </c>
      <c r="W163" s="151">
        <v>0</v>
      </c>
      <c r="X163" s="151">
        <v>6.4637349999999998</v>
      </c>
      <c r="Y163" s="151">
        <v>6.2727899999999996</v>
      </c>
      <c r="Z163" s="151">
        <v>1.285528</v>
      </c>
      <c r="AA163" s="151">
        <v>110.933441</v>
      </c>
      <c r="AB163" s="151">
        <v>8.5158529999999999</v>
      </c>
      <c r="AC163" s="151">
        <v>77.319997999999998</v>
      </c>
      <c r="AD163" s="151">
        <v>5.5925999999999997E-2</v>
      </c>
      <c r="AE163" s="151">
        <v>2.9999000000000001E-2</v>
      </c>
      <c r="AF163" s="151">
        <v>2.7909E-2</v>
      </c>
      <c r="AG163" s="151">
        <v>1.3497760000000001</v>
      </c>
      <c r="AH163" s="151">
        <v>0</v>
      </c>
      <c r="AI163" s="150">
        <v>1.4420000000000001E-2</v>
      </c>
    </row>
    <row r="164" spans="1:35" x14ac:dyDescent="0.25">
      <c r="A164" s="9">
        <v>163</v>
      </c>
      <c r="B164" s="3">
        <v>43760</v>
      </c>
      <c r="C164" s="151">
        <v>5.6425809999999998</v>
      </c>
      <c r="D164" s="151">
        <v>1.6896000000000001E-2</v>
      </c>
      <c r="E164" s="151">
        <v>2.8194E-2</v>
      </c>
      <c r="F164" s="151">
        <v>1.7999080000000001</v>
      </c>
      <c r="G164" s="151">
        <v>6.3286059999999997</v>
      </c>
      <c r="H164" s="151">
        <v>3.984E-2</v>
      </c>
      <c r="I164" s="151">
        <v>1.5612410000000001</v>
      </c>
      <c r="J164" s="151">
        <v>0.93123400000000001</v>
      </c>
      <c r="K164" s="151">
        <v>1.8439950000000001</v>
      </c>
      <c r="L164" s="151">
        <v>0.16739999999999999</v>
      </c>
      <c r="M164" s="151">
        <v>1.3407720000000001</v>
      </c>
      <c r="N164" s="151">
        <v>0.125976</v>
      </c>
      <c r="O164" s="151">
        <v>7.0812439999999999</v>
      </c>
      <c r="P164" s="151">
        <v>0</v>
      </c>
      <c r="Q164" s="151">
        <v>2.6745999999999999E-2</v>
      </c>
      <c r="R164" s="151">
        <v>2.5446E-2</v>
      </c>
      <c r="S164" s="151">
        <v>3.6699000000000002E-2</v>
      </c>
      <c r="T164" s="151">
        <v>5.9570449999999999</v>
      </c>
      <c r="U164" s="151">
        <v>6.4890689999999998</v>
      </c>
      <c r="V164" s="151">
        <v>0.143314</v>
      </c>
      <c r="W164" s="151">
        <v>0</v>
      </c>
      <c r="X164" s="151">
        <v>6.4402840000000001</v>
      </c>
      <c r="Y164" s="151">
        <v>6.2727899999999996</v>
      </c>
      <c r="Z164" s="151">
        <v>1.285528</v>
      </c>
      <c r="AA164" s="151">
        <v>110.629919</v>
      </c>
      <c r="AB164" s="151">
        <v>8.4960439999999995</v>
      </c>
      <c r="AC164" s="151">
        <v>77.238591</v>
      </c>
      <c r="AD164" s="151">
        <v>5.5855000000000002E-2</v>
      </c>
      <c r="AE164" s="151">
        <v>2.9894E-2</v>
      </c>
      <c r="AF164" s="151">
        <v>2.7807999999999999E-2</v>
      </c>
      <c r="AG164" s="151">
        <v>1.3476030000000001</v>
      </c>
      <c r="AH164" s="151">
        <v>0</v>
      </c>
      <c r="AI164" s="150">
        <v>1.4196E-2</v>
      </c>
    </row>
    <row r="165" spans="1:35" x14ac:dyDescent="0.25">
      <c r="A165" s="9">
        <v>164</v>
      </c>
      <c r="B165" s="3">
        <v>43759</v>
      </c>
      <c r="C165" s="151">
        <v>5.6396379999999997</v>
      </c>
      <c r="D165" s="151">
        <v>1.6889999999999999E-2</v>
      </c>
      <c r="E165" s="151">
        <v>2.8181000000000001E-2</v>
      </c>
      <c r="F165" s="151">
        <v>1.8023370000000001</v>
      </c>
      <c r="G165" s="151">
        <v>6.2768329999999999</v>
      </c>
      <c r="H165" s="151">
        <v>3.9486E-2</v>
      </c>
      <c r="I165" s="151">
        <v>1.579218</v>
      </c>
      <c r="J165" s="151">
        <v>0.94046600000000002</v>
      </c>
      <c r="K165" s="151">
        <v>1.8454219999999999</v>
      </c>
      <c r="L165" s="151">
        <v>0.16733799999999999</v>
      </c>
      <c r="M165" s="151">
        <v>1.337189</v>
      </c>
      <c r="N165" s="151">
        <v>0.12592100000000001</v>
      </c>
      <c r="O165" s="151">
        <v>7.0656619999999997</v>
      </c>
      <c r="P165" s="151">
        <v>0</v>
      </c>
      <c r="Q165" s="151">
        <v>2.6727999999999998E-2</v>
      </c>
      <c r="R165" s="151">
        <v>2.5631999999999999E-2</v>
      </c>
      <c r="S165" s="151">
        <v>3.6014999999999998E-2</v>
      </c>
      <c r="T165" s="151">
        <v>5.9570449999999999</v>
      </c>
      <c r="U165" s="151">
        <v>6.4890689999999998</v>
      </c>
      <c r="V165" s="151">
        <v>0.14437</v>
      </c>
      <c r="W165" s="151">
        <v>0</v>
      </c>
      <c r="X165" s="151">
        <v>6.3898900000000003</v>
      </c>
      <c r="Y165" s="151">
        <v>6.2727899999999996</v>
      </c>
      <c r="Z165" s="151">
        <v>1.285528</v>
      </c>
      <c r="AA165" s="151">
        <v>110.500607</v>
      </c>
      <c r="AB165" s="151">
        <v>8.5139619999999994</v>
      </c>
      <c r="AC165" s="151">
        <v>77.166617000000002</v>
      </c>
      <c r="AD165" s="151">
        <v>5.5816999999999999E-2</v>
      </c>
      <c r="AE165" s="151">
        <v>2.9894E-2</v>
      </c>
      <c r="AF165" s="151">
        <v>2.7807999999999999E-2</v>
      </c>
      <c r="AG165" s="151">
        <v>1.3489329999999999</v>
      </c>
      <c r="AH165" s="151">
        <v>0</v>
      </c>
      <c r="AI165" s="150">
        <v>1.4114E-2</v>
      </c>
    </row>
    <row r="166" spans="1:35" x14ac:dyDescent="0.25">
      <c r="A166" s="9">
        <v>165</v>
      </c>
      <c r="B166" s="3">
        <v>43756</v>
      </c>
      <c r="C166" s="151">
        <v>5.6332300000000002</v>
      </c>
      <c r="D166" s="151">
        <v>1.6874E-2</v>
      </c>
      <c r="E166" s="151">
        <v>2.8143999999999999E-2</v>
      </c>
      <c r="F166" s="151">
        <v>1.7932859999999999</v>
      </c>
      <c r="G166" s="151">
        <v>6.3436209999999997</v>
      </c>
      <c r="H166" s="151">
        <v>4.0184999999999998E-2</v>
      </c>
      <c r="I166" s="151">
        <v>1.522977</v>
      </c>
      <c r="J166" s="151">
        <v>0.91029199999999999</v>
      </c>
      <c r="K166" s="151">
        <v>1.8417969999999999</v>
      </c>
      <c r="L166" s="151">
        <v>0.16715099999999999</v>
      </c>
      <c r="M166" s="151">
        <v>1.337496</v>
      </c>
      <c r="N166" s="151">
        <v>0.125751</v>
      </c>
      <c r="O166" s="151">
        <v>6.9663719999999998</v>
      </c>
      <c r="P166" s="151">
        <v>0</v>
      </c>
      <c r="Q166" s="151">
        <v>2.6022E-2</v>
      </c>
      <c r="R166" s="151">
        <v>2.4854000000000001E-2</v>
      </c>
      <c r="S166" s="151">
        <v>3.7311999999999998E-2</v>
      </c>
      <c r="T166" s="151">
        <v>6.0561670000000003</v>
      </c>
      <c r="U166" s="151">
        <v>6.5831419999999996</v>
      </c>
      <c r="V166" s="151">
        <v>0.13999500000000001</v>
      </c>
      <c r="W166" s="151">
        <v>0</v>
      </c>
      <c r="X166" s="151">
        <v>6.4846089999999998</v>
      </c>
      <c r="Y166" s="151">
        <v>6.3833000000000002</v>
      </c>
      <c r="Z166" s="151">
        <v>1.3070109999999999</v>
      </c>
      <c r="AA166" s="151">
        <v>108.803155</v>
      </c>
      <c r="AB166" s="151">
        <v>8.4401399999999995</v>
      </c>
      <c r="AC166" s="151">
        <v>76.957480000000004</v>
      </c>
      <c r="AD166" s="151">
        <v>5.5655000000000003E-2</v>
      </c>
      <c r="AE166" s="151">
        <v>2.9894E-2</v>
      </c>
      <c r="AF166" s="151">
        <v>2.7807999999999999E-2</v>
      </c>
      <c r="AG166" s="151">
        <v>1.3467499999999999</v>
      </c>
      <c r="AH166" s="151">
        <v>0</v>
      </c>
      <c r="AI166" s="150">
        <v>1.4477E-2</v>
      </c>
    </row>
    <row r="167" spans="1:35" x14ac:dyDescent="0.25">
      <c r="A167" s="9">
        <v>166</v>
      </c>
      <c r="B167" s="3">
        <v>43755</v>
      </c>
      <c r="C167" s="151">
        <v>5.6310770000000003</v>
      </c>
      <c r="D167" s="151">
        <v>1.6868999999999999E-2</v>
      </c>
      <c r="E167" s="151">
        <v>2.8132000000000001E-2</v>
      </c>
      <c r="F167" s="151">
        <v>1.7905439999999999</v>
      </c>
      <c r="G167" s="151">
        <v>6.3585529999999997</v>
      </c>
      <c r="H167" s="151">
        <v>4.0215000000000001E-2</v>
      </c>
      <c r="I167" s="151">
        <v>1.5101469999999999</v>
      </c>
      <c r="J167" s="151">
        <v>0.90513299999999997</v>
      </c>
      <c r="K167" s="151">
        <v>1.838938</v>
      </c>
      <c r="L167" s="151">
        <v>0.16708799999999999</v>
      </c>
      <c r="M167" s="151">
        <v>1.3361209999999999</v>
      </c>
      <c r="N167" s="151">
        <v>0.12570400000000001</v>
      </c>
      <c r="O167" s="151">
        <v>6.950189</v>
      </c>
      <c r="P167" s="151">
        <v>0</v>
      </c>
      <c r="Q167" s="151">
        <v>2.5992000000000001E-2</v>
      </c>
      <c r="R167" s="151">
        <v>2.4740999999999999E-2</v>
      </c>
      <c r="S167" s="151">
        <v>3.7437999999999999E-2</v>
      </c>
      <c r="T167" s="151">
        <v>6.0561670000000003</v>
      </c>
      <c r="U167" s="151">
        <v>6.5831419999999996</v>
      </c>
      <c r="V167" s="151">
        <v>0.13936499999999999</v>
      </c>
      <c r="W167" s="151">
        <v>0</v>
      </c>
      <c r="X167" s="151">
        <v>6.4978340000000001</v>
      </c>
      <c r="Y167" s="151">
        <v>6.3833000000000002</v>
      </c>
      <c r="Z167" s="151">
        <v>1.3070109999999999</v>
      </c>
      <c r="AA167" s="151">
        <v>108.366112</v>
      </c>
      <c r="AB167" s="151">
        <v>8.4342579999999998</v>
      </c>
      <c r="AC167" s="151">
        <v>76.915400000000005</v>
      </c>
      <c r="AD167" s="151">
        <v>5.5702000000000002E-2</v>
      </c>
      <c r="AE167" s="151">
        <v>2.9894E-2</v>
      </c>
      <c r="AF167" s="151">
        <v>2.7807999999999999E-2</v>
      </c>
      <c r="AG167" s="151">
        <v>1.343615</v>
      </c>
      <c r="AH167" s="151">
        <v>0</v>
      </c>
      <c r="AI167" s="150">
        <v>1.4357999999999999E-2</v>
      </c>
    </row>
    <row r="168" spans="1:35" x14ac:dyDescent="0.25">
      <c r="A168" s="9">
        <v>167</v>
      </c>
      <c r="B168" s="3">
        <v>43754</v>
      </c>
      <c r="C168" s="151">
        <v>5.6288999999999998</v>
      </c>
      <c r="D168" s="151">
        <v>1.6871000000000001E-2</v>
      </c>
      <c r="E168" s="151">
        <v>2.8121E-2</v>
      </c>
      <c r="F168" s="151">
        <v>1.7947500000000001</v>
      </c>
      <c r="G168" s="151">
        <v>6.3808889999999998</v>
      </c>
      <c r="H168" s="151">
        <v>4.0612000000000002E-2</v>
      </c>
      <c r="I168" s="151">
        <v>1.524815</v>
      </c>
      <c r="J168" s="151">
        <v>0.91097499999999998</v>
      </c>
      <c r="K168" s="151">
        <v>1.839002</v>
      </c>
      <c r="L168" s="151">
        <v>0.16702500000000001</v>
      </c>
      <c r="M168" s="151">
        <v>1.3400190000000001</v>
      </c>
      <c r="N168" s="151">
        <v>0.12568499999999999</v>
      </c>
      <c r="O168" s="151">
        <v>6.9825980000000003</v>
      </c>
      <c r="P168" s="151">
        <v>0</v>
      </c>
      <c r="Q168" s="151">
        <v>2.6065999999999999E-2</v>
      </c>
      <c r="R168" s="151">
        <v>2.4916000000000001E-2</v>
      </c>
      <c r="S168" s="151">
        <v>3.7419000000000001E-2</v>
      </c>
      <c r="T168" s="151">
        <v>6.0561670000000003</v>
      </c>
      <c r="U168" s="151">
        <v>6.5831419999999996</v>
      </c>
      <c r="V168" s="151">
        <v>0.14035700000000001</v>
      </c>
      <c r="W168" s="151">
        <v>0</v>
      </c>
      <c r="X168" s="151">
        <v>6.5084220000000004</v>
      </c>
      <c r="Y168" s="151">
        <v>6.3833000000000002</v>
      </c>
      <c r="Z168" s="151">
        <v>1.3070109999999999</v>
      </c>
      <c r="AA168" s="151">
        <v>108.943307</v>
      </c>
      <c r="AB168" s="151">
        <v>8.4626730000000006</v>
      </c>
      <c r="AC168" s="151">
        <v>76.985738999999995</v>
      </c>
      <c r="AD168" s="151">
        <v>5.5885999999999998E-2</v>
      </c>
      <c r="AE168" s="151">
        <v>2.9894E-2</v>
      </c>
      <c r="AF168" s="151">
        <v>2.7807999999999999E-2</v>
      </c>
      <c r="AG168" s="151">
        <v>1.3440190000000001</v>
      </c>
      <c r="AH168" s="151">
        <v>0</v>
      </c>
      <c r="AI168" s="150">
        <v>1.4241999999999999E-2</v>
      </c>
    </row>
    <row r="169" spans="1:35" x14ac:dyDescent="0.25">
      <c r="A169" s="9">
        <v>168</v>
      </c>
      <c r="B169" s="3">
        <v>43753</v>
      </c>
      <c r="C169" s="151">
        <v>5.6266939999999996</v>
      </c>
      <c r="D169" s="151">
        <v>1.6865999999999999E-2</v>
      </c>
      <c r="E169" s="151">
        <v>2.8108999999999999E-2</v>
      </c>
      <c r="F169" s="151">
        <v>1.7910699999999999</v>
      </c>
      <c r="G169" s="151">
        <v>6.4291689999999999</v>
      </c>
      <c r="H169" s="151">
        <v>4.0563000000000002E-2</v>
      </c>
      <c r="I169" s="151">
        <v>1.5066189999999999</v>
      </c>
      <c r="J169" s="151">
        <v>0.90191500000000002</v>
      </c>
      <c r="K169" s="151">
        <v>1.839467</v>
      </c>
      <c r="L169" s="151">
        <v>0.16696</v>
      </c>
      <c r="M169" s="151">
        <v>1.33718</v>
      </c>
      <c r="N169" s="151">
        <v>0.12564</v>
      </c>
      <c r="O169" s="151">
        <v>7.0001069999999999</v>
      </c>
      <c r="P169" s="151">
        <v>0</v>
      </c>
      <c r="Q169" s="151">
        <v>2.5850999999999999E-2</v>
      </c>
      <c r="R169" s="151">
        <v>2.4448999999999999E-2</v>
      </c>
      <c r="S169" s="151">
        <v>3.7080000000000002E-2</v>
      </c>
      <c r="T169" s="151">
        <v>6.0561670000000003</v>
      </c>
      <c r="U169" s="151">
        <v>6.5831419999999996</v>
      </c>
      <c r="V169" s="151">
        <v>0.13772499999999999</v>
      </c>
      <c r="W169" s="151">
        <v>0</v>
      </c>
      <c r="X169" s="151">
        <v>6.5458420000000004</v>
      </c>
      <c r="Y169" s="151">
        <v>6.3833000000000002</v>
      </c>
      <c r="Z169" s="151">
        <v>1.3070109999999999</v>
      </c>
      <c r="AA169" s="151">
        <v>109.055593</v>
      </c>
      <c r="AB169" s="151">
        <v>8.4451289999999997</v>
      </c>
      <c r="AC169" s="151">
        <v>76.940545</v>
      </c>
      <c r="AD169" s="151">
        <v>5.5816999999999999E-2</v>
      </c>
      <c r="AE169" s="151">
        <v>2.9926000000000001E-2</v>
      </c>
      <c r="AF169" s="151">
        <v>2.7782999999999999E-2</v>
      </c>
      <c r="AG169" s="151">
        <v>1.343129</v>
      </c>
      <c r="AH169" s="151">
        <v>0</v>
      </c>
      <c r="AI169" s="150">
        <v>1.4444E-2</v>
      </c>
    </row>
    <row r="170" spans="1:35" x14ac:dyDescent="0.25">
      <c r="A170" s="9">
        <v>169</v>
      </c>
      <c r="B170" s="3">
        <v>43752</v>
      </c>
      <c r="C170" s="151">
        <v>5.6253840000000004</v>
      </c>
      <c r="D170" s="151">
        <v>1.686E-2</v>
      </c>
      <c r="E170" s="151">
        <v>2.8097E-2</v>
      </c>
      <c r="F170" s="151">
        <v>1.8062590000000001</v>
      </c>
      <c r="G170" s="151">
        <v>6.3681999999999999</v>
      </c>
      <c r="H170" s="151">
        <v>4.0032999999999999E-2</v>
      </c>
      <c r="I170" s="151">
        <v>1.582638</v>
      </c>
      <c r="J170" s="151">
        <v>0.93623299999999998</v>
      </c>
      <c r="K170" s="151">
        <v>1.843291</v>
      </c>
      <c r="L170" s="151">
        <v>0.16689599999999999</v>
      </c>
      <c r="M170" s="151">
        <v>1.3415360000000001</v>
      </c>
      <c r="N170" s="151">
        <v>0.12559300000000001</v>
      </c>
      <c r="O170" s="151">
        <v>7.0447839999999999</v>
      </c>
      <c r="P170" s="151">
        <v>0</v>
      </c>
      <c r="Q170" s="151">
        <v>2.6705E-2</v>
      </c>
      <c r="R170" s="151">
        <v>2.5821E-2</v>
      </c>
      <c r="S170" s="151">
        <v>3.6665000000000003E-2</v>
      </c>
      <c r="T170" s="151">
        <v>6.0561670000000003</v>
      </c>
      <c r="U170" s="151">
        <v>6.5831419999999996</v>
      </c>
      <c r="V170" s="151">
        <v>0.145478</v>
      </c>
      <c r="W170" s="151">
        <v>0</v>
      </c>
      <c r="X170" s="151">
        <v>6.4736370000000001</v>
      </c>
      <c r="Y170" s="151">
        <v>6.3833000000000002</v>
      </c>
      <c r="Z170" s="151">
        <v>1.3070109999999999</v>
      </c>
      <c r="AA170" s="151">
        <v>109.53376</v>
      </c>
      <c r="AB170" s="151">
        <v>8.5215879999999995</v>
      </c>
      <c r="AC170" s="151">
        <v>77.091595999999996</v>
      </c>
      <c r="AD170" s="151">
        <v>5.6085000000000003E-2</v>
      </c>
      <c r="AE170" s="151">
        <v>2.9926000000000001E-2</v>
      </c>
      <c r="AF170" s="151">
        <v>2.7782999999999999E-2</v>
      </c>
      <c r="AG170" s="151">
        <v>1.348838</v>
      </c>
      <c r="AH170" s="151">
        <v>0</v>
      </c>
      <c r="AI170" s="150">
        <v>1.4574E-2</v>
      </c>
    </row>
    <row r="171" spans="1:35" x14ac:dyDescent="0.25">
      <c r="A171" s="9">
        <v>170</v>
      </c>
      <c r="B171" s="3">
        <v>43749</v>
      </c>
      <c r="C171" s="151">
        <v>5.6177489999999999</v>
      </c>
      <c r="D171" s="151">
        <v>1.6840000000000001E-2</v>
      </c>
      <c r="E171" s="151">
        <v>2.8062E-2</v>
      </c>
      <c r="F171" s="151">
        <v>1.804268</v>
      </c>
      <c r="G171" s="151">
        <v>6.3969569999999996</v>
      </c>
      <c r="H171" s="151">
        <v>4.0772999999999997E-2</v>
      </c>
      <c r="I171" s="151">
        <v>1.580578</v>
      </c>
      <c r="J171" s="151">
        <v>0.93670900000000001</v>
      </c>
      <c r="K171" s="151">
        <v>1.8442289999999999</v>
      </c>
      <c r="L171" s="151">
        <v>0.16670399999999999</v>
      </c>
      <c r="M171" s="151">
        <v>1.3415330000000001</v>
      </c>
      <c r="N171" s="151">
        <v>0.125445</v>
      </c>
      <c r="O171" s="151">
        <v>7.0462210000000001</v>
      </c>
      <c r="P171" s="151">
        <v>0</v>
      </c>
      <c r="Q171" s="151">
        <v>2.6575999999999999E-2</v>
      </c>
      <c r="R171" s="151">
        <v>2.5779E-2</v>
      </c>
      <c r="S171" s="151">
        <v>3.6132999999999998E-2</v>
      </c>
      <c r="T171" s="151">
        <v>5.9258940000000004</v>
      </c>
      <c r="U171" s="151">
        <v>6.4630280000000004</v>
      </c>
      <c r="V171" s="151">
        <v>0.145257</v>
      </c>
      <c r="W171" s="151">
        <v>0</v>
      </c>
      <c r="X171" s="151">
        <v>6.5047610000000002</v>
      </c>
      <c r="Y171" s="151">
        <v>6.2693050000000001</v>
      </c>
      <c r="Z171" s="151">
        <v>1.3085150000000001</v>
      </c>
      <c r="AA171" s="151">
        <v>109.704429</v>
      </c>
      <c r="AB171" s="151">
        <v>8.5130540000000003</v>
      </c>
      <c r="AC171" s="151">
        <v>77.041684000000004</v>
      </c>
      <c r="AD171" s="151">
        <v>5.6030999999999997E-2</v>
      </c>
      <c r="AE171" s="151">
        <v>2.9926000000000001E-2</v>
      </c>
      <c r="AF171" s="151">
        <v>2.7782999999999999E-2</v>
      </c>
      <c r="AG171" s="151">
        <v>1.350196</v>
      </c>
      <c r="AH171" s="151">
        <v>0</v>
      </c>
      <c r="AI171" s="150">
        <v>1.4329E-2</v>
      </c>
    </row>
    <row r="172" spans="1:35" x14ac:dyDescent="0.25">
      <c r="A172" s="9">
        <v>171</v>
      </c>
      <c r="B172" s="3">
        <v>43748</v>
      </c>
      <c r="C172" s="151">
        <v>5.6155999999999997</v>
      </c>
      <c r="D172" s="151">
        <v>1.6830000000000001E-2</v>
      </c>
      <c r="E172" s="151">
        <v>2.8049999999999999E-2</v>
      </c>
      <c r="F172" s="151">
        <v>1.8066580000000001</v>
      </c>
      <c r="G172" s="151">
        <v>6.3954459999999997</v>
      </c>
      <c r="H172" s="151">
        <v>4.0476999999999999E-2</v>
      </c>
      <c r="I172" s="151">
        <v>1.5926830000000001</v>
      </c>
      <c r="J172" s="151">
        <v>0.95022099999999998</v>
      </c>
      <c r="K172" s="151">
        <v>1.846098</v>
      </c>
      <c r="L172" s="151">
        <v>0.16664100000000001</v>
      </c>
      <c r="M172" s="151">
        <v>1.343475</v>
      </c>
      <c r="N172" s="151">
        <v>0.12538199999999999</v>
      </c>
      <c r="O172" s="151">
        <v>7.0639710000000004</v>
      </c>
      <c r="P172" s="151">
        <v>0</v>
      </c>
      <c r="Q172" s="151">
        <v>2.6793000000000001E-2</v>
      </c>
      <c r="R172" s="151">
        <v>2.6034000000000002E-2</v>
      </c>
      <c r="S172" s="151">
        <v>3.5541000000000003E-2</v>
      </c>
      <c r="T172" s="151">
        <v>5.9258940000000004</v>
      </c>
      <c r="U172" s="151">
        <v>6.4630280000000004</v>
      </c>
      <c r="V172" s="151">
        <v>0.1467</v>
      </c>
      <c r="W172" s="151">
        <v>0</v>
      </c>
      <c r="X172" s="151">
        <v>6.4782770000000003</v>
      </c>
      <c r="Y172" s="151">
        <v>6.2693050000000001</v>
      </c>
      <c r="Z172" s="151">
        <v>1.3085150000000001</v>
      </c>
      <c r="AA172" s="151">
        <v>109.809741</v>
      </c>
      <c r="AB172" s="151">
        <v>8.5251429999999999</v>
      </c>
      <c r="AC172" s="151">
        <v>77.071042000000006</v>
      </c>
      <c r="AD172" s="151">
        <v>5.5983999999999999E-2</v>
      </c>
      <c r="AE172" s="151">
        <v>2.9926000000000001E-2</v>
      </c>
      <c r="AF172" s="151">
        <v>2.7782999999999999E-2</v>
      </c>
      <c r="AG172" s="151">
        <v>1.350136</v>
      </c>
      <c r="AH172" s="151">
        <v>0</v>
      </c>
      <c r="AI172" s="150">
        <v>1.3984E-2</v>
      </c>
    </row>
    <row r="173" spans="1:35" x14ac:dyDescent="0.25">
      <c r="A173" s="9">
        <v>172</v>
      </c>
      <c r="B173" s="3">
        <v>43747</v>
      </c>
      <c r="C173" s="151">
        <v>5.6134029999999999</v>
      </c>
      <c r="D173" s="151">
        <v>1.6823999999999999E-2</v>
      </c>
      <c r="E173" s="151">
        <v>2.8036999999999999E-2</v>
      </c>
      <c r="F173" s="151">
        <v>1.8130820000000001</v>
      </c>
      <c r="G173" s="151">
        <v>6.3917549999999999</v>
      </c>
      <c r="H173" s="151">
        <v>4.0169999999999997E-2</v>
      </c>
      <c r="I173" s="151">
        <v>1.6230059999999999</v>
      </c>
      <c r="J173" s="151">
        <v>0.97496799999999995</v>
      </c>
      <c r="K173" s="151">
        <v>1.8482879999999999</v>
      </c>
      <c r="L173" s="151">
        <v>0.166575</v>
      </c>
      <c r="M173" s="151">
        <v>1.3463959999999999</v>
      </c>
      <c r="N173" s="151">
        <v>0.12528600000000001</v>
      </c>
      <c r="O173" s="151">
        <v>7.0796799999999998</v>
      </c>
      <c r="P173" s="151">
        <v>0</v>
      </c>
      <c r="Q173" s="151">
        <v>2.7151999999999999E-2</v>
      </c>
      <c r="R173" s="151">
        <v>2.6509000000000001E-2</v>
      </c>
      <c r="S173" s="151">
        <v>3.5073E-2</v>
      </c>
      <c r="T173" s="151">
        <v>5.9258940000000004</v>
      </c>
      <c r="U173" s="151">
        <v>6.4630280000000004</v>
      </c>
      <c r="V173" s="151">
        <v>0.14938100000000001</v>
      </c>
      <c r="W173" s="151">
        <v>0</v>
      </c>
      <c r="X173" s="151">
        <v>6.4690940000000001</v>
      </c>
      <c r="Y173" s="151">
        <v>6.2693050000000001</v>
      </c>
      <c r="Z173" s="151">
        <v>1.3085150000000001</v>
      </c>
      <c r="AA173" s="151">
        <v>110.025395</v>
      </c>
      <c r="AB173" s="151">
        <v>8.5562570000000004</v>
      </c>
      <c r="AC173" s="151">
        <v>77.149867999999998</v>
      </c>
      <c r="AD173" s="151">
        <v>5.6021000000000001E-2</v>
      </c>
      <c r="AE173" s="151">
        <v>2.9926000000000001E-2</v>
      </c>
      <c r="AF173" s="151">
        <v>2.7782999999999999E-2</v>
      </c>
      <c r="AG173" s="151">
        <v>1.353226</v>
      </c>
      <c r="AH173" s="151">
        <v>0</v>
      </c>
      <c r="AI173" s="150">
        <v>1.384E-2</v>
      </c>
    </row>
    <row r="174" spans="1:35" x14ac:dyDescent="0.25">
      <c r="A174" s="9">
        <v>173</v>
      </c>
      <c r="B174" s="3">
        <v>43746</v>
      </c>
      <c r="C174" s="151">
        <v>5.611116</v>
      </c>
      <c r="D174" s="151">
        <v>1.6816999999999999E-2</v>
      </c>
      <c r="E174" s="151">
        <v>2.8024E-2</v>
      </c>
      <c r="F174" s="151">
        <v>1.8121240000000001</v>
      </c>
      <c r="G174" s="151">
        <v>6.3246510000000002</v>
      </c>
      <c r="H174" s="151">
        <v>3.9544999999999997E-2</v>
      </c>
      <c r="I174" s="151">
        <v>1.636142</v>
      </c>
      <c r="J174" s="151">
        <v>0.97965800000000003</v>
      </c>
      <c r="K174" s="151">
        <v>1.8486199999999999</v>
      </c>
      <c r="L174" s="151">
        <v>0.16650799999999999</v>
      </c>
      <c r="M174" s="151">
        <v>1.345906</v>
      </c>
      <c r="N174" s="151">
        <v>0.12523200000000001</v>
      </c>
      <c r="O174" s="151">
        <v>7.0914429999999999</v>
      </c>
      <c r="P174" s="151">
        <v>0</v>
      </c>
      <c r="Q174" s="151">
        <v>2.7342000000000002E-2</v>
      </c>
      <c r="R174" s="151">
        <v>2.6837E-2</v>
      </c>
      <c r="S174" s="151">
        <v>3.5135E-2</v>
      </c>
      <c r="T174" s="151">
        <v>5.9258940000000004</v>
      </c>
      <c r="U174" s="151">
        <v>6.4630280000000004</v>
      </c>
      <c r="V174" s="151">
        <v>0.15123400000000001</v>
      </c>
      <c r="W174" s="151">
        <v>0</v>
      </c>
      <c r="X174" s="151">
        <v>6.3863370000000002</v>
      </c>
      <c r="Y174" s="151">
        <v>6.2693050000000001</v>
      </c>
      <c r="Z174" s="151">
        <v>1.3085150000000001</v>
      </c>
      <c r="AA174" s="151">
        <v>110.21391800000001</v>
      </c>
      <c r="AB174" s="151">
        <v>8.5516670000000001</v>
      </c>
      <c r="AC174" s="151">
        <v>77.097461999999993</v>
      </c>
      <c r="AD174" s="151">
        <v>5.6042000000000002E-2</v>
      </c>
      <c r="AE174" s="151">
        <v>3.0098E-2</v>
      </c>
      <c r="AF174" s="151">
        <v>2.7681999999999998E-2</v>
      </c>
      <c r="AG174" s="151">
        <v>1.3535060000000001</v>
      </c>
      <c r="AH174" s="151">
        <v>0</v>
      </c>
      <c r="AI174" s="150">
        <v>1.3819E-2</v>
      </c>
    </row>
    <row r="175" spans="1:35" x14ac:dyDescent="0.25">
      <c r="A175" s="9">
        <v>174</v>
      </c>
      <c r="B175" s="3">
        <v>43745</v>
      </c>
      <c r="C175" s="151">
        <v>5.6088610000000001</v>
      </c>
      <c r="D175" s="151">
        <v>1.6806000000000001E-2</v>
      </c>
      <c r="E175" s="151">
        <v>2.8011000000000001E-2</v>
      </c>
      <c r="F175" s="151">
        <v>1.8078019999999999</v>
      </c>
      <c r="G175" s="151">
        <v>6.2706949999999999</v>
      </c>
      <c r="H175" s="151">
        <v>3.9530000000000003E-2</v>
      </c>
      <c r="I175" s="151">
        <v>1.640984</v>
      </c>
      <c r="J175" s="151">
        <v>0.97857000000000005</v>
      </c>
      <c r="K175" s="151">
        <v>1.8492710000000001</v>
      </c>
      <c r="L175" s="151">
        <v>0.16644300000000001</v>
      </c>
      <c r="M175" s="151">
        <v>1.34321</v>
      </c>
      <c r="N175" s="151">
        <v>0.12517900000000001</v>
      </c>
      <c r="O175" s="151">
        <v>7.0908420000000003</v>
      </c>
      <c r="P175" s="151">
        <v>0</v>
      </c>
      <c r="Q175" s="151">
        <v>2.7446000000000002E-2</v>
      </c>
      <c r="R175" s="151">
        <v>2.7043000000000001E-2</v>
      </c>
      <c r="S175" s="151">
        <v>3.4957000000000002E-2</v>
      </c>
      <c r="T175" s="151">
        <v>5.9258940000000004</v>
      </c>
      <c r="U175" s="151">
        <v>6.4630280000000004</v>
      </c>
      <c r="V175" s="151">
        <v>0.15240400000000001</v>
      </c>
      <c r="W175" s="151">
        <v>0</v>
      </c>
      <c r="X175" s="151">
        <v>6.331779</v>
      </c>
      <c r="Y175" s="151">
        <v>6.2693050000000001</v>
      </c>
      <c r="Z175" s="151">
        <v>1.3085150000000001</v>
      </c>
      <c r="AA175" s="151">
        <v>110.123114</v>
      </c>
      <c r="AB175" s="151">
        <v>8.5472599999999996</v>
      </c>
      <c r="AC175" s="151">
        <v>77.028700000000001</v>
      </c>
      <c r="AD175" s="151">
        <v>5.6079999999999998E-2</v>
      </c>
      <c r="AE175" s="151">
        <v>3.0098E-2</v>
      </c>
      <c r="AF175" s="151">
        <v>2.7681999999999998E-2</v>
      </c>
      <c r="AG175" s="151">
        <v>1.3547279999999999</v>
      </c>
      <c r="AH175" s="151">
        <v>0</v>
      </c>
      <c r="AI175" s="150">
        <v>1.3679E-2</v>
      </c>
    </row>
    <row r="176" spans="1:35" x14ac:dyDescent="0.25">
      <c r="A176" s="9">
        <v>175</v>
      </c>
      <c r="B176" s="3">
        <v>43742</v>
      </c>
      <c r="C176" s="151">
        <v>5.6020269999999996</v>
      </c>
      <c r="D176" s="151">
        <v>1.6785999999999999E-2</v>
      </c>
      <c r="E176" s="151">
        <v>2.7973999999999999E-2</v>
      </c>
      <c r="F176" s="151">
        <v>1.797423</v>
      </c>
      <c r="G176" s="151">
        <v>6.2536750000000003</v>
      </c>
      <c r="H176" s="151">
        <v>3.9383000000000001E-2</v>
      </c>
      <c r="I176" s="151">
        <v>1.623227</v>
      </c>
      <c r="J176" s="151">
        <v>0.97543500000000005</v>
      </c>
      <c r="K176" s="151">
        <v>1.8443449999999999</v>
      </c>
      <c r="L176" s="151">
        <v>0.16624900000000001</v>
      </c>
      <c r="M176" s="151">
        <v>1.337823</v>
      </c>
      <c r="N176" s="151">
        <v>0.12502099999999999</v>
      </c>
      <c r="O176" s="151">
        <v>7.0735890000000001</v>
      </c>
      <c r="P176" s="151">
        <v>0</v>
      </c>
      <c r="Q176" s="151">
        <v>2.7344E-2</v>
      </c>
      <c r="R176" s="151">
        <v>2.6804000000000001E-2</v>
      </c>
      <c r="S176" s="151">
        <v>3.4562000000000002E-2</v>
      </c>
      <c r="T176" s="151">
        <v>5.8712419999999996</v>
      </c>
      <c r="U176" s="151">
        <v>6.3828860000000001</v>
      </c>
      <c r="V176" s="151">
        <v>0.15106800000000001</v>
      </c>
      <c r="W176" s="151">
        <v>0</v>
      </c>
      <c r="X176" s="151">
        <v>6.3194739999999996</v>
      </c>
      <c r="Y176" s="151">
        <v>6.2039289999999996</v>
      </c>
      <c r="Z176" s="151">
        <v>1.303941</v>
      </c>
      <c r="AA176" s="151">
        <v>109.961325</v>
      </c>
      <c r="AB176" s="151">
        <v>8.5223259999999996</v>
      </c>
      <c r="AC176" s="151">
        <v>76.814952000000005</v>
      </c>
      <c r="AD176" s="151">
        <v>5.6009999999999997E-2</v>
      </c>
      <c r="AE176" s="151">
        <v>3.0098E-2</v>
      </c>
      <c r="AF176" s="151">
        <v>2.7681999999999998E-2</v>
      </c>
      <c r="AG176" s="151">
        <v>1.3506720000000001</v>
      </c>
      <c r="AH176" s="151">
        <v>0</v>
      </c>
      <c r="AI176" s="150">
        <v>1.3498E-2</v>
      </c>
    </row>
    <row r="177" spans="1:35" x14ac:dyDescent="0.25">
      <c r="A177" s="9">
        <v>176</v>
      </c>
      <c r="B177" s="3">
        <v>43741</v>
      </c>
      <c r="C177" s="151">
        <v>5.5998950000000001</v>
      </c>
      <c r="D177" s="151">
        <v>1.6781000000000001E-2</v>
      </c>
      <c r="E177" s="151">
        <v>2.7961E-2</v>
      </c>
      <c r="F177" s="151">
        <v>1.8003720000000001</v>
      </c>
      <c r="G177" s="151">
        <v>6.2920730000000002</v>
      </c>
      <c r="H177" s="151">
        <v>3.9137999999999999E-2</v>
      </c>
      <c r="I177" s="151">
        <v>1.629955</v>
      </c>
      <c r="J177" s="151">
        <v>0.97996499999999997</v>
      </c>
      <c r="K177" s="151">
        <v>1.842948</v>
      </c>
      <c r="L177" s="151">
        <v>0.166189</v>
      </c>
      <c r="M177" s="151">
        <v>1.3381369999999999</v>
      </c>
      <c r="N177" s="151">
        <v>0.124969</v>
      </c>
      <c r="O177" s="151">
        <v>7.057938</v>
      </c>
      <c r="P177" s="151">
        <v>0</v>
      </c>
      <c r="Q177" s="151">
        <v>2.7546000000000001E-2</v>
      </c>
      <c r="R177" s="151">
        <v>2.6828999999999999E-2</v>
      </c>
      <c r="S177" s="151">
        <v>3.4416000000000002E-2</v>
      </c>
      <c r="T177" s="151">
        <v>5.8712419999999996</v>
      </c>
      <c r="U177" s="151">
        <v>6.3828860000000001</v>
      </c>
      <c r="V177" s="151">
        <v>0.15121899999999999</v>
      </c>
      <c r="W177" s="151">
        <v>0</v>
      </c>
      <c r="X177" s="151">
        <v>6.3632749999999998</v>
      </c>
      <c r="Y177" s="151">
        <v>6.2039289999999996</v>
      </c>
      <c r="Z177" s="151">
        <v>1.303941</v>
      </c>
      <c r="AA177" s="151">
        <v>109.801389</v>
      </c>
      <c r="AB177" s="151">
        <v>8.5339069999999992</v>
      </c>
      <c r="AC177" s="151">
        <v>76.855878000000004</v>
      </c>
      <c r="AD177" s="151">
        <v>5.5993000000000001E-2</v>
      </c>
      <c r="AE177" s="151">
        <v>3.0098E-2</v>
      </c>
      <c r="AF177" s="151">
        <v>2.7681999999999998E-2</v>
      </c>
      <c r="AG177" s="151">
        <v>1.349051</v>
      </c>
      <c r="AH177" s="151">
        <v>0</v>
      </c>
      <c r="AI177" s="150">
        <v>1.3656E-2</v>
      </c>
    </row>
    <row r="178" spans="1:35" x14ac:dyDescent="0.25">
      <c r="A178" s="9">
        <v>177</v>
      </c>
      <c r="B178" s="3">
        <v>43740</v>
      </c>
      <c r="C178" s="151">
        <v>5.5977690000000004</v>
      </c>
      <c r="D178" s="151">
        <v>1.6771000000000001E-2</v>
      </c>
      <c r="E178" s="151">
        <v>2.7948000000000001E-2</v>
      </c>
      <c r="F178" s="151">
        <v>1.8014349999999999</v>
      </c>
      <c r="G178" s="151">
        <v>6.2362520000000004</v>
      </c>
      <c r="H178" s="151">
        <v>3.8247000000000003E-2</v>
      </c>
      <c r="I178" s="151">
        <v>1.6325130000000001</v>
      </c>
      <c r="J178" s="151">
        <v>0.97756799999999999</v>
      </c>
      <c r="K178" s="151">
        <v>1.841647</v>
      </c>
      <c r="L178" s="151">
        <v>0.166127</v>
      </c>
      <c r="M178" s="151">
        <v>1.336435</v>
      </c>
      <c r="N178" s="151">
        <v>0.124917</v>
      </c>
      <c r="O178" s="151">
        <v>7.0632760000000001</v>
      </c>
      <c r="P178" s="151">
        <v>0</v>
      </c>
      <c r="Q178" s="151">
        <v>2.7439999999999999E-2</v>
      </c>
      <c r="R178" s="151">
        <v>2.6866000000000001E-2</v>
      </c>
      <c r="S178" s="151">
        <v>3.4613999999999999E-2</v>
      </c>
      <c r="T178" s="151">
        <v>5.8712419999999996</v>
      </c>
      <c r="U178" s="151">
        <v>6.3828860000000001</v>
      </c>
      <c r="V178" s="151">
        <v>0.15142900000000001</v>
      </c>
      <c r="W178" s="151">
        <v>0</v>
      </c>
      <c r="X178" s="151">
        <v>6.3050540000000002</v>
      </c>
      <c r="Y178" s="151">
        <v>6.2039289999999996</v>
      </c>
      <c r="Z178" s="151">
        <v>1.303941</v>
      </c>
      <c r="AA178" s="151">
        <v>109.92504700000001</v>
      </c>
      <c r="AB178" s="151">
        <v>8.5408980000000003</v>
      </c>
      <c r="AC178" s="151">
        <v>76.778788000000006</v>
      </c>
      <c r="AD178" s="151">
        <v>5.5992E-2</v>
      </c>
      <c r="AE178" s="151">
        <v>3.0098E-2</v>
      </c>
      <c r="AF178" s="151">
        <v>2.7681999999999998E-2</v>
      </c>
      <c r="AG178" s="151">
        <v>1.3480399999999999</v>
      </c>
      <c r="AH178" s="151">
        <v>0</v>
      </c>
      <c r="AI178" s="150">
        <v>1.3806000000000001E-2</v>
      </c>
    </row>
    <row r="179" spans="1:35" x14ac:dyDescent="0.25">
      <c r="A179" s="9">
        <v>178</v>
      </c>
      <c r="B179" s="3">
        <v>43739</v>
      </c>
      <c r="C179" s="151">
        <v>5.5956140000000003</v>
      </c>
      <c r="D179" s="151">
        <v>1.6764999999999999E-2</v>
      </c>
      <c r="E179" s="151">
        <v>2.7934E-2</v>
      </c>
      <c r="F179" s="151">
        <v>1.802967</v>
      </c>
      <c r="G179" s="151">
        <v>6.1983160000000002</v>
      </c>
      <c r="H179" s="151">
        <v>3.8878999999999997E-2</v>
      </c>
      <c r="I179" s="151">
        <v>1.6516500000000001</v>
      </c>
      <c r="J179" s="151">
        <v>0.98147300000000004</v>
      </c>
      <c r="K179" s="151">
        <v>1.8411040000000001</v>
      </c>
      <c r="L179" s="151">
        <v>0.16606299999999999</v>
      </c>
      <c r="M179" s="151">
        <v>1.3387469999999999</v>
      </c>
      <c r="N179" s="151">
        <v>0.124863</v>
      </c>
      <c r="O179" s="151">
        <v>7.0593310000000002</v>
      </c>
      <c r="P179" s="151">
        <v>0</v>
      </c>
      <c r="Q179" s="151">
        <v>2.7486E-2</v>
      </c>
      <c r="R179" s="151">
        <v>2.6981000000000002E-2</v>
      </c>
      <c r="S179" s="151">
        <v>3.4675999999999998E-2</v>
      </c>
      <c r="T179" s="151">
        <v>5.8712419999999996</v>
      </c>
      <c r="U179" s="151">
        <v>6.3828860000000001</v>
      </c>
      <c r="V179" s="151">
        <v>0.152087</v>
      </c>
      <c r="W179" s="151">
        <v>0</v>
      </c>
      <c r="X179" s="151">
        <v>6.2688329999999999</v>
      </c>
      <c r="Y179" s="151">
        <v>6.2039289999999996</v>
      </c>
      <c r="Z179" s="151">
        <v>1.303941</v>
      </c>
      <c r="AA179" s="151">
        <v>109.87253699999999</v>
      </c>
      <c r="AB179" s="151">
        <v>8.5689259999999994</v>
      </c>
      <c r="AC179" s="151">
        <v>76.743784000000005</v>
      </c>
      <c r="AD179" s="151">
        <v>5.6001000000000002E-2</v>
      </c>
      <c r="AE179" s="151">
        <v>2.9985000000000001E-2</v>
      </c>
      <c r="AF179" s="151">
        <v>2.767E-2</v>
      </c>
      <c r="AG179" s="151">
        <v>1.348279</v>
      </c>
      <c r="AH179" s="151">
        <v>0</v>
      </c>
      <c r="AI179" s="150">
        <v>1.3892E-2</v>
      </c>
    </row>
    <row r="180" spans="1:35" x14ac:dyDescent="0.25">
      <c r="A180" s="9">
        <v>179</v>
      </c>
      <c r="B180" s="3">
        <v>43738</v>
      </c>
      <c r="C180" s="151">
        <v>5.593731</v>
      </c>
      <c r="D180" s="151">
        <v>1.6754000000000002E-2</v>
      </c>
      <c r="E180" s="151">
        <v>2.7921999999999999E-2</v>
      </c>
      <c r="F180" s="151">
        <v>1.8034289999999999</v>
      </c>
      <c r="G180" s="151">
        <v>6.1999089999999999</v>
      </c>
      <c r="H180" s="151">
        <v>3.9012999999999999E-2</v>
      </c>
      <c r="I180" s="151">
        <v>1.6462319999999999</v>
      </c>
      <c r="J180" s="151">
        <v>0.97547099999999998</v>
      </c>
      <c r="K180" s="151">
        <v>1.839628</v>
      </c>
      <c r="L180" s="151">
        <v>0.16600699999999999</v>
      </c>
      <c r="M180" s="151">
        <v>1.336463</v>
      </c>
      <c r="N180" s="151">
        <v>0.124816</v>
      </c>
      <c r="O180" s="151">
        <v>7.0386470000000001</v>
      </c>
      <c r="P180" s="151">
        <v>0</v>
      </c>
      <c r="Q180" s="151">
        <v>2.7362000000000001E-2</v>
      </c>
      <c r="R180" s="151">
        <v>2.6898999999999999E-2</v>
      </c>
      <c r="S180" s="151">
        <v>3.4453999999999999E-2</v>
      </c>
      <c r="T180" s="151">
        <v>5.8786079999999998</v>
      </c>
      <c r="U180" s="151">
        <v>6.3578140000000003</v>
      </c>
      <c r="V180" s="151">
        <v>0.15162999999999999</v>
      </c>
      <c r="W180" s="151">
        <v>0</v>
      </c>
      <c r="X180" s="151">
        <v>6.2776959999999997</v>
      </c>
      <c r="Y180" s="151">
        <v>6.1936249999999999</v>
      </c>
      <c r="Z180" s="151">
        <v>1.302079</v>
      </c>
      <c r="AA180" s="151">
        <v>109.599929</v>
      </c>
      <c r="AB180" s="151">
        <v>8.578436</v>
      </c>
      <c r="AC180" s="151">
        <v>76.779967999999997</v>
      </c>
      <c r="AD180" s="151">
        <v>5.5857999999999998E-2</v>
      </c>
      <c r="AE180" s="151">
        <v>2.9786E-2</v>
      </c>
      <c r="AF180" s="151">
        <v>2.7552E-2</v>
      </c>
      <c r="AG180" s="151">
        <v>1.3462510000000001</v>
      </c>
      <c r="AH180" s="151">
        <v>0</v>
      </c>
      <c r="AI180" s="150">
        <v>1.4331E-2</v>
      </c>
    </row>
    <row r="181" spans="1:35" x14ac:dyDescent="0.25">
      <c r="A181" s="9">
        <v>180</v>
      </c>
      <c r="B181" s="3">
        <v>43735</v>
      </c>
      <c r="C181" s="151">
        <v>5.5871089999999999</v>
      </c>
      <c r="D181" s="151">
        <v>1.6733999999999999E-2</v>
      </c>
      <c r="E181" s="151">
        <v>2.7883999999999999E-2</v>
      </c>
      <c r="F181" s="151">
        <v>1.7914939999999999</v>
      </c>
      <c r="G181" s="151">
        <v>6.1898669999999996</v>
      </c>
      <c r="H181" s="151">
        <v>3.9542000000000001E-2</v>
      </c>
      <c r="I181" s="151">
        <v>1.5999369999999999</v>
      </c>
      <c r="J181" s="151">
        <v>0.95727399999999996</v>
      </c>
      <c r="K181" s="151">
        <v>1.8358989999999999</v>
      </c>
      <c r="L181" s="151">
        <v>0.16581499999999999</v>
      </c>
      <c r="M181" s="151">
        <v>1.3329070000000001</v>
      </c>
      <c r="N181" s="151">
        <v>0.124653</v>
      </c>
      <c r="O181" s="151">
        <v>7.0296700000000003</v>
      </c>
      <c r="P181" s="151">
        <v>0</v>
      </c>
      <c r="Q181" s="151">
        <v>2.717E-2</v>
      </c>
      <c r="R181" s="151">
        <v>2.6304999999999999E-2</v>
      </c>
      <c r="S181" s="151">
        <v>3.4979000000000003E-2</v>
      </c>
      <c r="T181" s="151">
        <v>5.8790100000000001</v>
      </c>
      <c r="U181" s="151">
        <v>6.2683400000000002</v>
      </c>
      <c r="V181" s="151">
        <v>0.14829200000000001</v>
      </c>
      <c r="W181" s="151">
        <v>0</v>
      </c>
      <c r="X181" s="151">
        <v>6.2775619999999996</v>
      </c>
      <c r="Y181" s="151">
        <v>6.1252659999999999</v>
      </c>
      <c r="Z181" s="151">
        <v>1.2877430000000001</v>
      </c>
      <c r="AA181" s="151">
        <v>109.399058</v>
      </c>
      <c r="AB181" s="151">
        <v>8.5660889999999998</v>
      </c>
      <c r="AC181" s="151">
        <v>76.768101999999999</v>
      </c>
      <c r="AD181" s="151">
        <v>5.5639000000000001E-2</v>
      </c>
      <c r="AE181" s="151">
        <v>2.9786E-2</v>
      </c>
      <c r="AF181" s="151">
        <v>2.7552E-2</v>
      </c>
      <c r="AG181" s="151">
        <v>1.3445769999999999</v>
      </c>
      <c r="AH181" s="151">
        <v>0</v>
      </c>
      <c r="AI181" s="150">
        <v>1.4515E-2</v>
      </c>
    </row>
    <row r="182" spans="1:35" x14ac:dyDescent="0.25">
      <c r="A182" s="9">
        <v>181</v>
      </c>
      <c r="B182" s="3">
        <v>43734</v>
      </c>
      <c r="C182" s="151">
        <v>5.5848940000000002</v>
      </c>
      <c r="D182" s="151">
        <v>1.6723999999999999E-2</v>
      </c>
      <c r="E182" s="151">
        <v>2.7871E-2</v>
      </c>
      <c r="F182" s="151">
        <v>1.78624</v>
      </c>
      <c r="G182" s="151">
        <v>6.2040569999999997</v>
      </c>
      <c r="H182" s="151">
        <v>4.002E-2</v>
      </c>
      <c r="I182" s="151">
        <v>1.6111489999999999</v>
      </c>
      <c r="J182" s="151">
        <v>0.94862299999999999</v>
      </c>
      <c r="K182" s="151">
        <v>1.8318620000000001</v>
      </c>
      <c r="L182" s="151">
        <v>0.16575000000000001</v>
      </c>
      <c r="M182" s="151">
        <v>1.3335060000000001</v>
      </c>
      <c r="N182" s="151">
        <v>0.124597</v>
      </c>
      <c r="O182" s="151">
        <v>6.9920629999999999</v>
      </c>
      <c r="P182" s="151">
        <v>0</v>
      </c>
      <c r="Q182" s="151">
        <v>2.7192999999999998E-2</v>
      </c>
      <c r="R182" s="151">
        <v>2.6429000000000001E-2</v>
      </c>
      <c r="S182" s="151">
        <v>3.4986999999999997E-2</v>
      </c>
      <c r="T182" s="151">
        <v>5.8790100000000001</v>
      </c>
      <c r="U182" s="151">
        <v>6.2683400000000002</v>
      </c>
      <c r="V182" s="151">
        <v>0.14899599999999999</v>
      </c>
      <c r="W182" s="151">
        <v>0</v>
      </c>
      <c r="X182" s="151">
        <v>6.2956399999999997</v>
      </c>
      <c r="Y182" s="151">
        <v>6.1252659999999999</v>
      </c>
      <c r="Z182" s="151">
        <v>1.2877430000000001</v>
      </c>
      <c r="AA182" s="151">
        <v>108.959686</v>
      </c>
      <c r="AB182" s="151">
        <v>8.5521740000000008</v>
      </c>
      <c r="AC182" s="151">
        <v>76.787147000000004</v>
      </c>
      <c r="AD182" s="151">
        <v>5.5655999999999997E-2</v>
      </c>
      <c r="AE182" s="151">
        <v>2.9786E-2</v>
      </c>
      <c r="AF182" s="151">
        <v>2.7552E-2</v>
      </c>
      <c r="AG182" s="151">
        <v>1.3423750000000001</v>
      </c>
      <c r="AH182" s="151">
        <v>0</v>
      </c>
      <c r="AI182" s="150">
        <v>1.4569E-2</v>
      </c>
    </row>
    <row r="183" spans="1:35" x14ac:dyDescent="0.25">
      <c r="A183" s="9">
        <v>182</v>
      </c>
      <c r="B183" s="3">
        <v>43733</v>
      </c>
      <c r="C183" s="151">
        <v>5.5826510000000003</v>
      </c>
      <c r="D183" s="151">
        <v>1.6709000000000002E-2</v>
      </c>
      <c r="E183" s="151">
        <v>2.7855999999999999E-2</v>
      </c>
      <c r="F183" s="151">
        <v>1.791191</v>
      </c>
      <c r="G183" s="151">
        <v>6.1854209999999998</v>
      </c>
      <c r="H183" s="151">
        <v>3.9727999999999999E-2</v>
      </c>
      <c r="I183" s="151">
        <v>1.6017570000000001</v>
      </c>
      <c r="J183" s="151">
        <v>0.94247400000000003</v>
      </c>
      <c r="K183" s="151">
        <v>1.8329839999999999</v>
      </c>
      <c r="L183" s="151">
        <v>0.165686</v>
      </c>
      <c r="M183" s="151">
        <v>1.328503</v>
      </c>
      <c r="N183" s="151">
        <v>0.124541</v>
      </c>
      <c r="O183" s="151">
        <v>6.9942489999999999</v>
      </c>
      <c r="P183" s="151">
        <v>0</v>
      </c>
      <c r="Q183" s="151">
        <v>2.7032E-2</v>
      </c>
      <c r="R183" s="151">
        <v>2.6366000000000001E-2</v>
      </c>
      <c r="S183" s="151">
        <v>3.4327000000000003E-2</v>
      </c>
      <c r="T183" s="151">
        <v>5.8790100000000001</v>
      </c>
      <c r="U183" s="151">
        <v>6.2683400000000002</v>
      </c>
      <c r="V183" s="151">
        <v>0.148644</v>
      </c>
      <c r="W183" s="151">
        <v>0</v>
      </c>
      <c r="X183" s="151">
        <v>6.2779150000000001</v>
      </c>
      <c r="Y183" s="151">
        <v>6.1252659999999999</v>
      </c>
      <c r="Z183" s="151">
        <v>1.2877430000000001</v>
      </c>
      <c r="AA183" s="151">
        <v>109.062046</v>
      </c>
      <c r="AB183" s="151">
        <v>8.5346930000000008</v>
      </c>
      <c r="AC183" s="151">
        <v>76.748075</v>
      </c>
      <c r="AD183" s="151">
        <v>5.5572999999999997E-2</v>
      </c>
      <c r="AE183" s="151">
        <v>2.9786E-2</v>
      </c>
      <c r="AF183" s="151">
        <v>2.7552E-2</v>
      </c>
      <c r="AG183" s="151">
        <v>1.341596</v>
      </c>
      <c r="AH183" s="151">
        <v>0</v>
      </c>
      <c r="AI183" s="150">
        <v>1.4648E-2</v>
      </c>
    </row>
    <row r="184" spans="1:35" x14ac:dyDescent="0.25">
      <c r="A184" s="9">
        <v>183</v>
      </c>
      <c r="B184" s="3">
        <v>43732</v>
      </c>
      <c r="C184" s="151">
        <v>5.5804150000000003</v>
      </c>
      <c r="D184" s="151">
        <v>1.6702000000000002E-2</v>
      </c>
      <c r="E184" s="151">
        <v>2.7843E-2</v>
      </c>
      <c r="F184" s="151">
        <v>1.78756</v>
      </c>
      <c r="G184" s="151">
        <v>6.2144899999999996</v>
      </c>
      <c r="H184" s="151">
        <v>4.0001000000000002E-2</v>
      </c>
      <c r="I184" s="151">
        <v>1.5756760000000001</v>
      </c>
      <c r="J184" s="151">
        <v>0.93112799999999996</v>
      </c>
      <c r="K184" s="151">
        <v>1.831467</v>
      </c>
      <c r="L184" s="151">
        <v>0.16562199999999999</v>
      </c>
      <c r="M184" s="151">
        <v>1.3297669999999999</v>
      </c>
      <c r="N184" s="151">
        <v>0.124485</v>
      </c>
      <c r="O184" s="151">
        <v>6.9742850000000001</v>
      </c>
      <c r="P184" s="151">
        <v>0</v>
      </c>
      <c r="Q184" s="151">
        <v>2.6769999999999999E-2</v>
      </c>
      <c r="R184" s="151">
        <v>2.5898000000000001E-2</v>
      </c>
      <c r="S184" s="151">
        <v>3.5255000000000002E-2</v>
      </c>
      <c r="T184" s="151">
        <v>5.8790100000000001</v>
      </c>
      <c r="U184" s="151">
        <v>6.2683400000000002</v>
      </c>
      <c r="V184" s="151">
        <v>0.14602799999999999</v>
      </c>
      <c r="W184" s="151">
        <v>0</v>
      </c>
      <c r="X184" s="151">
        <v>6.318613</v>
      </c>
      <c r="Y184" s="151">
        <v>6.1252659999999999</v>
      </c>
      <c r="Z184" s="151">
        <v>1.2877430000000001</v>
      </c>
      <c r="AA184" s="151">
        <v>108.635637</v>
      </c>
      <c r="AB184" s="151">
        <v>8.5080010000000001</v>
      </c>
      <c r="AC184" s="151">
        <v>76.771274000000005</v>
      </c>
      <c r="AD184" s="151">
        <v>5.5476999999999999E-2</v>
      </c>
      <c r="AE184" s="151">
        <v>2.9794000000000001E-2</v>
      </c>
      <c r="AF184" s="151">
        <v>2.7479E-2</v>
      </c>
      <c r="AG184" s="151">
        <v>1.34084</v>
      </c>
      <c r="AH184" s="151">
        <v>0</v>
      </c>
      <c r="AI184" s="150">
        <v>1.5154000000000001E-2</v>
      </c>
    </row>
    <row r="185" spans="1:35" x14ac:dyDescent="0.25">
      <c r="A185" s="9">
        <v>184</v>
      </c>
      <c r="B185" s="3">
        <v>43731</v>
      </c>
      <c r="C185" s="151">
        <v>5.5781359999999998</v>
      </c>
      <c r="D185" s="151">
        <v>1.6695000000000002E-2</v>
      </c>
      <c r="E185" s="151">
        <v>2.7830000000000001E-2</v>
      </c>
      <c r="F185" s="151">
        <v>1.7859370000000001</v>
      </c>
      <c r="G185" s="151">
        <v>6.1721430000000002</v>
      </c>
      <c r="H185" s="151">
        <v>3.9348000000000001E-2</v>
      </c>
      <c r="I185" s="151">
        <v>1.5739749999999999</v>
      </c>
      <c r="J185" s="151">
        <v>0.93431200000000003</v>
      </c>
      <c r="K185" s="151">
        <v>1.8284320000000001</v>
      </c>
      <c r="L185" s="151">
        <v>0.16555700000000001</v>
      </c>
      <c r="M185" s="151">
        <v>1.3262389999999999</v>
      </c>
      <c r="N185" s="151">
        <v>0.124429</v>
      </c>
      <c r="O185" s="151">
        <v>6.968356</v>
      </c>
      <c r="P185" s="151">
        <v>0</v>
      </c>
      <c r="Q185" s="151">
        <v>2.6717000000000001E-2</v>
      </c>
      <c r="R185" s="151">
        <v>2.5869E-2</v>
      </c>
      <c r="S185" s="151">
        <v>3.5201000000000003E-2</v>
      </c>
      <c r="T185" s="151">
        <v>5.8790100000000001</v>
      </c>
      <c r="U185" s="151">
        <v>6.2683400000000002</v>
      </c>
      <c r="V185" s="151">
        <v>0.14586499999999999</v>
      </c>
      <c r="W185" s="151">
        <v>0</v>
      </c>
      <c r="X185" s="151">
        <v>6.2814810000000003</v>
      </c>
      <c r="Y185" s="151">
        <v>6.1252659999999999</v>
      </c>
      <c r="Z185" s="151">
        <v>1.2877430000000001</v>
      </c>
      <c r="AA185" s="151">
        <v>108.615846</v>
      </c>
      <c r="AB185" s="151">
        <v>8.4986029999999992</v>
      </c>
      <c r="AC185" s="151">
        <v>76.630439999999993</v>
      </c>
      <c r="AD185" s="151">
        <v>5.5467000000000002E-2</v>
      </c>
      <c r="AE185" s="151">
        <v>2.9794000000000001E-2</v>
      </c>
      <c r="AF185" s="151">
        <v>2.7479E-2</v>
      </c>
      <c r="AG185" s="151">
        <v>1.3380380000000001</v>
      </c>
      <c r="AH185" s="151">
        <v>0</v>
      </c>
      <c r="AI185" s="150">
        <v>1.5081000000000001E-2</v>
      </c>
    </row>
    <row r="186" spans="1:35" x14ac:dyDescent="0.25">
      <c r="A186" s="9">
        <v>185</v>
      </c>
      <c r="B186" s="3">
        <v>43728</v>
      </c>
      <c r="C186" s="151">
        <v>5.5714220000000001</v>
      </c>
      <c r="D186" s="151">
        <v>1.6674000000000001E-2</v>
      </c>
      <c r="E186" s="151">
        <v>2.7792000000000001E-2</v>
      </c>
      <c r="F186" s="151">
        <v>1.7833749999999999</v>
      </c>
      <c r="G186" s="151">
        <v>6.1650260000000001</v>
      </c>
      <c r="H186" s="151">
        <v>3.9329999999999997E-2</v>
      </c>
      <c r="I186" s="151">
        <v>1.573088</v>
      </c>
      <c r="J186" s="151">
        <v>0.93884900000000004</v>
      </c>
      <c r="K186" s="151">
        <v>1.826301</v>
      </c>
      <c r="L186" s="151">
        <v>0.16536300000000001</v>
      </c>
      <c r="M186" s="151">
        <v>1.327858</v>
      </c>
      <c r="N186" s="151">
        <v>0.124263</v>
      </c>
      <c r="O186" s="151">
        <v>6.9568899999999996</v>
      </c>
      <c r="P186" s="151">
        <v>0</v>
      </c>
      <c r="Q186" s="151">
        <v>2.6585000000000001E-2</v>
      </c>
      <c r="R186" s="151">
        <v>2.5866E-2</v>
      </c>
      <c r="S186" s="151">
        <v>3.5643000000000001E-2</v>
      </c>
      <c r="T186" s="151">
        <v>5.842708</v>
      </c>
      <c r="U186" s="151">
        <v>6.2268990000000004</v>
      </c>
      <c r="V186" s="151">
        <v>0.145866</v>
      </c>
      <c r="W186" s="151">
        <v>0</v>
      </c>
      <c r="X186" s="151">
        <v>6.280653</v>
      </c>
      <c r="Y186" s="151">
        <v>6.0560989999999997</v>
      </c>
      <c r="Z186" s="151">
        <v>1.2856590000000001</v>
      </c>
      <c r="AA186" s="151">
        <v>108.1318</v>
      </c>
      <c r="AB186" s="151">
        <v>8.4866519999999994</v>
      </c>
      <c r="AC186" s="151">
        <v>76.503628000000006</v>
      </c>
      <c r="AD186" s="151">
        <v>5.5370000000000003E-2</v>
      </c>
      <c r="AE186" s="151">
        <v>2.9794000000000001E-2</v>
      </c>
      <c r="AF186" s="151">
        <v>2.7479E-2</v>
      </c>
      <c r="AG186" s="151">
        <v>1.3376999999999999</v>
      </c>
      <c r="AH186" s="151">
        <v>0</v>
      </c>
      <c r="AI186" s="150">
        <v>1.5063E-2</v>
      </c>
    </row>
    <row r="187" spans="1:35" x14ac:dyDescent="0.25">
      <c r="A187" s="9">
        <v>186</v>
      </c>
      <c r="B187" s="3">
        <v>43727</v>
      </c>
      <c r="C187" s="151">
        <v>5.5691480000000002</v>
      </c>
      <c r="D187" s="151">
        <v>1.6664000000000002E-2</v>
      </c>
      <c r="E187" s="151">
        <v>2.7779000000000002E-2</v>
      </c>
      <c r="F187" s="151">
        <v>1.7849680000000001</v>
      </c>
      <c r="G187" s="151">
        <v>6.1431319999999996</v>
      </c>
      <c r="H187" s="151">
        <v>3.9324999999999999E-2</v>
      </c>
      <c r="I187" s="151">
        <v>1.5953269999999999</v>
      </c>
      <c r="J187" s="151">
        <v>0.94842400000000004</v>
      </c>
      <c r="K187" s="151">
        <v>1.8265640000000001</v>
      </c>
      <c r="L187" s="151">
        <v>0.165298</v>
      </c>
      <c r="M187" s="151">
        <v>1.328722</v>
      </c>
      <c r="N187" s="151">
        <v>0.12420100000000001</v>
      </c>
      <c r="O187" s="151">
        <v>6.9555389999999999</v>
      </c>
      <c r="P187" s="151">
        <v>0</v>
      </c>
      <c r="Q187" s="151">
        <v>2.6831000000000001E-2</v>
      </c>
      <c r="R187" s="151">
        <v>2.614E-2</v>
      </c>
      <c r="S187" s="151">
        <v>3.5492999999999997E-2</v>
      </c>
      <c r="T187" s="151">
        <v>5.842708</v>
      </c>
      <c r="U187" s="151">
        <v>6.2268990000000004</v>
      </c>
      <c r="V187" s="151">
        <v>0.14741299999999999</v>
      </c>
      <c r="W187" s="151">
        <v>0</v>
      </c>
      <c r="X187" s="151">
        <v>6.2651659999999998</v>
      </c>
      <c r="Y187" s="151">
        <v>6.0560989999999997</v>
      </c>
      <c r="Z187" s="151">
        <v>1.2856590000000001</v>
      </c>
      <c r="AA187" s="151">
        <v>108.148319</v>
      </c>
      <c r="AB187" s="151">
        <v>8.5074090000000009</v>
      </c>
      <c r="AC187" s="151">
        <v>76.464928</v>
      </c>
      <c r="AD187" s="151">
        <v>5.5447999999999997E-2</v>
      </c>
      <c r="AE187" s="151">
        <v>2.9794000000000001E-2</v>
      </c>
      <c r="AF187" s="151">
        <v>2.7479E-2</v>
      </c>
      <c r="AG187" s="151">
        <v>1.33856</v>
      </c>
      <c r="AH187" s="151">
        <v>0</v>
      </c>
      <c r="AI187" s="150">
        <v>1.4874E-2</v>
      </c>
    </row>
    <row r="188" spans="1:35" x14ac:dyDescent="0.25">
      <c r="A188" s="9">
        <v>187</v>
      </c>
      <c r="B188" s="3">
        <v>43726</v>
      </c>
      <c r="C188" s="151">
        <v>5.5668839999999999</v>
      </c>
      <c r="D188" s="151">
        <v>1.6657000000000002E-2</v>
      </c>
      <c r="E188" s="151">
        <v>2.7765000000000001E-2</v>
      </c>
      <c r="F188" s="151">
        <v>1.785309</v>
      </c>
      <c r="G188" s="151">
        <v>6.1822169999999996</v>
      </c>
      <c r="H188" s="151">
        <v>3.9602999999999999E-2</v>
      </c>
      <c r="I188" s="151">
        <v>1.58602</v>
      </c>
      <c r="J188" s="151">
        <v>0.94820700000000002</v>
      </c>
      <c r="K188" s="151">
        <v>1.8250679999999999</v>
      </c>
      <c r="L188" s="151">
        <v>0.16523199999999999</v>
      </c>
      <c r="M188" s="151">
        <v>1.3308420000000001</v>
      </c>
      <c r="N188" s="151">
        <v>0.124144</v>
      </c>
      <c r="O188" s="151">
        <v>6.9435799999999999</v>
      </c>
      <c r="P188" s="151">
        <v>0</v>
      </c>
      <c r="Q188" s="151">
        <v>2.6582000000000001E-2</v>
      </c>
      <c r="R188" s="151">
        <v>2.5864000000000002E-2</v>
      </c>
      <c r="S188" s="151">
        <v>3.5859000000000002E-2</v>
      </c>
      <c r="T188" s="151">
        <v>5.842708</v>
      </c>
      <c r="U188" s="151">
        <v>6.2268990000000004</v>
      </c>
      <c r="V188" s="151">
        <v>0.14588000000000001</v>
      </c>
      <c r="W188" s="151">
        <v>0</v>
      </c>
      <c r="X188" s="151">
        <v>6.3107759999999997</v>
      </c>
      <c r="Y188" s="151">
        <v>6.0560989999999997</v>
      </c>
      <c r="Z188" s="151">
        <v>1.2856590000000001</v>
      </c>
      <c r="AA188" s="151">
        <v>107.882527</v>
      </c>
      <c r="AB188" s="151">
        <v>8.5078750000000003</v>
      </c>
      <c r="AC188" s="151">
        <v>76.460673999999997</v>
      </c>
      <c r="AD188" s="151">
        <v>5.5364999999999998E-2</v>
      </c>
      <c r="AE188" s="151">
        <v>2.9794000000000001E-2</v>
      </c>
      <c r="AF188" s="151">
        <v>2.7479E-2</v>
      </c>
      <c r="AG188" s="151">
        <v>1.3359209999999999</v>
      </c>
      <c r="AH188" s="151">
        <v>0</v>
      </c>
      <c r="AI188" s="150">
        <v>1.5171E-2</v>
      </c>
    </row>
    <row r="189" spans="1:35" x14ac:dyDescent="0.25">
      <c r="A189" s="9">
        <v>188</v>
      </c>
      <c r="B189" s="3">
        <v>43725</v>
      </c>
      <c r="C189" s="151">
        <v>5.564654</v>
      </c>
      <c r="D189" s="151">
        <v>1.6641E-2</v>
      </c>
      <c r="E189" s="151">
        <v>2.7751999999999999E-2</v>
      </c>
      <c r="F189" s="151">
        <v>1.7880659999999999</v>
      </c>
      <c r="G189" s="151">
        <v>6.1695440000000001</v>
      </c>
      <c r="H189" s="151">
        <v>3.9652E-2</v>
      </c>
      <c r="I189" s="151">
        <v>1.59941</v>
      </c>
      <c r="J189" s="151">
        <v>0.95467900000000006</v>
      </c>
      <c r="K189" s="151">
        <v>1.825083</v>
      </c>
      <c r="L189" s="151">
        <v>0.16516600000000001</v>
      </c>
      <c r="M189" s="151">
        <v>1.3310519999999999</v>
      </c>
      <c r="N189" s="151">
        <v>0.124083</v>
      </c>
      <c r="O189" s="151">
        <v>6.9358040000000001</v>
      </c>
      <c r="P189" s="151">
        <v>0</v>
      </c>
      <c r="Q189" s="151">
        <v>2.6786000000000001E-2</v>
      </c>
      <c r="R189" s="151">
        <v>2.6127000000000001E-2</v>
      </c>
      <c r="S189" s="151">
        <v>3.5682999999999999E-2</v>
      </c>
      <c r="T189" s="151">
        <v>5.842708</v>
      </c>
      <c r="U189" s="151">
        <v>6.2268990000000004</v>
      </c>
      <c r="V189" s="151">
        <v>0.14736199999999999</v>
      </c>
      <c r="W189" s="151">
        <v>0</v>
      </c>
      <c r="X189" s="151">
        <v>6.2980270000000003</v>
      </c>
      <c r="Y189" s="151">
        <v>6.0560989999999997</v>
      </c>
      <c r="Z189" s="151">
        <v>1.2856590000000001</v>
      </c>
      <c r="AA189" s="151">
        <v>107.816237</v>
      </c>
      <c r="AB189" s="151">
        <v>8.500667</v>
      </c>
      <c r="AC189" s="151">
        <v>76.427779999999998</v>
      </c>
      <c r="AD189" s="151">
        <v>5.5399999999999998E-2</v>
      </c>
      <c r="AE189" s="151">
        <v>2.9411E-2</v>
      </c>
      <c r="AF189" s="151">
        <v>2.7399E-2</v>
      </c>
      <c r="AG189" s="151">
        <v>1.3362609999999999</v>
      </c>
      <c r="AH189" s="151">
        <v>0</v>
      </c>
      <c r="AI189" s="150">
        <v>1.5826E-2</v>
      </c>
    </row>
    <row r="190" spans="1:35" x14ac:dyDescent="0.25">
      <c r="A190" s="9">
        <v>189</v>
      </c>
      <c r="B190" s="3">
        <v>43724</v>
      </c>
      <c r="C190" s="151">
        <v>5.5623950000000004</v>
      </c>
      <c r="D190" s="151">
        <v>1.6633999999999999E-2</v>
      </c>
      <c r="E190" s="151">
        <v>2.7737999999999999E-2</v>
      </c>
      <c r="F190" s="151">
        <v>1.788295</v>
      </c>
      <c r="G190" s="151">
        <v>6.1173010000000003</v>
      </c>
      <c r="H190" s="151">
        <v>3.9402E-2</v>
      </c>
      <c r="I190" s="151">
        <v>1.610506</v>
      </c>
      <c r="J190" s="151">
        <v>0.94774999999999998</v>
      </c>
      <c r="K190" s="151">
        <v>1.824497</v>
      </c>
      <c r="L190" s="151">
        <v>0.165101</v>
      </c>
      <c r="M190" s="151">
        <v>1.3270729999999999</v>
      </c>
      <c r="N190" s="151">
        <v>0.12402199999999999</v>
      </c>
      <c r="O190" s="151">
        <v>6.9385640000000004</v>
      </c>
      <c r="P190" s="151">
        <v>0</v>
      </c>
      <c r="Q190" s="151">
        <v>2.6751E-2</v>
      </c>
      <c r="R190" s="151">
        <v>2.6204000000000002E-2</v>
      </c>
      <c r="S190" s="151">
        <v>3.5617999999999997E-2</v>
      </c>
      <c r="T190" s="151">
        <v>5.842708</v>
      </c>
      <c r="U190" s="151">
        <v>6.2268990000000004</v>
      </c>
      <c r="V190" s="151">
        <v>0.14779900000000001</v>
      </c>
      <c r="W190" s="151">
        <v>0</v>
      </c>
      <c r="X190" s="151">
        <v>6.2457099999999999</v>
      </c>
      <c r="Y190" s="151">
        <v>6.0560989999999997</v>
      </c>
      <c r="Z190" s="151">
        <v>1.2856590000000001</v>
      </c>
      <c r="AA190" s="151">
        <v>107.92156300000001</v>
      </c>
      <c r="AB190" s="151">
        <v>8.523555</v>
      </c>
      <c r="AC190" s="151">
        <v>76.301821000000004</v>
      </c>
      <c r="AD190" s="151">
        <v>5.5323999999999998E-2</v>
      </c>
      <c r="AE190" s="151">
        <v>2.9411E-2</v>
      </c>
      <c r="AF190" s="151">
        <v>2.7399E-2</v>
      </c>
      <c r="AG190" s="151">
        <v>1.334986</v>
      </c>
      <c r="AH190" s="151">
        <v>0</v>
      </c>
      <c r="AI190" s="150">
        <v>1.4104E-2</v>
      </c>
    </row>
    <row r="191" spans="1:35" x14ac:dyDescent="0.25">
      <c r="A191" s="9">
        <v>190</v>
      </c>
      <c r="B191" s="3">
        <v>43721</v>
      </c>
      <c r="C191" s="151">
        <v>5.5556130000000001</v>
      </c>
      <c r="D191" s="151">
        <v>1.6611000000000001E-2</v>
      </c>
      <c r="E191" s="151">
        <v>2.7696999999999999E-2</v>
      </c>
      <c r="F191" s="151">
        <v>1.7856970000000001</v>
      </c>
      <c r="G191" s="151">
        <v>6.1816930000000001</v>
      </c>
      <c r="H191" s="151">
        <v>3.9856000000000003E-2</v>
      </c>
      <c r="I191" s="151">
        <v>1.6052040000000001</v>
      </c>
      <c r="J191" s="151">
        <v>0.94633900000000004</v>
      </c>
      <c r="K191" s="151">
        <v>1.8224720000000001</v>
      </c>
      <c r="L191" s="151">
        <v>0.164912</v>
      </c>
      <c r="M191" s="151">
        <v>1.332616</v>
      </c>
      <c r="N191" s="151">
        <v>0.123846</v>
      </c>
      <c r="O191" s="151">
        <v>6.9267019999999997</v>
      </c>
      <c r="P191" s="151">
        <v>0</v>
      </c>
      <c r="Q191" s="151">
        <v>2.6717999999999999E-2</v>
      </c>
      <c r="R191" s="151">
        <v>2.6020000000000001E-2</v>
      </c>
      <c r="S191" s="151">
        <v>3.6054999999999997E-2</v>
      </c>
      <c r="T191" s="151">
        <v>5.9335589999999998</v>
      </c>
      <c r="U191" s="151">
        <v>6.2232190000000003</v>
      </c>
      <c r="V191" s="151">
        <v>0.14677899999999999</v>
      </c>
      <c r="W191" s="151">
        <v>0</v>
      </c>
      <c r="X191" s="151">
        <v>6.3097289999999999</v>
      </c>
      <c r="Y191" s="151">
        <v>6.1296999999999997</v>
      </c>
      <c r="Z191" s="151">
        <v>1.282964</v>
      </c>
      <c r="AA191" s="151">
        <v>107.702384</v>
      </c>
      <c r="AB191" s="151">
        <v>8.5104410000000001</v>
      </c>
      <c r="AC191" s="151">
        <v>76.326245999999998</v>
      </c>
      <c r="AD191" s="151">
        <v>5.5234999999999999E-2</v>
      </c>
      <c r="AE191" s="151">
        <v>2.9411E-2</v>
      </c>
      <c r="AF191" s="151">
        <v>2.7399E-2</v>
      </c>
      <c r="AG191" s="151">
        <v>1.334721</v>
      </c>
      <c r="AH191" s="151">
        <v>0</v>
      </c>
      <c r="AI191" s="150">
        <v>1.4271000000000001E-2</v>
      </c>
    </row>
    <row r="192" spans="1:35" x14ac:dyDescent="0.25">
      <c r="A192" s="9">
        <v>191</v>
      </c>
      <c r="B192" s="3">
        <v>43720</v>
      </c>
      <c r="C192" s="151">
        <v>5.5529989999999998</v>
      </c>
      <c r="D192" s="151">
        <v>1.6603E-2</v>
      </c>
      <c r="E192" s="151">
        <v>2.7682999999999999E-2</v>
      </c>
      <c r="F192" s="151">
        <v>1.786241</v>
      </c>
      <c r="G192" s="151">
        <v>6.2080640000000002</v>
      </c>
      <c r="H192" s="151">
        <v>3.9730000000000001E-2</v>
      </c>
      <c r="I192" s="151">
        <v>1.590578</v>
      </c>
      <c r="J192" s="151">
        <v>0.94490600000000002</v>
      </c>
      <c r="K192" s="151">
        <v>1.8205769999999999</v>
      </c>
      <c r="L192" s="151">
        <v>0.16483600000000001</v>
      </c>
      <c r="M192" s="151">
        <v>1.329971</v>
      </c>
      <c r="N192" s="151">
        <v>0.123782</v>
      </c>
      <c r="O192" s="151">
        <v>6.910164</v>
      </c>
      <c r="P192" s="151">
        <v>0</v>
      </c>
      <c r="Q192" s="151">
        <v>2.6653E-2</v>
      </c>
      <c r="R192" s="151">
        <v>2.5942E-2</v>
      </c>
      <c r="S192" s="151">
        <v>3.6302000000000001E-2</v>
      </c>
      <c r="T192" s="151">
        <v>5.9335589999999998</v>
      </c>
      <c r="U192" s="151">
        <v>6.2232190000000003</v>
      </c>
      <c r="V192" s="151">
        <v>0.146372</v>
      </c>
      <c r="W192" s="151">
        <v>0</v>
      </c>
      <c r="X192" s="151">
        <v>6.3484400000000001</v>
      </c>
      <c r="Y192" s="151">
        <v>6.1296999999999997</v>
      </c>
      <c r="Z192" s="151">
        <v>1.282964</v>
      </c>
      <c r="AA192" s="151">
        <v>107.0877</v>
      </c>
      <c r="AB192" s="151">
        <v>8.5038339999999994</v>
      </c>
      <c r="AC192" s="151">
        <v>76.305350000000004</v>
      </c>
      <c r="AD192" s="151">
        <v>5.5135999999999998E-2</v>
      </c>
      <c r="AE192" s="151">
        <v>2.9411E-2</v>
      </c>
      <c r="AF192" s="151">
        <v>2.7399E-2</v>
      </c>
      <c r="AG192" s="151">
        <v>1.3303430000000001</v>
      </c>
      <c r="AH192" s="151">
        <v>0</v>
      </c>
      <c r="AI192" s="150">
        <v>1.469E-2</v>
      </c>
    </row>
    <row r="193" spans="1:35" x14ac:dyDescent="0.25">
      <c r="A193" s="9">
        <v>192</v>
      </c>
      <c r="B193" s="3">
        <v>43719</v>
      </c>
      <c r="C193" s="151">
        <v>5.5505230000000001</v>
      </c>
      <c r="D193" s="151">
        <v>1.6594999999999999E-2</v>
      </c>
      <c r="E193" s="151">
        <v>2.7668999999999999E-2</v>
      </c>
      <c r="F193" s="151">
        <v>1.782953</v>
      </c>
      <c r="G193" s="151">
        <v>6.1986749999999997</v>
      </c>
      <c r="H193" s="151">
        <v>3.9842000000000002E-2</v>
      </c>
      <c r="I193" s="151">
        <v>1.580417</v>
      </c>
      <c r="J193" s="151">
        <v>0.93849199999999999</v>
      </c>
      <c r="K193" s="151">
        <v>1.819388</v>
      </c>
      <c r="L193" s="151">
        <v>0.16476199999999999</v>
      </c>
      <c r="M193" s="151">
        <v>1.326557</v>
      </c>
      <c r="N193" s="151">
        <v>0.123723</v>
      </c>
      <c r="O193" s="151">
        <v>6.908982</v>
      </c>
      <c r="P193" s="151">
        <v>0</v>
      </c>
      <c r="Q193" s="151">
        <v>2.6542E-2</v>
      </c>
      <c r="R193" s="151">
        <v>2.5701999999999999E-2</v>
      </c>
      <c r="S193" s="151">
        <v>3.5824000000000002E-2</v>
      </c>
      <c r="T193" s="151">
        <v>5.8541780000000001</v>
      </c>
      <c r="U193" s="151">
        <v>6.1386310000000002</v>
      </c>
      <c r="V193" s="151">
        <v>0.14501</v>
      </c>
      <c r="W193" s="151">
        <v>0</v>
      </c>
      <c r="X193" s="151">
        <v>6.3344500000000004</v>
      </c>
      <c r="Y193" s="151">
        <v>6.0634129999999997</v>
      </c>
      <c r="Z193" s="151">
        <v>1.275514</v>
      </c>
      <c r="AA193" s="151">
        <v>107.17816999999999</v>
      </c>
      <c r="AB193" s="151">
        <v>8.4884869999999992</v>
      </c>
      <c r="AC193" s="151">
        <v>76.299851000000004</v>
      </c>
      <c r="AD193" s="151">
        <v>5.5086999999999997E-2</v>
      </c>
      <c r="AE193" s="151">
        <v>2.9411E-2</v>
      </c>
      <c r="AF193" s="151">
        <v>2.7399E-2</v>
      </c>
      <c r="AG193" s="151">
        <v>1.329623</v>
      </c>
      <c r="AH193" s="151">
        <v>0</v>
      </c>
      <c r="AI193" s="150">
        <v>1.5002E-2</v>
      </c>
    </row>
    <row r="194" spans="1:35" x14ac:dyDescent="0.25">
      <c r="A194" s="9">
        <v>193</v>
      </c>
      <c r="B194" s="3">
        <v>43718</v>
      </c>
      <c r="C194" s="151">
        <v>5.5480219999999996</v>
      </c>
      <c r="D194" s="151">
        <v>1.6586E-2</v>
      </c>
      <c r="E194" s="151">
        <v>2.7654999999999999E-2</v>
      </c>
      <c r="F194" s="151">
        <v>1.7796590000000001</v>
      </c>
      <c r="G194" s="151">
        <v>6.1689090000000002</v>
      </c>
      <c r="H194" s="151">
        <v>3.9822000000000003E-2</v>
      </c>
      <c r="I194" s="151">
        <v>1.572694</v>
      </c>
      <c r="J194" s="151">
        <v>0.93217000000000005</v>
      </c>
      <c r="K194" s="151">
        <v>1.818454</v>
      </c>
      <c r="L194" s="151">
        <v>0.164688</v>
      </c>
      <c r="M194" s="151">
        <v>1.3241149999999999</v>
      </c>
      <c r="N194" s="151">
        <v>0.123664</v>
      </c>
      <c r="O194" s="151">
        <v>6.9018689999999996</v>
      </c>
      <c r="P194" s="151">
        <v>0</v>
      </c>
      <c r="Q194" s="151">
        <v>2.6497E-2</v>
      </c>
      <c r="R194" s="151">
        <v>2.5704999999999999E-2</v>
      </c>
      <c r="S194" s="151">
        <v>3.5489E-2</v>
      </c>
      <c r="T194" s="151">
        <v>5.8541780000000001</v>
      </c>
      <c r="U194" s="151">
        <v>6.1386310000000002</v>
      </c>
      <c r="V194" s="151">
        <v>0.14504800000000001</v>
      </c>
      <c r="W194" s="151">
        <v>0</v>
      </c>
      <c r="X194" s="151">
        <v>6.3005149999999999</v>
      </c>
      <c r="Y194" s="151">
        <v>6.0634129999999997</v>
      </c>
      <c r="Z194" s="151">
        <v>1.275514</v>
      </c>
      <c r="AA194" s="151">
        <v>107.119826</v>
      </c>
      <c r="AB194" s="151">
        <v>8.4748750000000008</v>
      </c>
      <c r="AC194" s="151">
        <v>76.225308999999996</v>
      </c>
      <c r="AD194" s="151">
        <v>5.4989000000000003E-2</v>
      </c>
      <c r="AE194" s="151">
        <v>2.9118999999999999E-2</v>
      </c>
      <c r="AF194" s="151">
        <v>2.7292E-2</v>
      </c>
      <c r="AG194" s="151">
        <v>1.3290090000000001</v>
      </c>
      <c r="AH194" s="151">
        <v>0</v>
      </c>
      <c r="AI194" s="150">
        <v>1.5006E-2</v>
      </c>
    </row>
    <row r="195" spans="1:35" x14ac:dyDescent="0.25">
      <c r="A195" s="9">
        <v>194</v>
      </c>
      <c r="B195" s="3">
        <v>43717</v>
      </c>
      <c r="C195" s="151">
        <v>5.5455199999999998</v>
      </c>
      <c r="D195" s="151">
        <v>1.6576E-2</v>
      </c>
      <c r="E195" s="151">
        <v>2.7640000000000001E-2</v>
      </c>
      <c r="F195" s="151">
        <v>1.7715540000000001</v>
      </c>
      <c r="G195" s="151">
        <v>6.1403460000000001</v>
      </c>
      <c r="H195" s="151">
        <v>3.9605000000000001E-2</v>
      </c>
      <c r="I195" s="151">
        <v>1.548673</v>
      </c>
      <c r="J195" s="151">
        <v>0.92433200000000004</v>
      </c>
      <c r="K195" s="151">
        <v>1.815469</v>
      </c>
      <c r="L195" s="151">
        <v>0.16461300000000001</v>
      </c>
      <c r="M195" s="151">
        <v>1.320967</v>
      </c>
      <c r="N195" s="151">
        <v>0.12360400000000001</v>
      </c>
      <c r="O195" s="151">
        <v>6.8978900000000003</v>
      </c>
      <c r="P195" s="151">
        <v>0</v>
      </c>
      <c r="Q195" s="151">
        <v>2.6356000000000001E-2</v>
      </c>
      <c r="R195" s="151">
        <v>2.5465000000000002E-2</v>
      </c>
      <c r="S195" s="151">
        <v>3.5145999999999997E-2</v>
      </c>
      <c r="T195" s="151">
        <v>5.8541780000000001</v>
      </c>
      <c r="U195" s="151">
        <v>6.1386310000000002</v>
      </c>
      <c r="V195" s="151">
        <v>0.14372599999999999</v>
      </c>
      <c r="W195" s="151">
        <v>0</v>
      </c>
      <c r="X195" s="151">
        <v>6.2692709999999998</v>
      </c>
      <c r="Y195" s="151">
        <v>6.0634129999999997</v>
      </c>
      <c r="Z195" s="151">
        <v>1.275514</v>
      </c>
      <c r="AA195" s="151">
        <v>107.07136300000001</v>
      </c>
      <c r="AB195" s="151">
        <v>8.474456</v>
      </c>
      <c r="AC195" s="151">
        <v>76.205914000000007</v>
      </c>
      <c r="AD195" s="151">
        <v>5.4891000000000002E-2</v>
      </c>
      <c r="AE195" s="151">
        <v>2.9118999999999999E-2</v>
      </c>
      <c r="AF195" s="151">
        <v>2.7292E-2</v>
      </c>
      <c r="AG195" s="151">
        <v>1.3268120000000001</v>
      </c>
      <c r="AH195" s="151">
        <v>0</v>
      </c>
      <c r="AI195" s="150">
        <v>1.4562E-2</v>
      </c>
    </row>
    <row r="196" spans="1:35" x14ac:dyDescent="0.25">
      <c r="A196" s="9">
        <v>195</v>
      </c>
      <c r="B196" s="3">
        <v>43714</v>
      </c>
      <c r="C196" s="151">
        <v>5.5379820000000004</v>
      </c>
      <c r="D196" s="151">
        <v>1.6555E-2</v>
      </c>
      <c r="E196" s="151">
        <v>2.7598000000000001E-2</v>
      </c>
      <c r="F196" s="151">
        <v>1.772008</v>
      </c>
      <c r="G196" s="151">
        <v>6.1129730000000002</v>
      </c>
      <c r="H196" s="151">
        <v>4.0423000000000001E-2</v>
      </c>
      <c r="I196" s="151">
        <v>1.563499</v>
      </c>
      <c r="J196" s="151">
        <v>0.93107600000000001</v>
      </c>
      <c r="K196" s="151">
        <v>1.8158319999999999</v>
      </c>
      <c r="L196" s="151">
        <v>0.164384</v>
      </c>
      <c r="M196" s="151">
        <v>1.3235589999999999</v>
      </c>
      <c r="N196" s="151">
        <v>0.123418</v>
      </c>
      <c r="O196" s="151">
        <v>6.8904050000000003</v>
      </c>
      <c r="P196" s="151">
        <v>0</v>
      </c>
      <c r="Q196" s="151">
        <v>2.6439000000000001E-2</v>
      </c>
      <c r="R196" s="151">
        <v>2.5732999999999999E-2</v>
      </c>
      <c r="S196" s="151">
        <v>3.5180999999999997E-2</v>
      </c>
      <c r="T196" s="151">
        <v>5.9487420000000002</v>
      </c>
      <c r="U196" s="151">
        <v>6.1997210000000003</v>
      </c>
      <c r="V196" s="151">
        <v>0.14521500000000001</v>
      </c>
      <c r="W196" s="151">
        <v>0</v>
      </c>
      <c r="X196" s="151">
        <v>6.2447900000000001</v>
      </c>
      <c r="Y196" s="151">
        <v>6.1303910000000004</v>
      </c>
      <c r="Z196" s="151">
        <v>1.26742</v>
      </c>
      <c r="AA196" s="151">
        <v>107.05459399999999</v>
      </c>
      <c r="AB196" s="151">
        <v>8.4784319999999997</v>
      </c>
      <c r="AC196" s="151">
        <v>76.069353000000007</v>
      </c>
      <c r="AD196" s="151">
        <v>5.4875E-2</v>
      </c>
      <c r="AE196" s="151">
        <v>2.9118999999999999E-2</v>
      </c>
      <c r="AF196" s="151">
        <v>2.7292E-2</v>
      </c>
      <c r="AG196" s="151">
        <v>1.3284480000000001</v>
      </c>
      <c r="AH196" s="151">
        <v>0</v>
      </c>
      <c r="AI196" s="150">
        <v>1.4434000000000001E-2</v>
      </c>
    </row>
    <row r="197" spans="1:35" x14ac:dyDescent="0.25">
      <c r="A197" s="9">
        <v>196</v>
      </c>
      <c r="B197" s="3">
        <v>43713</v>
      </c>
      <c r="C197" s="151">
        <v>5.5354830000000002</v>
      </c>
      <c r="D197" s="151">
        <v>1.6546000000000002E-2</v>
      </c>
      <c r="E197" s="151">
        <v>2.7583E-2</v>
      </c>
      <c r="F197" s="151">
        <v>1.768445</v>
      </c>
      <c r="G197" s="151">
        <v>6.0930900000000001</v>
      </c>
      <c r="H197" s="151">
        <v>4.0322999999999998E-2</v>
      </c>
      <c r="I197" s="151">
        <v>1.56223</v>
      </c>
      <c r="J197" s="151">
        <v>0.92630999999999997</v>
      </c>
      <c r="K197" s="151">
        <v>1.8150390000000001</v>
      </c>
      <c r="L197" s="151">
        <v>0.16430900000000001</v>
      </c>
      <c r="M197" s="151">
        <v>1.317809</v>
      </c>
      <c r="N197" s="151">
        <v>0.12335699999999999</v>
      </c>
      <c r="O197" s="151">
        <v>6.8843420000000002</v>
      </c>
      <c r="P197" s="151">
        <v>0</v>
      </c>
      <c r="Q197" s="151">
        <v>2.6432000000000001E-2</v>
      </c>
      <c r="R197" s="151">
        <v>2.5618999999999999E-2</v>
      </c>
      <c r="S197" s="151">
        <v>3.4319000000000002E-2</v>
      </c>
      <c r="T197" s="151">
        <v>5.9487420000000002</v>
      </c>
      <c r="U197" s="151">
        <v>6.1997210000000003</v>
      </c>
      <c r="V197" s="151">
        <v>0.14457900000000001</v>
      </c>
      <c r="W197" s="151">
        <v>0</v>
      </c>
      <c r="X197" s="151">
        <v>6.2315149999999999</v>
      </c>
      <c r="Y197" s="151">
        <v>6.1303910000000004</v>
      </c>
      <c r="Z197" s="151">
        <v>1.26742</v>
      </c>
      <c r="AA197" s="151">
        <v>106.966216</v>
      </c>
      <c r="AB197" s="151">
        <v>8.4890600000000003</v>
      </c>
      <c r="AC197" s="151">
        <v>76.103667999999999</v>
      </c>
      <c r="AD197" s="151">
        <v>5.4826E-2</v>
      </c>
      <c r="AE197" s="151">
        <v>2.9118999999999999E-2</v>
      </c>
      <c r="AF197" s="151">
        <v>2.7292E-2</v>
      </c>
      <c r="AG197" s="151">
        <v>1.3281149999999999</v>
      </c>
      <c r="AH197" s="151">
        <v>0</v>
      </c>
      <c r="AI197" s="150">
        <v>1.4402999999999999E-2</v>
      </c>
    </row>
    <row r="198" spans="1:35" x14ac:dyDescent="0.25">
      <c r="A198" s="9">
        <v>197</v>
      </c>
      <c r="B198" s="3">
        <v>43712</v>
      </c>
      <c r="C198" s="151">
        <v>5.5329829999999998</v>
      </c>
      <c r="D198" s="151">
        <v>1.6538000000000001E-2</v>
      </c>
      <c r="E198" s="151">
        <v>2.7569E-2</v>
      </c>
      <c r="F198" s="151">
        <v>1.7686850000000001</v>
      </c>
      <c r="G198" s="151">
        <v>6.1875609999999996</v>
      </c>
      <c r="H198" s="151">
        <v>4.0826000000000001E-2</v>
      </c>
      <c r="I198" s="151">
        <v>1.5487109999999999</v>
      </c>
      <c r="J198" s="151">
        <v>0.91754599999999997</v>
      </c>
      <c r="K198" s="151">
        <v>1.814044</v>
      </c>
      <c r="L198" s="151">
        <v>0.16423399999999999</v>
      </c>
      <c r="M198" s="151">
        <v>1.319547</v>
      </c>
      <c r="N198" s="151">
        <v>0.12328799999999999</v>
      </c>
      <c r="O198" s="151">
        <v>6.8690699999999998</v>
      </c>
      <c r="P198" s="151">
        <v>0</v>
      </c>
      <c r="Q198" s="151">
        <v>2.6293E-2</v>
      </c>
      <c r="R198" s="151">
        <v>2.5347000000000001E-2</v>
      </c>
      <c r="S198" s="151">
        <v>3.4404999999999998E-2</v>
      </c>
      <c r="T198" s="151">
        <v>5.9487420000000002</v>
      </c>
      <c r="U198" s="151">
        <v>6.1997210000000003</v>
      </c>
      <c r="V198" s="151">
        <v>0.143064</v>
      </c>
      <c r="W198" s="151">
        <v>0</v>
      </c>
      <c r="X198" s="151">
        <v>6.3398770000000004</v>
      </c>
      <c r="Y198" s="151">
        <v>6.1303910000000004</v>
      </c>
      <c r="Z198" s="151">
        <v>1.26742</v>
      </c>
      <c r="AA198" s="151">
        <v>106.706338</v>
      </c>
      <c r="AB198" s="151">
        <v>8.4873600000000007</v>
      </c>
      <c r="AC198" s="151">
        <v>76.190398999999999</v>
      </c>
      <c r="AD198" s="151">
        <v>5.4795000000000003E-2</v>
      </c>
      <c r="AE198" s="151">
        <v>2.9118999999999999E-2</v>
      </c>
      <c r="AF198" s="151">
        <v>2.7292E-2</v>
      </c>
      <c r="AG198" s="151">
        <v>1.326719</v>
      </c>
      <c r="AH198" s="151">
        <v>0</v>
      </c>
      <c r="AI198" s="150">
        <v>1.4075000000000001E-2</v>
      </c>
    </row>
    <row r="199" spans="1:35" x14ac:dyDescent="0.25">
      <c r="A199" s="9">
        <v>198</v>
      </c>
      <c r="B199" s="3">
        <v>43711</v>
      </c>
      <c r="C199" s="151">
        <v>5.5304650000000004</v>
      </c>
      <c r="D199" s="151">
        <v>1.653E-2</v>
      </c>
      <c r="E199" s="151">
        <v>2.7553999999999999E-2</v>
      </c>
      <c r="F199" s="151">
        <v>1.7684070000000001</v>
      </c>
      <c r="G199" s="151">
        <v>6.2131999999999996</v>
      </c>
      <c r="H199" s="151">
        <v>4.0951000000000001E-2</v>
      </c>
      <c r="I199" s="151">
        <v>1.5354950000000001</v>
      </c>
      <c r="J199" s="151">
        <v>0.90550299999999995</v>
      </c>
      <c r="K199" s="151">
        <v>1.8105279999999999</v>
      </c>
      <c r="L199" s="151">
        <v>0.164158</v>
      </c>
      <c r="M199" s="151">
        <v>1.319583</v>
      </c>
      <c r="N199" s="151">
        <v>0.123219</v>
      </c>
      <c r="O199" s="151">
        <v>6.8392160000000004</v>
      </c>
      <c r="P199" s="151">
        <v>0</v>
      </c>
      <c r="Q199" s="151">
        <v>2.6182E-2</v>
      </c>
      <c r="R199" s="151">
        <v>2.5108999999999999E-2</v>
      </c>
      <c r="S199" s="151">
        <v>3.4946999999999999E-2</v>
      </c>
      <c r="T199" s="151">
        <v>5.9487420000000002</v>
      </c>
      <c r="U199" s="151">
        <v>6.1997210000000003</v>
      </c>
      <c r="V199" s="151">
        <v>0.14172399999999999</v>
      </c>
      <c r="W199" s="151">
        <v>0</v>
      </c>
      <c r="X199" s="151">
        <v>6.3692089999999997</v>
      </c>
      <c r="Y199" s="151">
        <v>6.1303910000000004</v>
      </c>
      <c r="Z199" s="151">
        <v>1.26742</v>
      </c>
      <c r="AA199" s="151">
        <v>106.353238</v>
      </c>
      <c r="AB199" s="151">
        <v>8.4841580000000008</v>
      </c>
      <c r="AC199" s="151">
        <v>76.196033999999997</v>
      </c>
      <c r="AD199" s="151">
        <v>5.4751000000000001E-2</v>
      </c>
      <c r="AE199" s="151">
        <v>2.8993000000000001E-2</v>
      </c>
      <c r="AF199" s="151">
        <v>2.7286999999999999E-2</v>
      </c>
      <c r="AG199" s="151">
        <v>1.3230360000000001</v>
      </c>
      <c r="AH199" s="151">
        <v>0</v>
      </c>
      <c r="AI199" s="150">
        <v>1.4282E-2</v>
      </c>
    </row>
    <row r="200" spans="1:35" x14ac:dyDescent="0.25">
      <c r="A200" s="9">
        <v>199</v>
      </c>
      <c r="B200" s="3">
        <v>43710</v>
      </c>
      <c r="C200" s="151">
        <v>5.5279119999999997</v>
      </c>
      <c r="D200" s="151">
        <v>1.6522999999999999E-2</v>
      </c>
      <c r="E200" s="151">
        <v>2.7539000000000001E-2</v>
      </c>
      <c r="F200" s="151">
        <v>1.7637719999999999</v>
      </c>
      <c r="G200" s="151">
        <v>6.2186170000000001</v>
      </c>
      <c r="H200" s="151">
        <v>4.1404000000000003E-2</v>
      </c>
      <c r="I200" s="151">
        <v>1.5096620000000001</v>
      </c>
      <c r="J200" s="151">
        <v>0.89439500000000005</v>
      </c>
      <c r="K200" s="151">
        <v>1.807442</v>
      </c>
      <c r="L200" s="151">
        <v>0.16408200000000001</v>
      </c>
      <c r="M200" s="151">
        <v>1.316743</v>
      </c>
      <c r="N200" s="151">
        <v>0.123156</v>
      </c>
      <c r="O200" s="151">
        <v>6.8223269999999996</v>
      </c>
      <c r="P200" s="151">
        <v>0</v>
      </c>
      <c r="Q200" s="151">
        <v>2.5957000000000001E-2</v>
      </c>
      <c r="R200" s="151">
        <v>2.4775999999999999E-2</v>
      </c>
      <c r="S200" s="151">
        <v>3.5034000000000003E-2</v>
      </c>
      <c r="T200" s="151">
        <v>5.9487420000000002</v>
      </c>
      <c r="U200" s="151">
        <v>6.1997210000000003</v>
      </c>
      <c r="V200" s="151">
        <v>0.13985600000000001</v>
      </c>
      <c r="W200" s="151">
        <v>0</v>
      </c>
      <c r="X200" s="151">
        <v>6.3782629999999996</v>
      </c>
      <c r="Y200" s="151">
        <v>6.1303910000000004</v>
      </c>
      <c r="Z200" s="151">
        <v>1.26742</v>
      </c>
      <c r="AA200" s="151">
        <v>106.132773</v>
      </c>
      <c r="AB200" s="151">
        <v>8.4646100000000004</v>
      </c>
      <c r="AC200" s="151">
        <v>76.109644000000003</v>
      </c>
      <c r="AD200" s="151">
        <v>5.4708E-2</v>
      </c>
      <c r="AE200" s="151">
        <v>2.8993000000000001E-2</v>
      </c>
      <c r="AF200" s="151">
        <v>2.7286999999999999E-2</v>
      </c>
      <c r="AG200" s="151">
        <v>1.321072</v>
      </c>
      <c r="AH200" s="151">
        <v>0</v>
      </c>
      <c r="AI200" s="150">
        <v>1.4317E-2</v>
      </c>
    </row>
    <row r="201" spans="1:35" x14ac:dyDescent="0.25">
      <c r="A201" s="9">
        <v>200</v>
      </c>
      <c r="B201" s="3">
        <v>43706</v>
      </c>
      <c r="C201" s="151">
        <v>5.5173310000000004</v>
      </c>
      <c r="D201" s="151">
        <v>1.6493000000000001E-2</v>
      </c>
      <c r="E201" s="151">
        <v>2.7480000000000001E-2</v>
      </c>
      <c r="F201" s="151">
        <v>1.7566269999999999</v>
      </c>
      <c r="G201" s="151">
        <v>6.2016530000000003</v>
      </c>
      <c r="H201" s="151">
        <v>4.1341999999999997E-2</v>
      </c>
      <c r="I201" s="151">
        <v>1.5001709999999999</v>
      </c>
      <c r="J201" s="151">
        <v>0.89146499999999995</v>
      </c>
      <c r="K201" s="151">
        <v>1.804737</v>
      </c>
      <c r="L201" s="151">
        <v>0.16377700000000001</v>
      </c>
      <c r="M201" s="151">
        <v>1.3111379999999999</v>
      </c>
      <c r="N201" s="151">
        <v>0.122907</v>
      </c>
      <c r="O201" s="151">
        <v>6.8077740000000002</v>
      </c>
      <c r="P201" s="151">
        <v>0</v>
      </c>
      <c r="Q201" s="151">
        <v>2.5832000000000001E-2</v>
      </c>
      <c r="R201" s="151">
        <v>2.4445999999999999E-2</v>
      </c>
      <c r="S201" s="151">
        <v>3.4292999999999997E-2</v>
      </c>
      <c r="T201" s="151">
        <v>5.8792419999999996</v>
      </c>
      <c r="U201" s="151">
        <v>6.1215020000000004</v>
      </c>
      <c r="V201" s="151">
        <v>0.13802</v>
      </c>
      <c r="W201" s="151">
        <v>0</v>
      </c>
      <c r="X201" s="151">
        <v>6.3599240000000004</v>
      </c>
      <c r="Y201" s="151">
        <v>6.0323149999999996</v>
      </c>
      <c r="Z201" s="151">
        <v>1.264532</v>
      </c>
      <c r="AA201" s="151">
        <v>105.86344099999999</v>
      </c>
      <c r="AB201" s="151">
        <v>8.4459940000000007</v>
      </c>
      <c r="AC201" s="151">
        <v>75.934093000000004</v>
      </c>
      <c r="AD201" s="151">
        <v>5.4565000000000002E-2</v>
      </c>
      <c r="AE201" s="151">
        <v>2.8990999999999999E-2</v>
      </c>
      <c r="AF201" s="151">
        <v>2.7172999999999999E-2</v>
      </c>
      <c r="AG201" s="151">
        <v>1.3206260000000001</v>
      </c>
      <c r="AH201" s="151">
        <v>0</v>
      </c>
      <c r="AI201" s="150">
        <v>1.4546999999999999E-2</v>
      </c>
    </row>
    <row r="202" spans="1:35" x14ac:dyDescent="0.25">
      <c r="A202" s="9">
        <v>201</v>
      </c>
      <c r="B202" s="3">
        <v>43705</v>
      </c>
      <c r="C202" s="151">
        <v>5.5146790000000001</v>
      </c>
      <c r="D202" s="151">
        <v>1.6486000000000001E-2</v>
      </c>
      <c r="E202" s="151">
        <v>2.7465E-2</v>
      </c>
      <c r="F202" s="151">
        <v>1.7576449999999999</v>
      </c>
      <c r="G202" s="151">
        <v>6.226451</v>
      </c>
      <c r="H202" s="151">
        <v>4.1251999999999997E-2</v>
      </c>
      <c r="I202" s="151">
        <v>1.4988630000000001</v>
      </c>
      <c r="J202" s="151">
        <v>0.89848499999999998</v>
      </c>
      <c r="K202" s="151">
        <v>1.802824</v>
      </c>
      <c r="L202" s="151">
        <v>0.16370100000000001</v>
      </c>
      <c r="M202" s="151">
        <v>1.31294</v>
      </c>
      <c r="N202" s="151">
        <v>0.12284100000000001</v>
      </c>
      <c r="O202" s="151">
        <v>6.789237</v>
      </c>
      <c r="P202" s="151">
        <v>0</v>
      </c>
      <c r="Q202" s="151">
        <v>2.5759000000000001E-2</v>
      </c>
      <c r="R202" s="151">
        <v>2.4358000000000001E-2</v>
      </c>
      <c r="S202" s="151">
        <v>3.4473999999999998E-2</v>
      </c>
      <c r="T202" s="151">
        <v>5.8792419999999996</v>
      </c>
      <c r="U202" s="151">
        <v>6.1215020000000004</v>
      </c>
      <c r="V202" s="151">
        <v>0.13750499999999999</v>
      </c>
      <c r="W202" s="151">
        <v>0</v>
      </c>
      <c r="X202" s="151">
        <v>6.3850759999999998</v>
      </c>
      <c r="Y202" s="151">
        <v>6.0323149999999996</v>
      </c>
      <c r="Z202" s="151">
        <v>1.264532</v>
      </c>
      <c r="AA202" s="151">
        <v>105.57566799999999</v>
      </c>
      <c r="AB202" s="151">
        <v>8.447184</v>
      </c>
      <c r="AC202" s="151">
        <v>75.931839999999994</v>
      </c>
      <c r="AD202" s="151">
        <v>5.4571000000000001E-2</v>
      </c>
      <c r="AE202" s="151">
        <v>2.8990999999999999E-2</v>
      </c>
      <c r="AF202" s="151">
        <v>2.7172999999999999E-2</v>
      </c>
      <c r="AG202" s="151">
        <v>1.318146</v>
      </c>
      <c r="AH202" s="151">
        <v>0</v>
      </c>
      <c r="AI202" s="150">
        <v>1.4347E-2</v>
      </c>
    </row>
    <row r="203" spans="1:35" x14ac:dyDescent="0.25">
      <c r="A203" s="9">
        <v>202</v>
      </c>
      <c r="B203" s="3">
        <v>43704</v>
      </c>
      <c r="C203" s="151">
        <v>5.5120279999999999</v>
      </c>
      <c r="D203" s="151">
        <v>1.6480000000000002E-2</v>
      </c>
      <c r="E203" s="151">
        <v>2.7451E-2</v>
      </c>
      <c r="F203" s="151">
        <v>1.759949</v>
      </c>
      <c r="G203" s="151">
        <v>6.1995570000000004</v>
      </c>
      <c r="H203" s="151">
        <v>4.1168000000000003E-2</v>
      </c>
      <c r="I203" s="151">
        <v>1.515973</v>
      </c>
      <c r="J203" s="151">
        <v>0.91064800000000001</v>
      </c>
      <c r="K203" s="151">
        <v>1.8033699999999999</v>
      </c>
      <c r="L203" s="151">
        <v>0.16362599999999999</v>
      </c>
      <c r="M203" s="151">
        <v>1.3145249999999999</v>
      </c>
      <c r="N203" s="151">
        <v>0.122777</v>
      </c>
      <c r="O203" s="151">
        <v>6.786384</v>
      </c>
      <c r="P203" s="151">
        <v>0</v>
      </c>
      <c r="Q203" s="151">
        <v>2.5877000000000001E-2</v>
      </c>
      <c r="R203" s="151">
        <v>2.4636000000000002E-2</v>
      </c>
      <c r="S203" s="151">
        <v>3.4327000000000003E-2</v>
      </c>
      <c r="T203" s="151">
        <v>5.8792419999999996</v>
      </c>
      <c r="U203" s="151">
        <v>6.1215020000000004</v>
      </c>
      <c r="V203" s="151">
        <v>0.13905899999999999</v>
      </c>
      <c r="W203" s="151">
        <v>0</v>
      </c>
      <c r="X203" s="151">
        <v>6.3577349999999999</v>
      </c>
      <c r="Y203" s="151">
        <v>6.0323149999999996</v>
      </c>
      <c r="Z203" s="151">
        <v>1.264532</v>
      </c>
      <c r="AA203" s="151">
        <v>105.528544</v>
      </c>
      <c r="AB203" s="151">
        <v>8.4415010000000006</v>
      </c>
      <c r="AC203" s="151">
        <v>75.914946999999998</v>
      </c>
      <c r="AD203" s="151">
        <v>5.4549E-2</v>
      </c>
      <c r="AE203" s="151">
        <v>2.8832E-2</v>
      </c>
      <c r="AF203" s="151">
        <v>2.7038E-2</v>
      </c>
      <c r="AG203" s="151">
        <v>1.3180769999999999</v>
      </c>
      <c r="AH203" s="151">
        <v>0</v>
      </c>
      <c r="AI203" s="150">
        <v>1.4015E-2</v>
      </c>
    </row>
    <row r="204" spans="1:35" x14ac:dyDescent="0.25">
      <c r="A204" s="9">
        <v>203</v>
      </c>
      <c r="B204" s="3">
        <v>43703</v>
      </c>
      <c r="C204" s="151">
        <v>5.5092829999999999</v>
      </c>
      <c r="D204" s="151">
        <v>1.6469999999999999E-2</v>
      </c>
      <c r="E204" s="151">
        <v>2.7437E-2</v>
      </c>
      <c r="F204" s="151">
        <v>1.7561199999999999</v>
      </c>
      <c r="G204" s="151">
        <v>6.1470779999999996</v>
      </c>
      <c r="H204" s="151">
        <v>4.0018999999999999E-2</v>
      </c>
      <c r="I204" s="151">
        <v>1.5151209999999999</v>
      </c>
      <c r="J204" s="151">
        <v>0.91167799999999999</v>
      </c>
      <c r="K204" s="151">
        <v>1.8017730000000001</v>
      </c>
      <c r="L204" s="151">
        <v>0.163551</v>
      </c>
      <c r="M204" s="151">
        <v>1.3053459999999999</v>
      </c>
      <c r="N204" s="151">
        <v>0.122723</v>
      </c>
      <c r="O204" s="151">
        <v>6.7968960000000003</v>
      </c>
      <c r="P204" s="151">
        <v>0</v>
      </c>
      <c r="Q204" s="151">
        <v>2.5777000000000001E-2</v>
      </c>
      <c r="R204" s="151">
        <v>2.4704E-2</v>
      </c>
      <c r="S204" s="151">
        <v>3.3680000000000002E-2</v>
      </c>
      <c r="T204" s="151">
        <v>5.8792419999999996</v>
      </c>
      <c r="U204" s="151">
        <v>6.1215020000000004</v>
      </c>
      <c r="V204" s="151">
        <v>0.13947300000000001</v>
      </c>
      <c r="W204" s="151">
        <v>0</v>
      </c>
      <c r="X204" s="151">
        <v>6.3045619999999998</v>
      </c>
      <c r="Y204" s="151">
        <v>6.0323149999999996</v>
      </c>
      <c r="Z204" s="151">
        <v>1.2645249999999999</v>
      </c>
      <c r="AA204" s="151">
        <v>105.68662999999999</v>
      </c>
      <c r="AB204" s="151">
        <v>8.4323099999999993</v>
      </c>
      <c r="AC204" s="151">
        <v>75.870812999999998</v>
      </c>
      <c r="AD204" s="151">
        <v>5.4448999999999997E-2</v>
      </c>
      <c r="AE204" s="151">
        <v>2.8832E-2</v>
      </c>
      <c r="AF204" s="151">
        <v>2.7038E-2</v>
      </c>
      <c r="AG204" s="151">
        <v>1.316908</v>
      </c>
      <c r="AH204" s="151">
        <v>0</v>
      </c>
      <c r="AI204" s="150">
        <v>1.3934E-2</v>
      </c>
    </row>
    <row r="205" spans="1:35" x14ac:dyDescent="0.25">
      <c r="A205" s="9">
        <v>204</v>
      </c>
      <c r="B205" s="3">
        <v>43700</v>
      </c>
      <c r="C205" s="151">
        <v>5.5014079999999996</v>
      </c>
      <c r="D205" s="151">
        <v>1.6447E-2</v>
      </c>
      <c r="E205" s="151">
        <v>2.7394000000000002E-2</v>
      </c>
      <c r="F205" s="151">
        <v>1.7524310000000001</v>
      </c>
      <c r="G205" s="151">
        <v>6.1423829999999997</v>
      </c>
      <c r="H205" s="151">
        <v>3.9954999999999997E-2</v>
      </c>
      <c r="I205" s="151">
        <v>1.495738</v>
      </c>
      <c r="J205" s="151">
        <v>0.89869699999999997</v>
      </c>
      <c r="K205" s="151">
        <v>1.7988789999999999</v>
      </c>
      <c r="L205" s="151">
        <v>0.163327</v>
      </c>
      <c r="M205" s="151">
        <v>1.306697</v>
      </c>
      <c r="N205" s="151">
        <v>0.122541</v>
      </c>
      <c r="O205" s="151">
        <v>6.7962530000000001</v>
      </c>
      <c r="P205" s="151">
        <v>0</v>
      </c>
      <c r="Q205" s="151">
        <v>2.58E-2</v>
      </c>
      <c r="R205" s="151">
        <v>2.4292000000000001E-2</v>
      </c>
      <c r="S205" s="151">
        <v>3.4722999999999997E-2</v>
      </c>
      <c r="T205" s="151">
        <v>5.6612739999999997</v>
      </c>
      <c r="U205" s="151">
        <v>5.8978780000000004</v>
      </c>
      <c r="V205" s="151">
        <v>0.13713800000000001</v>
      </c>
      <c r="W205" s="151">
        <v>0</v>
      </c>
      <c r="X205" s="151">
        <v>6.2987070000000003</v>
      </c>
      <c r="Y205" s="151">
        <v>5.8190790000000003</v>
      </c>
      <c r="Z205" s="151">
        <v>1.2568280000000001</v>
      </c>
      <c r="AA205" s="151">
        <v>105.653108</v>
      </c>
      <c r="AB205" s="151">
        <v>8.4099439999999994</v>
      </c>
      <c r="AC205" s="151">
        <v>75.714205000000007</v>
      </c>
      <c r="AD205" s="151">
        <v>5.4405000000000002E-2</v>
      </c>
      <c r="AE205" s="151">
        <v>2.8832E-2</v>
      </c>
      <c r="AF205" s="151">
        <v>2.7038E-2</v>
      </c>
      <c r="AG205" s="151">
        <v>1.3160210000000001</v>
      </c>
      <c r="AH205" s="151">
        <v>0</v>
      </c>
      <c r="AI205" s="150">
        <v>1.4291E-2</v>
      </c>
    </row>
    <row r="206" spans="1:35" x14ac:dyDescent="0.25">
      <c r="A206" s="9">
        <v>205</v>
      </c>
      <c r="B206" s="3">
        <v>43699</v>
      </c>
      <c r="C206" s="151">
        <v>5.4987570000000003</v>
      </c>
      <c r="D206" s="151">
        <v>1.6438999999999999E-2</v>
      </c>
      <c r="E206" s="151">
        <v>2.7379000000000001E-2</v>
      </c>
      <c r="F206" s="151">
        <v>1.749336</v>
      </c>
      <c r="G206" s="151">
        <v>6.1082780000000003</v>
      </c>
      <c r="H206" s="151">
        <v>3.9774999999999998E-2</v>
      </c>
      <c r="I206" s="151">
        <v>1.499058</v>
      </c>
      <c r="J206" s="151">
        <v>0.90692700000000004</v>
      </c>
      <c r="K206" s="151">
        <v>1.797088</v>
      </c>
      <c r="L206" s="151">
        <v>0.16325200000000001</v>
      </c>
      <c r="M206" s="151">
        <v>1.3066679999999999</v>
      </c>
      <c r="N206" s="151">
        <v>0.12248199999999999</v>
      </c>
      <c r="O206" s="151">
        <v>6.8096050000000004</v>
      </c>
      <c r="P206" s="151">
        <v>0</v>
      </c>
      <c r="Q206" s="151">
        <v>2.5797E-2</v>
      </c>
      <c r="R206" s="151">
        <v>2.4296000000000002E-2</v>
      </c>
      <c r="S206" s="151">
        <v>3.4764000000000003E-2</v>
      </c>
      <c r="T206" s="151">
        <v>5.6612739999999997</v>
      </c>
      <c r="U206" s="151">
        <v>5.8978780000000004</v>
      </c>
      <c r="V206" s="151">
        <v>0.13716100000000001</v>
      </c>
      <c r="W206" s="151">
        <v>0</v>
      </c>
      <c r="X206" s="151">
        <v>6.2576539999999996</v>
      </c>
      <c r="Y206" s="151">
        <v>5.8190790000000003</v>
      </c>
      <c r="Z206" s="151">
        <v>1.2568280000000001</v>
      </c>
      <c r="AA206" s="151">
        <v>105.710325</v>
      </c>
      <c r="AB206" s="151">
        <v>8.4065340000000006</v>
      </c>
      <c r="AC206" s="151">
        <v>75.651955999999998</v>
      </c>
      <c r="AD206" s="151">
        <v>5.4368E-2</v>
      </c>
      <c r="AE206" s="151">
        <v>2.8832E-2</v>
      </c>
      <c r="AF206" s="151">
        <v>2.7038E-2</v>
      </c>
      <c r="AG206" s="151">
        <v>1.3147180000000001</v>
      </c>
      <c r="AH206" s="151">
        <v>0</v>
      </c>
      <c r="AI206" s="150">
        <v>1.4321E-2</v>
      </c>
    </row>
    <row r="207" spans="1:35" x14ac:dyDescent="0.25">
      <c r="A207" s="9">
        <v>206</v>
      </c>
      <c r="B207" s="3">
        <v>43698</v>
      </c>
      <c r="C207" s="151">
        <v>5.4961070000000003</v>
      </c>
      <c r="D207" s="151">
        <v>1.6424999999999999E-2</v>
      </c>
      <c r="E207" s="151">
        <v>2.7363999999999999E-2</v>
      </c>
      <c r="F207" s="151">
        <v>1.7505120000000001</v>
      </c>
      <c r="G207" s="151">
        <v>6.1035620000000002</v>
      </c>
      <c r="H207" s="151">
        <v>3.9745000000000003E-2</v>
      </c>
      <c r="I207" s="151">
        <v>1.508542</v>
      </c>
      <c r="J207" s="151">
        <v>0.91268099999999996</v>
      </c>
      <c r="K207" s="151">
        <v>1.79708</v>
      </c>
      <c r="L207" s="151">
        <v>0.16317699999999999</v>
      </c>
      <c r="M207" s="151">
        <v>1.305639</v>
      </c>
      <c r="N207" s="151">
        <v>0.12241100000000001</v>
      </c>
      <c r="O207" s="151">
        <v>6.8133419999999996</v>
      </c>
      <c r="P207" s="151">
        <v>0</v>
      </c>
      <c r="Q207" s="151">
        <v>2.5919999999999999E-2</v>
      </c>
      <c r="R207" s="151">
        <v>2.4532000000000002E-2</v>
      </c>
      <c r="S207" s="151">
        <v>3.4499000000000002E-2</v>
      </c>
      <c r="T207" s="151">
        <v>5.6612739999999997</v>
      </c>
      <c r="U207" s="151">
        <v>5.8978780000000004</v>
      </c>
      <c r="V207" s="151">
        <v>0.13849900000000001</v>
      </c>
      <c r="W207" s="151">
        <v>0</v>
      </c>
      <c r="X207" s="151">
        <v>6.2514139999999996</v>
      </c>
      <c r="Y207" s="151">
        <v>5.8190790000000003</v>
      </c>
      <c r="Z207" s="151">
        <v>1.2568280000000001</v>
      </c>
      <c r="AA207" s="151">
        <v>105.784662</v>
      </c>
      <c r="AB207" s="151">
        <v>8.3985470000000007</v>
      </c>
      <c r="AC207" s="151">
        <v>75.628709999999998</v>
      </c>
      <c r="AD207" s="151">
        <v>5.4372999999999998E-2</v>
      </c>
      <c r="AE207" s="151">
        <v>2.8832E-2</v>
      </c>
      <c r="AF207" s="151">
        <v>2.7038E-2</v>
      </c>
      <c r="AG207" s="151">
        <v>1.3148660000000001</v>
      </c>
      <c r="AH207" s="151">
        <v>0</v>
      </c>
      <c r="AI207" s="150">
        <v>1.427E-2</v>
      </c>
    </row>
    <row r="208" spans="1:35" x14ac:dyDescent="0.25">
      <c r="A208" s="9">
        <v>207</v>
      </c>
      <c r="B208" s="3">
        <v>43697</v>
      </c>
      <c r="C208" s="151">
        <v>5.4933889999999996</v>
      </c>
      <c r="D208" s="151">
        <v>1.6417000000000001E-2</v>
      </c>
      <c r="E208" s="151">
        <v>2.7348999999999998E-2</v>
      </c>
      <c r="F208" s="151">
        <v>1.738937</v>
      </c>
      <c r="G208" s="151">
        <v>5.9807969999999999</v>
      </c>
      <c r="H208" s="151">
        <v>3.8835000000000001E-2</v>
      </c>
      <c r="I208" s="151">
        <v>1.4910570000000001</v>
      </c>
      <c r="J208" s="151">
        <v>0.90953399999999995</v>
      </c>
      <c r="K208" s="151">
        <v>1.7924880000000001</v>
      </c>
      <c r="L208" s="151">
        <v>0.163102</v>
      </c>
      <c r="M208" s="151">
        <v>1.2964279999999999</v>
      </c>
      <c r="N208" s="151">
        <v>0.12235600000000001</v>
      </c>
      <c r="O208" s="151">
        <v>6.8453220000000004</v>
      </c>
      <c r="P208" s="151">
        <v>0</v>
      </c>
      <c r="Q208" s="151">
        <v>2.5763999999999999E-2</v>
      </c>
      <c r="R208" s="151">
        <v>2.4254000000000001E-2</v>
      </c>
      <c r="S208" s="151">
        <v>3.3914E-2</v>
      </c>
      <c r="T208" s="151">
        <v>5.6612739999999997</v>
      </c>
      <c r="U208" s="151">
        <v>5.8978780000000004</v>
      </c>
      <c r="V208" s="151">
        <v>0.13695499999999999</v>
      </c>
      <c r="W208" s="151">
        <v>0</v>
      </c>
      <c r="X208" s="151">
        <v>6.1179480000000002</v>
      </c>
      <c r="Y208" s="151">
        <v>5.8190790000000003</v>
      </c>
      <c r="Z208" s="151">
        <v>1.2568280000000001</v>
      </c>
      <c r="AA208" s="151">
        <v>106.06058</v>
      </c>
      <c r="AB208" s="151">
        <v>8.3819630000000007</v>
      </c>
      <c r="AC208" s="151">
        <v>75.514185999999995</v>
      </c>
      <c r="AD208" s="151">
        <v>5.4246000000000003E-2</v>
      </c>
      <c r="AE208" s="151">
        <v>2.8580000000000001E-2</v>
      </c>
      <c r="AF208" s="151">
        <v>2.6866999999999999E-2</v>
      </c>
      <c r="AG208" s="151">
        <v>1.31013</v>
      </c>
      <c r="AH208" s="151">
        <v>0</v>
      </c>
      <c r="AI208" s="150">
        <v>1.3953999999999999E-2</v>
      </c>
    </row>
    <row r="209" spans="1:35" x14ac:dyDescent="0.25">
      <c r="A209" s="9">
        <v>208</v>
      </c>
      <c r="B209" s="3">
        <v>43696</v>
      </c>
      <c r="C209" s="151">
        <v>5.4907219999999999</v>
      </c>
      <c r="D209" s="151">
        <v>1.6407999999999999E-2</v>
      </c>
      <c r="E209" s="151">
        <v>2.7334000000000001E-2</v>
      </c>
      <c r="F209" s="151">
        <v>1.7342120000000001</v>
      </c>
      <c r="G209" s="151">
        <v>5.9356739999999997</v>
      </c>
      <c r="H209" s="151">
        <v>3.8755999999999999E-2</v>
      </c>
      <c r="I209" s="151">
        <v>1.4966250000000001</v>
      </c>
      <c r="J209" s="151">
        <v>0.91480499999999998</v>
      </c>
      <c r="K209" s="151">
        <v>1.791741</v>
      </c>
      <c r="L209" s="151">
        <v>0.163026</v>
      </c>
      <c r="M209" s="151">
        <v>1.2912790000000001</v>
      </c>
      <c r="N209" s="151">
        <v>0.122294</v>
      </c>
      <c r="O209" s="151">
        <v>6.8484309999999997</v>
      </c>
      <c r="P209" s="151">
        <v>0</v>
      </c>
      <c r="Q209" s="151">
        <v>2.5661E-2</v>
      </c>
      <c r="R209" s="151">
        <v>2.4261000000000001E-2</v>
      </c>
      <c r="S209" s="151">
        <v>3.2995999999999998E-2</v>
      </c>
      <c r="T209" s="151">
        <v>5.6612739999999997</v>
      </c>
      <c r="U209" s="151">
        <v>5.8978780000000004</v>
      </c>
      <c r="V209" s="151">
        <v>0.13700100000000001</v>
      </c>
      <c r="W209" s="151">
        <v>0</v>
      </c>
      <c r="X209" s="151">
        <v>6.0740610000000004</v>
      </c>
      <c r="Y209" s="151">
        <v>5.8190790000000003</v>
      </c>
      <c r="Z209" s="151">
        <v>1.2568280000000001</v>
      </c>
      <c r="AA209" s="151">
        <v>106.120955</v>
      </c>
      <c r="AB209" s="151">
        <v>8.3846670000000003</v>
      </c>
      <c r="AC209" s="151">
        <v>75.502992000000006</v>
      </c>
      <c r="AD209" s="151">
        <v>5.4149999999999997E-2</v>
      </c>
      <c r="AE209" s="151">
        <v>2.8580000000000001E-2</v>
      </c>
      <c r="AF209" s="151">
        <v>2.6866999999999999E-2</v>
      </c>
      <c r="AG209" s="151">
        <v>1.3099670000000001</v>
      </c>
      <c r="AH209" s="151">
        <v>0</v>
      </c>
      <c r="AI209" s="150">
        <v>1.3566E-2</v>
      </c>
    </row>
    <row r="210" spans="1:35" x14ac:dyDescent="0.25">
      <c r="A210" s="9">
        <v>209</v>
      </c>
      <c r="B210" s="3">
        <v>43693</v>
      </c>
      <c r="C210" s="151">
        <v>5.4828089999999996</v>
      </c>
      <c r="D210" s="151">
        <v>1.6375000000000001E-2</v>
      </c>
      <c r="E210" s="151">
        <v>2.7288E-2</v>
      </c>
      <c r="F210" s="151">
        <v>1.734564</v>
      </c>
      <c r="G210" s="151">
        <v>5.9588469999999996</v>
      </c>
      <c r="H210" s="151">
        <v>3.9194E-2</v>
      </c>
      <c r="I210" s="151">
        <v>1.507193</v>
      </c>
      <c r="J210" s="151">
        <v>0.90969100000000003</v>
      </c>
      <c r="K210" s="151">
        <v>1.7906949999999999</v>
      </c>
      <c r="L210" s="151">
        <v>0.162799</v>
      </c>
      <c r="M210" s="151">
        <v>1.2903439999999999</v>
      </c>
      <c r="N210" s="151">
        <v>0.122097</v>
      </c>
      <c r="O210" s="151">
        <v>6.8424690000000004</v>
      </c>
      <c r="P210" s="151">
        <v>0</v>
      </c>
      <c r="Q210" s="151">
        <v>2.5453E-2</v>
      </c>
      <c r="R210" s="151">
        <v>2.4254999999999999E-2</v>
      </c>
      <c r="S210" s="151">
        <v>3.2537999999999997E-2</v>
      </c>
      <c r="T210" s="151">
        <v>5.6075819999999998</v>
      </c>
      <c r="U210" s="151">
        <v>5.847302</v>
      </c>
      <c r="V210" s="151">
        <v>0.136988</v>
      </c>
      <c r="W210" s="151">
        <v>0</v>
      </c>
      <c r="X210" s="151">
        <v>6.1003449999999999</v>
      </c>
      <c r="Y210" s="151">
        <v>5.7891560000000002</v>
      </c>
      <c r="Z210" s="151">
        <v>1.255741</v>
      </c>
      <c r="AA210" s="151">
        <v>105.99418300000001</v>
      </c>
      <c r="AB210" s="151">
        <v>8.3782340000000008</v>
      </c>
      <c r="AC210" s="151">
        <v>75.454554999999999</v>
      </c>
      <c r="AD210" s="151">
        <v>5.4075999999999999E-2</v>
      </c>
      <c r="AE210" s="151">
        <v>2.8580000000000001E-2</v>
      </c>
      <c r="AF210" s="151">
        <v>2.6866999999999999E-2</v>
      </c>
      <c r="AG210" s="151">
        <v>1.3102560000000001</v>
      </c>
      <c r="AH210" s="151">
        <v>0</v>
      </c>
      <c r="AI210" s="150">
        <v>1.358E-2</v>
      </c>
    </row>
    <row r="211" spans="1:35" x14ac:dyDescent="0.25">
      <c r="A211" s="9">
        <v>210</v>
      </c>
      <c r="B211" s="3">
        <v>43692</v>
      </c>
      <c r="C211" s="151">
        <v>5.4800719999999998</v>
      </c>
      <c r="D211" s="151">
        <v>1.6362000000000002E-2</v>
      </c>
      <c r="E211" s="151">
        <v>2.7272999999999999E-2</v>
      </c>
      <c r="F211" s="151">
        <v>1.7380370000000001</v>
      </c>
      <c r="G211" s="151">
        <v>5.8969699999999996</v>
      </c>
      <c r="H211" s="151">
        <v>3.8184000000000003E-2</v>
      </c>
      <c r="I211" s="151">
        <v>1.5500510000000001</v>
      </c>
      <c r="J211" s="151">
        <v>0.92486000000000002</v>
      </c>
      <c r="K211" s="151">
        <v>1.790446</v>
      </c>
      <c r="L211" s="151">
        <v>0.16272500000000001</v>
      </c>
      <c r="M211" s="151">
        <v>1.2889870000000001</v>
      </c>
      <c r="N211" s="151">
        <v>0.122033</v>
      </c>
      <c r="O211" s="151">
        <v>6.8491</v>
      </c>
      <c r="P211" s="151">
        <v>0</v>
      </c>
      <c r="Q211" s="151">
        <v>2.5564E-2</v>
      </c>
      <c r="R211" s="151">
        <v>2.4927000000000001E-2</v>
      </c>
      <c r="S211" s="151">
        <v>3.2097000000000001E-2</v>
      </c>
      <c r="T211" s="151">
        <v>5.6075819999999998</v>
      </c>
      <c r="U211" s="151">
        <v>5.847302</v>
      </c>
      <c r="V211" s="151">
        <v>0.14077899999999999</v>
      </c>
      <c r="W211" s="151">
        <v>0</v>
      </c>
      <c r="X211" s="151">
        <v>6.0193469999999998</v>
      </c>
      <c r="Y211" s="151">
        <v>5.7891560000000002</v>
      </c>
      <c r="Z211" s="151">
        <v>1.255741</v>
      </c>
      <c r="AA211" s="151">
        <v>106.03743299999999</v>
      </c>
      <c r="AB211" s="151">
        <v>8.3881180000000004</v>
      </c>
      <c r="AC211" s="151">
        <v>75.457803999999996</v>
      </c>
      <c r="AD211" s="151">
        <v>5.4151999999999999E-2</v>
      </c>
      <c r="AE211" s="151">
        <v>2.9266E-2</v>
      </c>
      <c r="AF211" s="151">
        <v>2.6807999999999998E-2</v>
      </c>
      <c r="AG211" s="151">
        <v>1.311539</v>
      </c>
      <c r="AH211" s="151">
        <v>0</v>
      </c>
      <c r="AI211" s="150">
        <v>1.3535E-2</v>
      </c>
    </row>
    <row r="212" spans="1:35" x14ac:dyDescent="0.25">
      <c r="A212" s="9">
        <v>211</v>
      </c>
      <c r="B212" s="3">
        <v>43686</v>
      </c>
      <c r="C212" s="151">
        <v>5.4641529999999996</v>
      </c>
      <c r="D212" s="151">
        <v>1.6308E-2</v>
      </c>
      <c r="E212" s="151">
        <v>2.7179999999999999E-2</v>
      </c>
      <c r="F212" s="151">
        <v>1.732612</v>
      </c>
      <c r="G212" s="151">
        <v>5.8759969999999999</v>
      </c>
      <c r="H212" s="151">
        <v>3.8051000000000001E-2</v>
      </c>
      <c r="I212" s="151">
        <v>1.5433239999999999</v>
      </c>
      <c r="J212" s="151">
        <v>0.92721799999999999</v>
      </c>
      <c r="K212" s="151">
        <v>1.7864409999999999</v>
      </c>
      <c r="L212" s="151">
        <v>0.16228100000000001</v>
      </c>
      <c r="M212" s="151">
        <v>1.291544</v>
      </c>
      <c r="N212" s="151">
        <v>0.121643</v>
      </c>
      <c r="O212" s="151">
        <v>6.8276430000000001</v>
      </c>
      <c r="P212" s="151">
        <v>0</v>
      </c>
      <c r="Q212" s="151">
        <v>2.5558999999999998E-2</v>
      </c>
      <c r="R212" s="151">
        <v>2.4832E-2</v>
      </c>
      <c r="S212" s="151">
        <v>3.3328000000000003E-2</v>
      </c>
      <c r="T212" s="151">
        <v>5.693085</v>
      </c>
      <c r="U212" s="151">
        <v>5.9407880000000004</v>
      </c>
      <c r="V212" s="151">
        <v>0.14025299999999999</v>
      </c>
      <c r="W212" s="151">
        <v>0</v>
      </c>
      <c r="X212" s="151">
        <v>6.0023080000000002</v>
      </c>
      <c r="Y212" s="151">
        <v>5.8763480000000001</v>
      </c>
      <c r="Z212" s="151">
        <v>1.249584</v>
      </c>
      <c r="AA212" s="151">
        <v>105.736487</v>
      </c>
      <c r="AB212" s="151">
        <v>8.3685960000000001</v>
      </c>
      <c r="AC212" s="151">
        <v>75.233986000000002</v>
      </c>
      <c r="AD212" s="151">
        <v>5.3998999999999998E-2</v>
      </c>
      <c r="AE212" s="151">
        <v>2.9266E-2</v>
      </c>
      <c r="AF212" s="151">
        <v>2.6807999999999998E-2</v>
      </c>
      <c r="AG212" s="151">
        <v>1.308662</v>
      </c>
      <c r="AH212" s="151">
        <v>0</v>
      </c>
      <c r="AI212" s="150">
        <v>1.299E-2</v>
      </c>
    </row>
    <row r="213" spans="1:35" x14ac:dyDescent="0.25">
      <c r="A213" s="9">
        <v>212</v>
      </c>
      <c r="B213" s="3">
        <v>43685</v>
      </c>
      <c r="C213" s="151">
        <v>5.4614940000000001</v>
      </c>
      <c r="D213" s="151">
        <v>1.6296000000000001E-2</v>
      </c>
      <c r="E213" s="151">
        <v>2.7167E-2</v>
      </c>
      <c r="F213" s="151">
        <v>1.727128</v>
      </c>
      <c r="G213" s="151">
        <v>5.8806849999999997</v>
      </c>
      <c r="H213" s="151">
        <v>3.7955999999999997E-2</v>
      </c>
      <c r="I213" s="151">
        <v>1.530114</v>
      </c>
      <c r="J213" s="151">
        <v>0.91810700000000001</v>
      </c>
      <c r="K213" s="151">
        <v>1.7837000000000001</v>
      </c>
      <c r="L213" s="151">
        <v>0.16220599999999999</v>
      </c>
      <c r="M213" s="151">
        <v>1.284427</v>
      </c>
      <c r="N213" s="151">
        <v>0.12157800000000001</v>
      </c>
      <c r="O213" s="151">
        <v>6.7920119999999997</v>
      </c>
      <c r="P213" s="151">
        <v>0</v>
      </c>
      <c r="Q213" s="151">
        <v>2.5392000000000001E-2</v>
      </c>
      <c r="R213" s="151">
        <v>2.4317999999999999E-2</v>
      </c>
      <c r="S213" s="151">
        <v>3.2740999999999999E-2</v>
      </c>
      <c r="T213" s="151">
        <v>5.693085</v>
      </c>
      <c r="U213" s="151">
        <v>5.9407880000000004</v>
      </c>
      <c r="V213" s="151">
        <v>0.13739199999999999</v>
      </c>
      <c r="W213" s="151">
        <v>0</v>
      </c>
      <c r="X213" s="151">
        <v>6.0096119999999997</v>
      </c>
      <c r="Y213" s="151">
        <v>5.8763480000000001</v>
      </c>
      <c r="Z213" s="151">
        <v>1.249584</v>
      </c>
      <c r="AA213" s="151">
        <v>105.333592</v>
      </c>
      <c r="AB213" s="151">
        <v>8.3549539999999993</v>
      </c>
      <c r="AC213" s="151">
        <v>75.192060999999995</v>
      </c>
      <c r="AD213" s="151">
        <v>5.3898000000000001E-2</v>
      </c>
      <c r="AE213" s="151">
        <v>2.9266E-2</v>
      </c>
      <c r="AF213" s="151">
        <v>2.6807999999999998E-2</v>
      </c>
      <c r="AG213" s="151">
        <v>1.3057749999999999</v>
      </c>
      <c r="AH213" s="151">
        <v>0</v>
      </c>
      <c r="AI213" s="150">
        <v>1.289E-2</v>
      </c>
    </row>
    <row r="214" spans="1:35" x14ac:dyDescent="0.25">
      <c r="A214" s="9">
        <v>213</v>
      </c>
      <c r="B214" s="3">
        <v>43684</v>
      </c>
      <c r="C214" s="151">
        <v>5.4589489999999996</v>
      </c>
      <c r="D214" s="151">
        <v>1.6285000000000001E-2</v>
      </c>
      <c r="E214" s="151">
        <v>2.7151999999999999E-2</v>
      </c>
      <c r="F214" s="151">
        <v>1.729479</v>
      </c>
      <c r="G214" s="151">
        <v>5.92469</v>
      </c>
      <c r="H214" s="151">
        <v>3.7532000000000003E-2</v>
      </c>
      <c r="I214" s="151">
        <v>1.542767</v>
      </c>
      <c r="J214" s="151">
        <v>0.92714799999999997</v>
      </c>
      <c r="K214" s="151">
        <v>1.7814449999999999</v>
      </c>
      <c r="L214" s="151">
        <v>0.162132</v>
      </c>
      <c r="M214" s="151">
        <v>1.286999</v>
      </c>
      <c r="N214" s="151">
        <v>0.121512</v>
      </c>
      <c r="O214" s="151">
        <v>6.7785320000000002</v>
      </c>
      <c r="P214" s="151">
        <v>0</v>
      </c>
      <c r="Q214" s="151">
        <v>2.5347000000000001E-2</v>
      </c>
      <c r="R214" s="151">
        <v>2.4559000000000001E-2</v>
      </c>
      <c r="S214" s="151">
        <v>3.2938000000000002E-2</v>
      </c>
      <c r="T214" s="151">
        <v>5.693085</v>
      </c>
      <c r="U214" s="151">
        <v>5.9407880000000004</v>
      </c>
      <c r="V214" s="151">
        <v>0.13878199999999999</v>
      </c>
      <c r="W214" s="151">
        <v>0</v>
      </c>
      <c r="X214" s="151">
        <v>6.0554290000000002</v>
      </c>
      <c r="Y214" s="151">
        <v>5.8763480000000001</v>
      </c>
      <c r="Z214" s="151">
        <v>1.249584</v>
      </c>
      <c r="AA214" s="151">
        <v>105.220163</v>
      </c>
      <c r="AB214" s="151">
        <v>8.3648570000000007</v>
      </c>
      <c r="AC214" s="151">
        <v>75.227452999999997</v>
      </c>
      <c r="AD214" s="151">
        <v>5.3969000000000003E-2</v>
      </c>
      <c r="AE214" s="151">
        <v>2.9266E-2</v>
      </c>
      <c r="AF214" s="151">
        <v>2.6807999999999998E-2</v>
      </c>
      <c r="AG214" s="151">
        <v>1.3028679999999999</v>
      </c>
      <c r="AH214" s="151">
        <v>0</v>
      </c>
      <c r="AI214" s="150">
        <v>1.3440000000000001E-2</v>
      </c>
    </row>
    <row r="215" spans="1:35" x14ac:dyDescent="0.25">
      <c r="A215" s="9">
        <v>214</v>
      </c>
      <c r="B215" s="3">
        <v>43683</v>
      </c>
      <c r="C215" s="151">
        <v>5.45627</v>
      </c>
      <c r="D215" s="151">
        <v>1.6275000000000001E-2</v>
      </c>
      <c r="E215" s="151">
        <v>2.7137000000000001E-2</v>
      </c>
      <c r="F215" s="151">
        <v>1.728342</v>
      </c>
      <c r="G215" s="151">
        <v>5.9530430000000001</v>
      </c>
      <c r="H215" s="151">
        <v>3.7454000000000001E-2</v>
      </c>
      <c r="I215" s="151">
        <v>1.525623</v>
      </c>
      <c r="J215" s="151">
        <v>0.919157</v>
      </c>
      <c r="K215" s="151">
        <v>1.779652</v>
      </c>
      <c r="L215" s="151">
        <v>0.16205600000000001</v>
      </c>
      <c r="M215" s="151">
        <v>1.2843420000000001</v>
      </c>
      <c r="N215" s="151">
        <v>0.12135700000000001</v>
      </c>
      <c r="O215" s="151">
        <v>6.7706580000000001</v>
      </c>
      <c r="P215" s="151">
        <v>0</v>
      </c>
      <c r="Q215" s="151">
        <v>2.5242000000000001E-2</v>
      </c>
      <c r="R215" s="151">
        <v>2.4358000000000001E-2</v>
      </c>
      <c r="S215" s="151">
        <v>3.2743000000000001E-2</v>
      </c>
      <c r="T215" s="151">
        <v>5.693085</v>
      </c>
      <c r="U215" s="151">
        <v>5.9407880000000004</v>
      </c>
      <c r="V215" s="151">
        <v>0.137659</v>
      </c>
      <c r="W215" s="151">
        <v>0</v>
      </c>
      <c r="X215" s="151">
        <v>6.0830489999999999</v>
      </c>
      <c r="Y215" s="151">
        <v>5.8763480000000001</v>
      </c>
      <c r="Z215" s="151">
        <v>1.249584</v>
      </c>
      <c r="AA215" s="151">
        <v>105.16609699999999</v>
      </c>
      <c r="AB215" s="151">
        <v>8.3549000000000007</v>
      </c>
      <c r="AC215" s="151">
        <v>75.177531000000002</v>
      </c>
      <c r="AD215" s="151">
        <v>5.3925000000000001E-2</v>
      </c>
      <c r="AE215" s="151">
        <v>2.9194000000000001E-2</v>
      </c>
      <c r="AF215" s="151">
        <v>2.6738999999999999E-2</v>
      </c>
      <c r="AG215" s="151">
        <v>1.3008200000000001</v>
      </c>
      <c r="AH215" s="151">
        <v>0</v>
      </c>
      <c r="AI215" s="150">
        <v>1.3762E-2</v>
      </c>
    </row>
    <row r="216" spans="1:35" x14ac:dyDescent="0.25">
      <c r="A216" s="9">
        <v>215</v>
      </c>
      <c r="B216" s="3">
        <v>43682</v>
      </c>
      <c r="C216" s="151">
        <v>5.4534729999999998</v>
      </c>
      <c r="D216" s="151">
        <v>1.6263E-2</v>
      </c>
      <c r="E216" s="151">
        <v>2.7122E-2</v>
      </c>
      <c r="F216" s="151">
        <v>1.7337149999999999</v>
      </c>
      <c r="G216" s="151">
        <v>5.9851109999999998</v>
      </c>
      <c r="H216" s="151">
        <v>3.7185999999999997E-2</v>
      </c>
      <c r="I216" s="151">
        <v>1.5368029999999999</v>
      </c>
      <c r="J216" s="151">
        <v>0.92503100000000005</v>
      </c>
      <c r="K216" s="151">
        <v>1.780546</v>
      </c>
      <c r="L216" s="151">
        <v>0.16198100000000001</v>
      </c>
      <c r="M216" s="151">
        <v>1.2931630000000001</v>
      </c>
      <c r="N216" s="151">
        <v>0.121153</v>
      </c>
      <c r="O216" s="151">
        <v>6.7684059999999997</v>
      </c>
      <c r="P216" s="151">
        <v>0</v>
      </c>
      <c r="Q216" s="151">
        <v>2.5416000000000001E-2</v>
      </c>
      <c r="R216" s="151">
        <v>2.4580999999999999E-2</v>
      </c>
      <c r="S216" s="151">
        <v>3.4271000000000003E-2</v>
      </c>
      <c r="T216" s="151">
        <v>5.693085</v>
      </c>
      <c r="U216" s="151">
        <v>5.9407880000000004</v>
      </c>
      <c r="V216" s="151">
        <v>0.138877</v>
      </c>
      <c r="W216" s="151">
        <v>0</v>
      </c>
      <c r="X216" s="151">
        <v>6.1138130000000004</v>
      </c>
      <c r="Y216" s="151">
        <v>5.8763480000000001</v>
      </c>
      <c r="Z216" s="151">
        <v>1.249584</v>
      </c>
      <c r="AA216" s="151">
        <v>105.099705</v>
      </c>
      <c r="AB216" s="151">
        <v>8.3539860000000008</v>
      </c>
      <c r="AC216" s="151">
        <v>75.189352</v>
      </c>
      <c r="AD216" s="151">
        <v>5.3872000000000003E-2</v>
      </c>
      <c r="AE216" s="151">
        <v>2.9194000000000001E-2</v>
      </c>
      <c r="AF216" s="151">
        <v>2.6738999999999999E-2</v>
      </c>
      <c r="AG216" s="151">
        <v>1.301968</v>
      </c>
      <c r="AH216" s="151">
        <v>0</v>
      </c>
      <c r="AI216" s="150">
        <v>1.3993E-2</v>
      </c>
    </row>
    <row r="217" spans="1:35" x14ac:dyDescent="0.25">
      <c r="A217" s="9">
        <v>216</v>
      </c>
      <c r="B217" s="3">
        <v>43679</v>
      </c>
      <c r="C217" s="151">
        <v>5.4455270000000002</v>
      </c>
      <c r="D217" s="151">
        <v>1.6234999999999999E-2</v>
      </c>
      <c r="E217" s="151">
        <v>2.7078000000000001E-2</v>
      </c>
      <c r="F217" s="151">
        <v>1.73969</v>
      </c>
      <c r="G217" s="151">
        <v>5.9776189999999998</v>
      </c>
      <c r="H217" s="151">
        <v>3.6447E-2</v>
      </c>
      <c r="I217" s="151">
        <v>1.5593269999999999</v>
      </c>
      <c r="J217" s="151">
        <v>0.94721599999999995</v>
      </c>
      <c r="K217" s="151">
        <v>1.7781990000000001</v>
      </c>
      <c r="L217" s="151">
        <v>0.16175500000000001</v>
      </c>
      <c r="M217" s="151">
        <v>1.298144</v>
      </c>
      <c r="N217" s="151">
        <v>0.120937</v>
      </c>
      <c r="O217" s="151">
        <v>6.7621729999999998</v>
      </c>
      <c r="P217" s="151">
        <v>0</v>
      </c>
      <c r="Q217" s="151">
        <v>2.5596000000000001E-2</v>
      </c>
      <c r="R217" s="151">
        <v>2.4906999999999999E-2</v>
      </c>
      <c r="S217" s="151">
        <v>3.4833000000000003E-2</v>
      </c>
      <c r="T217" s="151">
        <v>5.6330790000000004</v>
      </c>
      <c r="U217" s="151">
        <v>5.8677619999999999</v>
      </c>
      <c r="V217" s="151">
        <v>0.14072799999999999</v>
      </c>
      <c r="W217" s="151">
        <v>0</v>
      </c>
      <c r="X217" s="151">
        <v>6.1101929999999998</v>
      </c>
      <c r="Y217" s="151">
        <v>5.8173529999999998</v>
      </c>
      <c r="Z217" s="151">
        <v>1.24607</v>
      </c>
      <c r="AA217" s="151">
        <v>105.152218</v>
      </c>
      <c r="AB217" s="151">
        <v>8.3741669999999999</v>
      </c>
      <c r="AC217" s="151">
        <v>75.189228</v>
      </c>
      <c r="AD217" s="151">
        <v>5.3837999999999997E-2</v>
      </c>
      <c r="AE217" s="151">
        <v>2.9194000000000001E-2</v>
      </c>
      <c r="AF217" s="151">
        <v>2.6738999999999999E-2</v>
      </c>
      <c r="AG217" s="151">
        <v>1.2981769999999999</v>
      </c>
      <c r="AH217" s="151">
        <v>0</v>
      </c>
      <c r="AI217" s="150">
        <v>1.3857E-2</v>
      </c>
    </row>
    <row r="218" spans="1:35" x14ac:dyDescent="0.25">
      <c r="A218" s="9">
        <v>217</v>
      </c>
      <c r="B218" s="3">
        <v>43678</v>
      </c>
      <c r="C218" s="151">
        <v>5.4428929999999998</v>
      </c>
      <c r="D218" s="151">
        <v>1.6216999999999999E-2</v>
      </c>
      <c r="E218" s="151">
        <v>2.7033999999999999E-2</v>
      </c>
      <c r="F218" s="151">
        <v>1.735433</v>
      </c>
      <c r="G218" s="151">
        <v>5.9274930000000001</v>
      </c>
      <c r="H218" s="151">
        <v>3.6662E-2</v>
      </c>
      <c r="I218" s="151">
        <v>1.562484</v>
      </c>
      <c r="J218" s="151">
        <v>0.95029799999999998</v>
      </c>
      <c r="K218" s="151">
        <v>1.774359</v>
      </c>
      <c r="L218" s="151">
        <v>0.16168099999999999</v>
      </c>
      <c r="M218" s="151">
        <v>1.2974909999999999</v>
      </c>
      <c r="N218" s="151">
        <v>0.120868</v>
      </c>
      <c r="O218" s="151">
        <v>6.7605029999999999</v>
      </c>
      <c r="P218" s="151">
        <v>0</v>
      </c>
      <c r="Q218" s="151">
        <v>2.5669000000000001E-2</v>
      </c>
      <c r="R218" s="151">
        <v>2.4979999999999999E-2</v>
      </c>
      <c r="S218" s="151">
        <v>3.4882000000000003E-2</v>
      </c>
      <c r="T218" s="151">
        <v>5.6330790000000004</v>
      </c>
      <c r="U218" s="151">
        <v>5.8677619999999999</v>
      </c>
      <c r="V218" s="151">
        <v>0.14113899999999999</v>
      </c>
      <c r="W218" s="151">
        <v>0</v>
      </c>
      <c r="X218" s="151">
        <v>6.0532830000000004</v>
      </c>
      <c r="Y218" s="151">
        <v>5.8173529999999998</v>
      </c>
      <c r="Z218" s="151">
        <v>1.24607</v>
      </c>
      <c r="AA218" s="151">
        <v>105.09992099999999</v>
      </c>
      <c r="AB218" s="151">
        <v>8.370374</v>
      </c>
      <c r="AC218" s="151">
        <v>75.090821000000005</v>
      </c>
      <c r="AD218" s="151">
        <v>5.373E-2</v>
      </c>
      <c r="AE218" s="151">
        <v>2.9194000000000001E-2</v>
      </c>
      <c r="AF218" s="151">
        <v>2.6738999999999999E-2</v>
      </c>
      <c r="AG218" s="151">
        <v>1.296378</v>
      </c>
      <c r="AH218" s="151">
        <v>0</v>
      </c>
      <c r="AI218" s="150">
        <v>1.4581E-2</v>
      </c>
    </row>
    <row r="219" spans="1:35" x14ac:dyDescent="0.25">
      <c r="A219" s="9">
        <v>218</v>
      </c>
      <c r="B219" s="3">
        <v>43677</v>
      </c>
      <c r="C219" s="151">
        <v>5.4402290000000004</v>
      </c>
      <c r="D219" s="151">
        <v>1.6206999999999999E-2</v>
      </c>
      <c r="E219" s="151">
        <v>2.7008000000000001E-2</v>
      </c>
      <c r="F219" s="151">
        <v>1.739617</v>
      </c>
      <c r="G219" s="151">
        <v>5.9682040000000001</v>
      </c>
      <c r="H219" s="151">
        <v>3.6888999999999998E-2</v>
      </c>
      <c r="I219" s="151">
        <v>1.576322</v>
      </c>
      <c r="J219" s="151">
        <v>0.94253399999999998</v>
      </c>
      <c r="K219" s="151">
        <v>1.7763899999999999</v>
      </c>
      <c r="L219" s="151">
        <v>0.161607</v>
      </c>
      <c r="M219" s="151">
        <v>1.302163</v>
      </c>
      <c r="N219" s="151">
        <v>0.120782</v>
      </c>
      <c r="O219" s="151">
        <v>6.7548320000000004</v>
      </c>
      <c r="P219" s="151">
        <v>0</v>
      </c>
      <c r="Q219" s="151">
        <v>2.5656999999999999E-2</v>
      </c>
      <c r="R219" s="151">
        <v>2.5239000000000001E-2</v>
      </c>
      <c r="S219" s="151">
        <v>3.5638999999999997E-2</v>
      </c>
      <c r="T219" s="151">
        <v>5.7426469999999998</v>
      </c>
      <c r="U219" s="151">
        <v>5.9419639999999996</v>
      </c>
      <c r="V219" s="151">
        <v>0.14257900000000001</v>
      </c>
      <c r="W219" s="151">
        <v>0</v>
      </c>
      <c r="X219" s="151">
        <v>6.0977030000000001</v>
      </c>
      <c r="Y219" s="151">
        <v>5.8581560000000001</v>
      </c>
      <c r="Z219" s="151">
        <v>1.2452510000000001</v>
      </c>
      <c r="AA219" s="151">
        <v>105.11074600000001</v>
      </c>
      <c r="AB219" s="151">
        <v>8.3848629999999993</v>
      </c>
      <c r="AC219" s="151">
        <v>75.101234000000005</v>
      </c>
      <c r="AD219" s="151">
        <v>5.3857000000000002E-2</v>
      </c>
      <c r="AE219" s="151">
        <v>2.9250000000000002E-2</v>
      </c>
      <c r="AF219" s="151">
        <v>2.6686000000000001E-2</v>
      </c>
      <c r="AG219" s="151">
        <v>1.2986519999999999</v>
      </c>
      <c r="AH219" s="151">
        <v>0</v>
      </c>
      <c r="AI219" s="150">
        <v>1.4758E-2</v>
      </c>
    </row>
    <row r="220" spans="1:35" x14ac:dyDescent="0.25">
      <c r="A220" s="9">
        <v>219</v>
      </c>
      <c r="B220" s="3">
        <v>43676</v>
      </c>
      <c r="C220" s="151">
        <v>5.4375929999999997</v>
      </c>
      <c r="D220" s="151">
        <v>1.6199000000000002E-2</v>
      </c>
      <c r="E220" s="151">
        <v>2.699E-2</v>
      </c>
      <c r="F220" s="151">
        <v>1.745269</v>
      </c>
      <c r="G220" s="151">
        <v>6.0212870000000001</v>
      </c>
      <c r="H220" s="151">
        <v>3.7037E-2</v>
      </c>
      <c r="I220" s="151">
        <v>1.578813</v>
      </c>
      <c r="J220" s="151">
        <v>0.95708499999999996</v>
      </c>
      <c r="K220" s="151">
        <v>1.7778780000000001</v>
      </c>
      <c r="L220" s="151">
        <v>0.16153600000000001</v>
      </c>
      <c r="M220" s="151">
        <v>1.3096810000000001</v>
      </c>
      <c r="N220" s="151">
        <v>0.120714</v>
      </c>
      <c r="O220" s="151">
        <v>6.7378559999999998</v>
      </c>
      <c r="P220" s="151">
        <v>0</v>
      </c>
      <c r="Q220" s="151">
        <v>2.5652999999999999E-2</v>
      </c>
      <c r="R220" s="151">
        <v>2.5472999999999999E-2</v>
      </c>
      <c r="S220" s="151">
        <v>3.6256999999999998E-2</v>
      </c>
      <c r="T220" s="151">
        <v>5.7426469999999998</v>
      </c>
      <c r="U220" s="151">
        <v>5.9419639999999996</v>
      </c>
      <c r="V220" s="151">
        <v>0.143925</v>
      </c>
      <c r="W220" s="151">
        <v>0</v>
      </c>
      <c r="X220" s="151">
        <v>6.1554659999999997</v>
      </c>
      <c r="Y220" s="151">
        <v>5.8581560000000001</v>
      </c>
      <c r="Z220" s="151">
        <v>1.2452510000000001</v>
      </c>
      <c r="AA220" s="151">
        <v>104.824265</v>
      </c>
      <c r="AB220" s="151">
        <v>8.3987250000000007</v>
      </c>
      <c r="AC220" s="151">
        <v>75.127099999999999</v>
      </c>
      <c r="AD220" s="151">
        <v>5.398E-2</v>
      </c>
      <c r="AE220" s="151">
        <v>2.9397E-2</v>
      </c>
      <c r="AF220" s="151">
        <v>2.6561999999999999E-2</v>
      </c>
      <c r="AG220" s="151">
        <v>1.300551</v>
      </c>
      <c r="AH220" s="151">
        <v>0</v>
      </c>
      <c r="AI220" s="150">
        <v>1.4611000000000001E-2</v>
      </c>
    </row>
    <row r="221" spans="1:35" x14ac:dyDescent="0.25">
      <c r="A221" s="9">
        <v>220</v>
      </c>
      <c r="B221" s="3">
        <v>43675</v>
      </c>
      <c r="C221" s="151">
        <v>5.4347640000000004</v>
      </c>
      <c r="D221" s="151">
        <v>1.6188000000000001E-2</v>
      </c>
      <c r="E221" s="151">
        <v>2.6974000000000001E-2</v>
      </c>
      <c r="F221" s="151">
        <v>1.7418039999999999</v>
      </c>
      <c r="G221" s="151">
        <v>6.0339720000000003</v>
      </c>
      <c r="H221" s="151">
        <v>3.7194999999999999E-2</v>
      </c>
      <c r="I221" s="151">
        <v>1.573059</v>
      </c>
      <c r="J221" s="151">
        <v>0.95794999999999997</v>
      </c>
      <c r="K221" s="151">
        <v>1.7744530000000001</v>
      </c>
      <c r="L221" s="151">
        <v>0.16145999999999999</v>
      </c>
      <c r="M221" s="151">
        <v>1.311779</v>
      </c>
      <c r="N221" s="151">
        <v>0.120646</v>
      </c>
      <c r="O221" s="151">
        <v>6.7216060000000004</v>
      </c>
      <c r="P221" s="151">
        <v>0</v>
      </c>
      <c r="Q221" s="151">
        <v>2.5579999999999999E-2</v>
      </c>
      <c r="R221" s="151">
        <v>2.5353000000000001E-2</v>
      </c>
      <c r="S221" s="151">
        <v>3.6523E-2</v>
      </c>
      <c r="T221" s="151">
        <v>5.7426469999999998</v>
      </c>
      <c r="U221" s="151">
        <v>5.9419639999999996</v>
      </c>
      <c r="V221" s="151">
        <v>0.14323900000000001</v>
      </c>
      <c r="W221" s="151">
        <v>0</v>
      </c>
      <c r="X221" s="151">
        <v>6.177314</v>
      </c>
      <c r="Y221" s="151">
        <v>5.8581560000000001</v>
      </c>
      <c r="Z221" s="151">
        <v>1.242067</v>
      </c>
      <c r="AA221" s="151">
        <v>104.380292</v>
      </c>
      <c r="AB221" s="151">
        <v>8.3953170000000004</v>
      </c>
      <c r="AC221" s="151">
        <v>75.038741999999999</v>
      </c>
      <c r="AD221" s="151">
        <v>5.3953000000000001E-2</v>
      </c>
      <c r="AE221" s="151">
        <v>2.9397E-2</v>
      </c>
      <c r="AF221" s="151">
        <v>2.6561999999999999E-2</v>
      </c>
      <c r="AG221" s="151">
        <v>1.299021</v>
      </c>
      <c r="AH221" s="151">
        <v>0</v>
      </c>
      <c r="AI221" s="150">
        <v>1.4514000000000001E-2</v>
      </c>
    </row>
    <row r="222" spans="1:35" x14ac:dyDescent="0.25">
      <c r="A222" s="9">
        <v>221</v>
      </c>
      <c r="B222" s="3">
        <v>43672</v>
      </c>
      <c r="C222" s="151">
        <v>5.4265689999999998</v>
      </c>
      <c r="D222" s="151">
        <v>1.6157999999999999E-2</v>
      </c>
      <c r="E222" s="151">
        <v>2.6922999999999999E-2</v>
      </c>
      <c r="F222" s="151">
        <v>1.738828</v>
      </c>
      <c r="G222" s="151">
        <v>6.0619059999999996</v>
      </c>
      <c r="H222" s="151">
        <v>3.7692999999999997E-2</v>
      </c>
      <c r="I222" s="151">
        <v>1.5642469999999999</v>
      </c>
      <c r="J222" s="151">
        <v>0.95210499999999998</v>
      </c>
      <c r="K222" s="151">
        <v>1.770969</v>
      </c>
      <c r="L222" s="151">
        <v>0.16123199999999999</v>
      </c>
      <c r="M222" s="151">
        <v>1.311712</v>
      </c>
      <c r="N222" s="151">
        <v>0.12044000000000001</v>
      </c>
      <c r="O222" s="151">
        <v>6.6834879999999997</v>
      </c>
      <c r="P222" s="151">
        <v>0</v>
      </c>
      <c r="Q222" s="151">
        <v>2.5524999999999999E-2</v>
      </c>
      <c r="R222" s="151">
        <v>2.5196E-2</v>
      </c>
      <c r="S222" s="151">
        <v>3.6534999999999998E-2</v>
      </c>
      <c r="T222" s="151">
        <v>5.6933749999999996</v>
      </c>
      <c r="U222" s="151">
        <v>5.8781179999999997</v>
      </c>
      <c r="V222" s="151">
        <v>0.142406</v>
      </c>
      <c r="W222" s="151">
        <v>0</v>
      </c>
      <c r="X222" s="151">
        <v>6.2166290000000002</v>
      </c>
      <c r="Y222" s="151">
        <v>5.8059510000000003</v>
      </c>
      <c r="Z222" s="151">
        <v>1.2338260000000001</v>
      </c>
      <c r="AA222" s="151">
        <v>103.961046</v>
      </c>
      <c r="AB222" s="151">
        <v>8.3773300000000006</v>
      </c>
      <c r="AC222" s="151">
        <v>74.893645000000006</v>
      </c>
      <c r="AD222" s="151">
        <v>5.3888999999999999E-2</v>
      </c>
      <c r="AE222" s="151">
        <v>2.9397E-2</v>
      </c>
      <c r="AF222" s="151">
        <v>2.6561999999999999E-2</v>
      </c>
      <c r="AG222" s="151">
        <v>1.2960689999999999</v>
      </c>
      <c r="AH222" s="151">
        <v>0</v>
      </c>
      <c r="AI222" s="150">
        <v>1.4560999999999999E-2</v>
      </c>
    </row>
    <row r="223" spans="1:35" x14ac:dyDescent="0.25">
      <c r="A223" s="9">
        <v>222</v>
      </c>
      <c r="B223" s="3">
        <v>43671</v>
      </c>
      <c r="C223" s="151">
        <v>5.4234229999999997</v>
      </c>
      <c r="D223" s="151">
        <v>1.6150000000000001E-2</v>
      </c>
      <c r="E223" s="151">
        <v>2.6905999999999999E-2</v>
      </c>
      <c r="F223" s="151">
        <v>1.744362</v>
      </c>
      <c r="G223" s="151">
        <v>6.0562389999999997</v>
      </c>
      <c r="H223" s="151">
        <v>3.7733000000000003E-2</v>
      </c>
      <c r="I223" s="151">
        <v>1.5873189999999999</v>
      </c>
      <c r="J223" s="151">
        <v>0.95613300000000001</v>
      </c>
      <c r="K223" s="151">
        <v>1.7707440000000001</v>
      </c>
      <c r="L223" s="151">
        <v>0.16114000000000001</v>
      </c>
      <c r="M223" s="151">
        <v>1.314114</v>
      </c>
      <c r="N223" s="151">
        <v>0.120369</v>
      </c>
      <c r="O223" s="151">
        <v>6.6731319999999998</v>
      </c>
      <c r="P223" s="151">
        <v>0</v>
      </c>
      <c r="Q223" s="151">
        <v>2.5658E-2</v>
      </c>
      <c r="R223" s="151">
        <v>2.5347999999999999E-2</v>
      </c>
      <c r="S223" s="151">
        <v>3.7118999999999999E-2</v>
      </c>
      <c r="T223" s="151">
        <v>5.6933749999999996</v>
      </c>
      <c r="U223" s="151">
        <v>5.8781179999999997</v>
      </c>
      <c r="V223" s="151">
        <v>0.14322099999999999</v>
      </c>
      <c r="W223" s="151">
        <v>0</v>
      </c>
      <c r="X223" s="151">
        <v>6.2203340000000003</v>
      </c>
      <c r="Y223" s="151">
        <v>5.8059510000000003</v>
      </c>
      <c r="Z223" s="151">
        <v>1.2338260000000001</v>
      </c>
      <c r="AA223" s="151">
        <v>103.38467300000001</v>
      </c>
      <c r="AB223" s="151">
        <v>8.3892410000000002</v>
      </c>
      <c r="AC223" s="151">
        <v>74.896989000000005</v>
      </c>
      <c r="AD223" s="151">
        <v>5.3927000000000003E-2</v>
      </c>
      <c r="AE223" s="151">
        <v>2.9397E-2</v>
      </c>
      <c r="AF223" s="151">
        <v>2.6561999999999999E-2</v>
      </c>
      <c r="AG223" s="151">
        <v>1.2960020000000001</v>
      </c>
      <c r="AH223" s="151">
        <v>0</v>
      </c>
      <c r="AI223" s="150">
        <v>1.4586999999999999E-2</v>
      </c>
    </row>
    <row r="224" spans="1:35" x14ac:dyDescent="0.25">
      <c r="A224" s="9">
        <v>223</v>
      </c>
      <c r="B224" s="3">
        <v>43670</v>
      </c>
      <c r="C224" s="151">
        <v>5.4202339999999998</v>
      </c>
      <c r="D224" s="151">
        <v>1.6138E-2</v>
      </c>
      <c r="E224" s="151">
        <v>2.6887999999999999E-2</v>
      </c>
      <c r="F224" s="151">
        <v>1.7381580000000001</v>
      </c>
      <c r="G224" s="151">
        <v>6.0115449999999999</v>
      </c>
      <c r="H224" s="151">
        <v>3.7415999999999998E-2</v>
      </c>
      <c r="I224" s="151">
        <v>1.5724640000000001</v>
      </c>
      <c r="J224" s="151">
        <v>0.94403499999999996</v>
      </c>
      <c r="K224" s="151">
        <v>1.767158</v>
      </c>
      <c r="L224" s="151">
        <v>0.161049</v>
      </c>
      <c r="M224" s="151">
        <v>1.3062370000000001</v>
      </c>
      <c r="N224" s="151">
        <v>0.120298</v>
      </c>
      <c r="O224" s="151">
        <v>6.6742169999999996</v>
      </c>
      <c r="P224" s="151">
        <v>0</v>
      </c>
      <c r="Q224" s="151">
        <v>2.5388000000000001E-2</v>
      </c>
      <c r="R224" s="151">
        <v>2.5205999999999999E-2</v>
      </c>
      <c r="S224" s="151">
        <v>3.6592E-2</v>
      </c>
      <c r="T224" s="151">
        <v>5.6933749999999996</v>
      </c>
      <c r="U224" s="151">
        <v>5.8781179999999997</v>
      </c>
      <c r="V224" s="151">
        <v>0.14243600000000001</v>
      </c>
      <c r="W224" s="151">
        <v>0</v>
      </c>
      <c r="X224" s="151">
        <v>6.1773129999999998</v>
      </c>
      <c r="Y224" s="151">
        <v>5.8059510000000003</v>
      </c>
      <c r="Z224" s="151">
        <v>1.2338260000000001</v>
      </c>
      <c r="AA224" s="151">
        <v>103.363259</v>
      </c>
      <c r="AB224" s="151">
        <v>8.3691320000000005</v>
      </c>
      <c r="AC224" s="151">
        <v>74.811757</v>
      </c>
      <c r="AD224" s="151">
        <v>5.3842000000000001E-2</v>
      </c>
      <c r="AE224" s="151">
        <v>2.9397E-2</v>
      </c>
      <c r="AF224" s="151">
        <v>2.6561999999999999E-2</v>
      </c>
      <c r="AG224" s="151">
        <v>1.293569</v>
      </c>
      <c r="AH224" s="151">
        <v>0</v>
      </c>
      <c r="AI224" s="150">
        <v>1.474E-2</v>
      </c>
    </row>
    <row r="225" spans="1:35" x14ac:dyDescent="0.25">
      <c r="A225" s="9">
        <v>224</v>
      </c>
      <c r="B225" s="3">
        <v>43669</v>
      </c>
      <c r="C225" s="151">
        <v>5.4169700000000001</v>
      </c>
      <c r="D225" s="151">
        <v>1.6123999999999999E-2</v>
      </c>
      <c r="E225" s="151">
        <v>2.6869000000000001E-2</v>
      </c>
      <c r="F225" s="151">
        <v>1.7318629999999999</v>
      </c>
      <c r="G225" s="151">
        <v>5.9904169999999999</v>
      </c>
      <c r="H225" s="151">
        <v>3.7529E-2</v>
      </c>
      <c r="I225" s="151">
        <v>1.5575460000000001</v>
      </c>
      <c r="J225" s="151">
        <v>0.93572599999999995</v>
      </c>
      <c r="K225" s="151">
        <v>1.7646329999999999</v>
      </c>
      <c r="L225" s="151">
        <v>0.16095799999999999</v>
      </c>
      <c r="M225" s="151">
        <v>1.3010349999999999</v>
      </c>
      <c r="N225" s="151">
        <v>0.120226</v>
      </c>
      <c r="O225" s="151">
        <v>6.6689489999999996</v>
      </c>
      <c r="P225" s="151">
        <v>0</v>
      </c>
      <c r="Q225" s="151">
        <v>2.5239999999999999E-2</v>
      </c>
      <c r="R225" s="151">
        <v>2.4930999999999998E-2</v>
      </c>
      <c r="S225" s="151">
        <v>3.6324000000000002E-2</v>
      </c>
      <c r="T225" s="151">
        <v>5.6933749999999996</v>
      </c>
      <c r="U225" s="151">
        <v>5.8781179999999997</v>
      </c>
      <c r="V225" s="151">
        <v>0.14091899999999999</v>
      </c>
      <c r="W225" s="151">
        <v>0</v>
      </c>
      <c r="X225" s="151">
        <v>6.1612489999999998</v>
      </c>
      <c r="Y225" s="151">
        <v>5.8059510000000003</v>
      </c>
      <c r="Z225" s="151">
        <v>1.2338260000000001</v>
      </c>
      <c r="AA225" s="151">
        <v>103.261197</v>
      </c>
      <c r="AB225" s="151">
        <v>8.3389980000000001</v>
      </c>
      <c r="AC225" s="151">
        <v>74.696973</v>
      </c>
      <c r="AD225" s="151">
        <v>5.3823000000000003E-2</v>
      </c>
      <c r="AE225" s="151">
        <v>2.9045000000000001E-2</v>
      </c>
      <c r="AF225" s="151">
        <v>2.6454999999999999E-2</v>
      </c>
      <c r="AG225" s="151">
        <v>1.293126</v>
      </c>
      <c r="AH225" s="151">
        <v>0</v>
      </c>
      <c r="AI225" s="150">
        <v>1.4555E-2</v>
      </c>
    </row>
    <row r="226" spans="1:35" x14ac:dyDescent="0.25">
      <c r="A226" s="9">
        <v>225</v>
      </c>
      <c r="B226" s="3">
        <v>43668</v>
      </c>
      <c r="C226" s="151">
        <v>5.413875</v>
      </c>
      <c r="D226" s="151">
        <v>1.6107E-2</v>
      </c>
      <c r="E226" s="151">
        <v>2.6845999999999998E-2</v>
      </c>
      <c r="F226" s="151">
        <v>1.73112</v>
      </c>
      <c r="G226" s="151">
        <v>5.9503009999999996</v>
      </c>
      <c r="H226" s="151">
        <v>3.7567999999999997E-2</v>
      </c>
      <c r="I226" s="151">
        <v>1.557669</v>
      </c>
      <c r="J226" s="151">
        <v>0.94056899999999999</v>
      </c>
      <c r="K226" s="151">
        <v>1.762694</v>
      </c>
      <c r="L226" s="151">
        <v>0.16086600000000001</v>
      </c>
      <c r="M226" s="151">
        <v>1.298565</v>
      </c>
      <c r="N226" s="151">
        <v>0.120155</v>
      </c>
      <c r="O226" s="151">
        <v>6.6753530000000003</v>
      </c>
      <c r="P226" s="151">
        <v>0</v>
      </c>
      <c r="Q226" s="151">
        <v>2.5259E-2</v>
      </c>
      <c r="R226" s="151">
        <v>2.5100999999999998E-2</v>
      </c>
      <c r="S226" s="151">
        <v>3.5823000000000001E-2</v>
      </c>
      <c r="T226" s="151">
        <v>5.6933749999999996</v>
      </c>
      <c r="U226" s="151">
        <v>5.8781179999999997</v>
      </c>
      <c r="V226" s="151">
        <v>0.141873</v>
      </c>
      <c r="W226" s="151">
        <v>0</v>
      </c>
      <c r="X226" s="151">
        <v>6.1198059999999996</v>
      </c>
      <c r="Y226" s="151">
        <v>5.8059510000000003</v>
      </c>
      <c r="Z226" s="151">
        <v>1.2338260000000001</v>
      </c>
      <c r="AA226" s="151">
        <v>103.384692</v>
      </c>
      <c r="AB226" s="151">
        <v>8.3450640000000007</v>
      </c>
      <c r="AC226" s="151">
        <v>74.659492</v>
      </c>
      <c r="AD226" s="151">
        <v>5.3802999999999997E-2</v>
      </c>
      <c r="AE226" s="151">
        <v>2.9045000000000001E-2</v>
      </c>
      <c r="AF226" s="151">
        <v>2.6454999999999999E-2</v>
      </c>
      <c r="AG226" s="151">
        <v>1.2909569999999999</v>
      </c>
      <c r="AH226" s="151">
        <v>0</v>
      </c>
      <c r="AI226" s="150">
        <v>1.4423E-2</v>
      </c>
    </row>
    <row r="227" spans="1:35" x14ac:dyDescent="0.25">
      <c r="A227" s="9">
        <v>226</v>
      </c>
      <c r="B227" s="3">
        <v>43665</v>
      </c>
      <c r="C227" s="151">
        <v>5.4044970000000001</v>
      </c>
      <c r="D227" s="151">
        <v>1.6083E-2</v>
      </c>
      <c r="E227" s="151">
        <v>2.6786000000000001E-2</v>
      </c>
      <c r="F227" s="151">
        <v>1.728836</v>
      </c>
      <c r="G227" s="151">
        <v>5.9970819999999998</v>
      </c>
      <c r="H227" s="151">
        <v>3.7512999999999998E-2</v>
      </c>
      <c r="I227" s="151">
        <v>1.548062</v>
      </c>
      <c r="J227" s="151">
        <v>0.93610099999999996</v>
      </c>
      <c r="K227" s="151">
        <v>1.758934</v>
      </c>
      <c r="L227" s="151">
        <v>0.16059000000000001</v>
      </c>
      <c r="M227" s="151">
        <v>1.3002899999999999</v>
      </c>
      <c r="N227" s="151">
        <v>0.11994199999999999</v>
      </c>
      <c r="O227" s="151">
        <v>6.6428430000000001</v>
      </c>
      <c r="P227" s="151">
        <v>0</v>
      </c>
      <c r="Q227" s="151">
        <v>2.5118999999999999E-2</v>
      </c>
      <c r="R227" s="151">
        <v>2.4983000000000002E-2</v>
      </c>
      <c r="S227" s="151">
        <v>3.6291999999999998E-2</v>
      </c>
      <c r="T227" s="151">
        <v>5.7517649999999998</v>
      </c>
      <c r="U227" s="151">
        <v>5.923324</v>
      </c>
      <c r="V227" s="151">
        <v>0.14124300000000001</v>
      </c>
      <c r="W227" s="151">
        <v>0</v>
      </c>
      <c r="X227" s="151">
        <v>6.174601</v>
      </c>
      <c r="Y227" s="151">
        <v>5.838114</v>
      </c>
      <c r="Z227" s="151">
        <v>1.227285</v>
      </c>
      <c r="AA227" s="151">
        <v>102.882762</v>
      </c>
      <c r="AB227" s="151">
        <v>8.3270510000000009</v>
      </c>
      <c r="AC227" s="151">
        <v>74.562934999999996</v>
      </c>
      <c r="AD227" s="151">
        <v>5.3676000000000001E-2</v>
      </c>
      <c r="AE227" s="151">
        <v>2.9045000000000001E-2</v>
      </c>
      <c r="AF227" s="151">
        <v>2.6454999999999999E-2</v>
      </c>
      <c r="AG227" s="151">
        <v>1.2892950000000001</v>
      </c>
      <c r="AH227" s="151">
        <v>0</v>
      </c>
      <c r="AI227" s="150">
        <v>1.4421E-2</v>
      </c>
    </row>
    <row r="228" spans="1:35" x14ac:dyDescent="0.25">
      <c r="A228" s="9">
        <v>227</v>
      </c>
      <c r="B228" s="3">
        <v>43664</v>
      </c>
      <c r="C228" s="151">
        <v>5.4013629999999999</v>
      </c>
      <c r="D228" s="151">
        <v>1.6071999999999999E-2</v>
      </c>
      <c r="E228" s="151">
        <v>2.6766999999999999E-2</v>
      </c>
      <c r="F228" s="151">
        <v>1.722952</v>
      </c>
      <c r="G228" s="151">
        <v>5.9968370000000002</v>
      </c>
      <c r="H228" s="151">
        <v>3.7069999999999999E-2</v>
      </c>
      <c r="I228" s="151">
        <v>1.5268539999999999</v>
      </c>
      <c r="J228" s="151">
        <v>0.920431</v>
      </c>
      <c r="K228" s="151">
        <v>1.7548379999999999</v>
      </c>
      <c r="L228" s="151">
        <v>0.160499</v>
      </c>
      <c r="M228" s="151">
        <v>1.2934490000000001</v>
      </c>
      <c r="N228" s="151">
        <v>0.11987</v>
      </c>
      <c r="O228" s="151">
        <v>6.6077979999999998</v>
      </c>
      <c r="P228" s="151">
        <v>0</v>
      </c>
      <c r="Q228" s="151">
        <v>2.4830000000000001E-2</v>
      </c>
      <c r="R228" s="151">
        <v>2.4634E-2</v>
      </c>
      <c r="S228" s="151">
        <v>3.6473999999999999E-2</v>
      </c>
      <c r="T228" s="151">
        <v>5.7517649999999998</v>
      </c>
      <c r="U228" s="151">
        <v>5.923324</v>
      </c>
      <c r="V228" s="151">
        <v>0.139297</v>
      </c>
      <c r="W228" s="151">
        <v>0</v>
      </c>
      <c r="X228" s="151">
        <v>6.174677</v>
      </c>
      <c r="Y228" s="151">
        <v>5.838114</v>
      </c>
      <c r="Z228" s="151">
        <v>1.227285</v>
      </c>
      <c r="AA228" s="151">
        <v>102.153598</v>
      </c>
      <c r="AB228" s="151">
        <v>8.3004549999999995</v>
      </c>
      <c r="AC228" s="151">
        <v>74.409187000000003</v>
      </c>
      <c r="AD228" s="151">
        <v>5.3564000000000001E-2</v>
      </c>
      <c r="AE228" s="151">
        <v>2.9045000000000001E-2</v>
      </c>
      <c r="AF228" s="151">
        <v>2.6454999999999999E-2</v>
      </c>
      <c r="AG228" s="151">
        <v>1.2873829999999999</v>
      </c>
      <c r="AH228" s="151">
        <v>0</v>
      </c>
      <c r="AI228" s="150">
        <v>1.4708000000000001E-2</v>
      </c>
    </row>
    <row r="229" spans="1:35" x14ac:dyDescent="0.25">
      <c r="A229" s="9">
        <v>228</v>
      </c>
      <c r="B229" s="3">
        <v>43663</v>
      </c>
      <c r="C229" s="151">
        <v>5.3981890000000003</v>
      </c>
      <c r="D229" s="151">
        <v>1.6062E-2</v>
      </c>
      <c r="E229" s="151">
        <v>2.6748999999999998E-2</v>
      </c>
      <c r="F229" s="151">
        <v>1.716035</v>
      </c>
      <c r="G229" s="151">
        <v>5.9962989999999996</v>
      </c>
      <c r="H229" s="151">
        <v>3.7398000000000001E-2</v>
      </c>
      <c r="I229" s="151">
        <v>1.4958290000000001</v>
      </c>
      <c r="J229" s="151">
        <v>0.90701900000000002</v>
      </c>
      <c r="K229" s="151">
        <v>1.749957</v>
      </c>
      <c r="L229" s="151">
        <v>0.16040699999999999</v>
      </c>
      <c r="M229" s="151">
        <v>1.2907139999999999</v>
      </c>
      <c r="N229" s="151">
        <v>0.119799</v>
      </c>
      <c r="O229" s="151">
        <v>6.5835179999999998</v>
      </c>
      <c r="P229" s="151">
        <v>0</v>
      </c>
      <c r="Q229" s="151">
        <v>2.4497000000000001E-2</v>
      </c>
      <c r="R229" s="151">
        <v>2.4178999999999999E-2</v>
      </c>
      <c r="S229" s="151">
        <v>3.6641E-2</v>
      </c>
      <c r="T229" s="151">
        <v>5.7517649999999998</v>
      </c>
      <c r="U229" s="151">
        <v>5.923324</v>
      </c>
      <c r="V229" s="151">
        <v>0.136771</v>
      </c>
      <c r="W229" s="151">
        <v>0</v>
      </c>
      <c r="X229" s="151">
        <v>6.1770019999999999</v>
      </c>
      <c r="Y229" s="151">
        <v>5.838114</v>
      </c>
      <c r="Z229" s="151">
        <v>1.227285</v>
      </c>
      <c r="AA229" s="151">
        <v>101.916338</v>
      </c>
      <c r="AB229" s="151">
        <v>8.2711839999999999</v>
      </c>
      <c r="AC229" s="151">
        <v>74.308633</v>
      </c>
      <c r="AD229" s="151">
        <v>5.3335E-2</v>
      </c>
      <c r="AE229" s="151">
        <v>2.9045000000000001E-2</v>
      </c>
      <c r="AF229" s="151">
        <v>2.6454999999999999E-2</v>
      </c>
      <c r="AG229" s="151">
        <v>1.283911</v>
      </c>
      <c r="AH229" s="151">
        <v>0</v>
      </c>
      <c r="AI229" s="150">
        <v>1.5127E-2</v>
      </c>
    </row>
    <row r="230" spans="1:35" x14ac:dyDescent="0.25">
      <c r="A230" s="9">
        <v>229</v>
      </c>
      <c r="B230" s="3">
        <v>43662</v>
      </c>
      <c r="C230" s="151">
        <v>5.3947419999999999</v>
      </c>
      <c r="D230" s="151">
        <v>1.6055E-2</v>
      </c>
      <c r="E230" s="151">
        <v>2.6731000000000001E-2</v>
      </c>
      <c r="F230" s="151">
        <v>1.7136009999999999</v>
      </c>
      <c r="G230" s="151">
        <v>5.9880190000000004</v>
      </c>
      <c r="H230" s="151">
        <v>3.7192000000000003E-2</v>
      </c>
      <c r="I230" s="151">
        <v>1.4795119999999999</v>
      </c>
      <c r="J230" s="151">
        <v>0.89303200000000005</v>
      </c>
      <c r="K230" s="151">
        <v>1.746972</v>
      </c>
      <c r="L230" s="151">
        <v>0.16031699999999999</v>
      </c>
      <c r="M230" s="151">
        <v>1.2848310000000001</v>
      </c>
      <c r="N230" s="151">
        <v>0.11972099999999999</v>
      </c>
      <c r="O230" s="151">
        <v>6.5732379999999999</v>
      </c>
      <c r="P230" s="151">
        <v>0</v>
      </c>
      <c r="Q230" s="151">
        <v>2.4339E-2</v>
      </c>
      <c r="R230" s="151">
        <v>2.3913E-2</v>
      </c>
      <c r="S230" s="151">
        <v>3.6725000000000001E-2</v>
      </c>
      <c r="T230" s="151">
        <v>5.7517649999999998</v>
      </c>
      <c r="U230" s="151">
        <v>5.923324</v>
      </c>
      <c r="V230" s="151">
        <v>0.13527800000000001</v>
      </c>
      <c r="W230" s="151">
        <v>0</v>
      </c>
      <c r="X230" s="151">
        <v>6.1649729999999998</v>
      </c>
      <c r="Y230" s="151">
        <v>5.838114</v>
      </c>
      <c r="Z230" s="151">
        <v>1.227285</v>
      </c>
      <c r="AA230" s="151">
        <v>101.86211299999999</v>
      </c>
      <c r="AB230" s="151">
        <v>8.2417590000000001</v>
      </c>
      <c r="AC230" s="151">
        <v>74.218012000000002</v>
      </c>
      <c r="AD230" s="151">
        <v>5.3212000000000002E-2</v>
      </c>
      <c r="AE230" s="151">
        <v>2.8868000000000001E-2</v>
      </c>
      <c r="AF230" s="151">
        <v>2.6366000000000001E-2</v>
      </c>
      <c r="AG230" s="151">
        <v>1.283228</v>
      </c>
      <c r="AH230" s="151">
        <v>0</v>
      </c>
      <c r="AI230" s="150">
        <v>1.5398E-2</v>
      </c>
    </row>
    <row r="231" spans="1:35" x14ac:dyDescent="0.25">
      <c r="A231" s="9">
        <v>230</v>
      </c>
      <c r="B231" s="3">
        <v>43658</v>
      </c>
      <c r="C231" s="151">
        <v>5.3821969999999997</v>
      </c>
      <c r="D231" s="151">
        <v>1.6018000000000001E-2</v>
      </c>
      <c r="E231" s="151">
        <v>2.666E-2</v>
      </c>
      <c r="F231" s="151">
        <v>1.7157340000000001</v>
      </c>
      <c r="G231" s="151">
        <v>5.977239</v>
      </c>
      <c r="H231" s="151">
        <v>3.7289999999999997E-2</v>
      </c>
      <c r="I231" s="151">
        <v>1.5102139999999999</v>
      </c>
      <c r="J231" s="151">
        <v>0.90988599999999997</v>
      </c>
      <c r="K231" s="151">
        <v>1.747131</v>
      </c>
      <c r="L231" s="151">
        <v>0.15995400000000001</v>
      </c>
      <c r="M231" s="151">
        <v>1.2870140000000001</v>
      </c>
      <c r="N231" s="151">
        <v>0.119439</v>
      </c>
      <c r="O231" s="151">
        <v>6.5472590000000004</v>
      </c>
      <c r="P231" s="151">
        <v>0</v>
      </c>
      <c r="Q231" s="151">
        <v>2.4580999999999999E-2</v>
      </c>
      <c r="R231" s="151">
        <v>2.4462999999999999E-2</v>
      </c>
      <c r="S231" s="151">
        <v>3.6145999999999998E-2</v>
      </c>
      <c r="T231" s="151">
        <v>5.6816409999999999</v>
      </c>
      <c r="U231" s="151">
        <v>5.8819790000000003</v>
      </c>
      <c r="V231" s="151">
        <v>0.138377</v>
      </c>
      <c r="W231" s="151">
        <v>0</v>
      </c>
      <c r="X231" s="151">
        <v>6.1446189999999996</v>
      </c>
      <c r="Y231" s="151">
        <v>5.8300450000000001</v>
      </c>
      <c r="Z231" s="151">
        <v>1.22231</v>
      </c>
      <c r="AA231" s="151">
        <v>101.616753</v>
      </c>
      <c r="AB231" s="151">
        <v>8.258813</v>
      </c>
      <c r="AC231" s="151">
        <v>74.119425000000007</v>
      </c>
      <c r="AD231" s="151">
        <v>5.3079000000000001E-2</v>
      </c>
      <c r="AE231" s="151">
        <v>2.8868000000000001E-2</v>
      </c>
      <c r="AF231" s="151">
        <v>2.6366000000000001E-2</v>
      </c>
      <c r="AG231" s="151">
        <v>1.282915</v>
      </c>
      <c r="AH231" s="151">
        <v>0</v>
      </c>
      <c r="AI231" s="150">
        <v>1.5599999999999999E-2</v>
      </c>
    </row>
    <row r="232" spans="1:35" x14ac:dyDescent="0.25">
      <c r="A232" s="9">
        <v>231</v>
      </c>
      <c r="B232" s="3">
        <v>43657</v>
      </c>
      <c r="C232" s="151">
        <v>5.3790579999999997</v>
      </c>
      <c r="D232" s="151">
        <v>1.601E-2</v>
      </c>
      <c r="E232" s="151">
        <v>2.6641999999999999E-2</v>
      </c>
      <c r="F232" s="151">
        <v>1.7165779999999999</v>
      </c>
      <c r="G232" s="151">
        <v>6.0567140000000004</v>
      </c>
      <c r="H232" s="151">
        <v>3.7191000000000002E-2</v>
      </c>
      <c r="I232" s="151">
        <v>1.498481</v>
      </c>
      <c r="J232" s="151">
        <v>0.89680499999999996</v>
      </c>
      <c r="K232" s="151">
        <v>1.747217</v>
      </c>
      <c r="L232" s="151">
        <v>0.15986400000000001</v>
      </c>
      <c r="M232" s="151">
        <v>1.288751</v>
      </c>
      <c r="N232" s="151">
        <v>0.119368</v>
      </c>
      <c r="O232" s="151">
        <v>6.543933</v>
      </c>
      <c r="P232" s="151">
        <v>0</v>
      </c>
      <c r="Q232" s="151">
        <v>2.4423E-2</v>
      </c>
      <c r="R232" s="151">
        <v>2.4299999999999999E-2</v>
      </c>
      <c r="S232" s="151">
        <v>3.6532000000000002E-2</v>
      </c>
      <c r="T232" s="151">
        <v>5.6816409999999999</v>
      </c>
      <c r="U232" s="151">
        <v>5.8819790000000003</v>
      </c>
      <c r="V232" s="151">
        <v>0.137484</v>
      </c>
      <c r="W232" s="151">
        <v>0</v>
      </c>
      <c r="X232" s="151">
        <v>6.2246230000000002</v>
      </c>
      <c r="Y232" s="151">
        <v>5.8300450000000001</v>
      </c>
      <c r="Z232" s="151">
        <v>1.22231</v>
      </c>
      <c r="AA232" s="151">
        <v>101.809217</v>
      </c>
      <c r="AB232" s="151">
        <v>8.2555949999999996</v>
      </c>
      <c r="AC232" s="151">
        <v>74.089708999999999</v>
      </c>
      <c r="AD232" s="151">
        <v>5.3031000000000002E-2</v>
      </c>
      <c r="AE232" s="151">
        <v>2.8868000000000001E-2</v>
      </c>
      <c r="AF232" s="151">
        <v>2.6366000000000001E-2</v>
      </c>
      <c r="AG232" s="151">
        <v>1.2825040000000001</v>
      </c>
      <c r="AH232" s="151">
        <v>0</v>
      </c>
      <c r="AI232" s="150">
        <v>1.5792E-2</v>
      </c>
    </row>
    <row r="233" spans="1:35" x14ac:dyDescent="0.25">
      <c r="A233" s="9">
        <v>232</v>
      </c>
      <c r="B233" s="3">
        <v>43656</v>
      </c>
      <c r="C233" s="151">
        <v>5.375896</v>
      </c>
      <c r="D233" s="151">
        <v>1.6E-2</v>
      </c>
      <c r="E233" s="151">
        <v>2.6623999999999998E-2</v>
      </c>
      <c r="F233" s="151">
        <v>1.708683</v>
      </c>
      <c r="G233" s="151">
        <v>6.0348139999999999</v>
      </c>
      <c r="H233" s="151">
        <v>3.6962000000000002E-2</v>
      </c>
      <c r="I233" s="151">
        <v>1.4809589999999999</v>
      </c>
      <c r="J233" s="151">
        <v>0.88250200000000001</v>
      </c>
      <c r="K233" s="151">
        <v>1.7445390000000001</v>
      </c>
      <c r="L233" s="151">
        <v>0.159776</v>
      </c>
      <c r="M233" s="151">
        <v>1.2814289999999999</v>
      </c>
      <c r="N233" s="151">
        <v>0.119297</v>
      </c>
      <c r="O233" s="151">
        <v>6.5450710000000001</v>
      </c>
      <c r="P233" s="151">
        <v>0</v>
      </c>
      <c r="Q233" s="151">
        <v>2.4088999999999999E-2</v>
      </c>
      <c r="R233" s="151">
        <v>2.3845000000000002E-2</v>
      </c>
      <c r="S233" s="151">
        <v>3.6040000000000003E-2</v>
      </c>
      <c r="T233" s="151">
        <v>5.6816409999999999</v>
      </c>
      <c r="U233" s="151">
        <v>5.8819790000000003</v>
      </c>
      <c r="V233" s="151">
        <v>0.13492799999999999</v>
      </c>
      <c r="W233" s="151">
        <v>0</v>
      </c>
      <c r="X233" s="151">
        <v>6.2012349999999996</v>
      </c>
      <c r="Y233" s="151">
        <v>5.8300450000000001</v>
      </c>
      <c r="Z233" s="151">
        <v>1.22231</v>
      </c>
      <c r="AA233" s="151">
        <v>101.890463</v>
      </c>
      <c r="AB233" s="151">
        <v>8.2417850000000001</v>
      </c>
      <c r="AC233" s="151">
        <v>73.970881000000006</v>
      </c>
      <c r="AD233" s="151">
        <v>5.2964999999999998E-2</v>
      </c>
      <c r="AE233" s="151">
        <v>2.8868000000000001E-2</v>
      </c>
      <c r="AF233" s="151">
        <v>2.6366000000000001E-2</v>
      </c>
      <c r="AG233" s="151">
        <v>1.280535</v>
      </c>
      <c r="AH233" s="151">
        <v>0</v>
      </c>
      <c r="AI233" s="150">
        <v>1.5126000000000001E-2</v>
      </c>
    </row>
    <row r="234" spans="1:35" x14ac:dyDescent="0.25">
      <c r="A234" s="9">
        <v>233</v>
      </c>
      <c r="B234" s="3">
        <v>43655</v>
      </c>
      <c r="C234" s="151">
        <v>5.3726929999999999</v>
      </c>
      <c r="D234" s="151">
        <v>1.5990999999999998E-2</v>
      </c>
      <c r="E234" s="151">
        <v>2.6606000000000001E-2</v>
      </c>
      <c r="F234" s="151">
        <v>1.7147049999999999</v>
      </c>
      <c r="G234" s="151">
        <v>6.0506399999999996</v>
      </c>
      <c r="H234" s="151">
        <v>3.7319999999999999E-2</v>
      </c>
      <c r="I234" s="151">
        <v>1.503185</v>
      </c>
      <c r="J234" s="151">
        <v>0.89361500000000005</v>
      </c>
      <c r="K234" s="151">
        <v>1.7459359999999999</v>
      </c>
      <c r="L234" s="151">
        <v>0.15968299999999999</v>
      </c>
      <c r="M234" s="151">
        <v>1.2853110000000001</v>
      </c>
      <c r="N234" s="151">
        <v>0.119227</v>
      </c>
      <c r="O234" s="151">
        <v>6.5396340000000004</v>
      </c>
      <c r="P234" s="151">
        <v>0</v>
      </c>
      <c r="Q234" s="151">
        <v>2.4353E-2</v>
      </c>
      <c r="R234" s="151">
        <v>2.4457E-2</v>
      </c>
      <c r="S234" s="151">
        <v>3.5952999999999999E-2</v>
      </c>
      <c r="T234" s="151">
        <v>5.6816409999999999</v>
      </c>
      <c r="U234" s="151">
        <v>5.8819790000000003</v>
      </c>
      <c r="V234" s="151">
        <v>0.13842299999999999</v>
      </c>
      <c r="W234" s="151">
        <v>0</v>
      </c>
      <c r="X234" s="151">
        <v>6.2117230000000001</v>
      </c>
      <c r="Y234" s="151">
        <v>5.8300450000000001</v>
      </c>
      <c r="Z234" s="151">
        <v>1.22231</v>
      </c>
      <c r="AA234" s="151">
        <v>101.81674700000001</v>
      </c>
      <c r="AB234" s="151">
        <v>8.2396580000000004</v>
      </c>
      <c r="AC234" s="151">
        <v>74.003096999999997</v>
      </c>
      <c r="AD234" s="151">
        <v>5.3152999999999999E-2</v>
      </c>
      <c r="AE234" s="151">
        <v>2.8982999999999998E-2</v>
      </c>
      <c r="AF234" s="151">
        <v>2.6289E-2</v>
      </c>
      <c r="AG234" s="151">
        <v>1.281838</v>
      </c>
      <c r="AH234" s="151">
        <v>0</v>
      </c>
      <c r="AI234" s="150">
        <v>1.5027E-2</v>
      </c>
    </row>
    <row r="235" spans="1:35" x14ac:dyDescent="0.25">
      <c r="A235" s="9">
        <v>234</v>
      </c>
      <c r="B235" s="3">
        <v>43654</v>
      </c>
      <c r="C235" s="151">
        <v>5.3693229999999996</v>
      </c>
      <c r="D235" s="151">
        <v>1.5982E-2</v>
      </c>
      <c r="E235" s="151">
        <v>2.6589000000000002E-2</v>
      </c>
      <c r="F235" s="151">
        <v>1.7119679999999999</v>
      </c>
      <c r="G235" s="151">
        <v>5.9559939999999996</v>
      </c>
      <c r="H235" s="151">
        <v>3.6729999999999999E-2</v>
      </c>
      <c r="I235" s="151">
        <v>1.521496</v>
      </c>
      <c r="J235" s="151">
        <v>0.89878499999999995</v>
      </c>
      <c r="K235" s="151">
        <v>1.7433989999999999</v>
      </c>
      <c r="L235" s="151">
        <v>0.15959200000000001</v>
      </c>
      <c r="M235" s="151">
        <v>1.281088</v>
      </c>
      <c r="N235" s="151">
        <v>0.11916300000000001</v>
      </c>
      <c r="O235" s="151">
        <v>6.5561340000000001</v>
      </c>
      <c r="P235" s="151">
        <v>0</v>
      </c>
      <c r="Q235" s="151">
        <v>2.4398E-2</v>
      </c>
      <c r="R235" s="151">
        <v>2.4663999999999998E-2</v>
      </c>
      <c r="S235" s="151">
        <v>3.5597999999999998E-2</v>
      </c>
      <c r="T235" s="151">
        <v>5.6816409999999999</v>
      </c>
      <c r="U235" s="151">
        <v>5.8819790000000003</v>
      </c>
      <c r="V235" s="151">
        <v>0.13955200000000001</v>
      </c>
      <c r="W235" s="151">
        <v>0</v>
      </c>
      <c r="X235" s="151">
        <v>6.0993950000000003</v>
      </c>
      <c r="Y235" s="151">
        <v>5.8300450000000001</v>
      </c>
      <c r="Z235" s="151">
        <v>1.22231</v>
      </c>
      <c r="AA235" s="151">
        <v>102.15158599999999</v>
      </c>
      <c r="AB235" s="151">
        <v>8.2271929999999998</v>
      </c>
      <c r="AC235" s="151">
        <v>73.928640000000001</v>
      </c>
      <c r="AD235" s="151">
        <v>5.3159999999999999E-2</v>
      </c>
      <c r="AE235" s="151">
        <v>2.8982999999999998E-2</v>
      </c>
      <c r="AF235" s="151">
        <v>2.6289E-2</v>
      </c>
      <c r="AG235" s="151">
        <v>1.2816129999999999</v>
      </c>
      <c r="AH235" s="151">
        <v>0</v>
      </c>
      <c r="AI235" s="150">
        <v>1.4773E-2</v>
      </c>
    </row>
    <row r="236" spans="1:35" x14ac:dyDescent="0.25">
      <c r="A236" s="9">
        <v>235</v>
      </c>
      <c r="B236" s="3">
        <v>43651</v>
      </c>
      <c r="C236" s="151">
        <v>5.3598379999999999</v>
      </c>
      <c r="D236" s="151">
        <v>1.5956000000000001E-2</v>
      </c>
      <c r="E236" s="151">
        <v>2.6537999999999999E-2</v>
      </c>
      <c r="F236" s="151">
        <v>1.7085790000000001</v>
      </c>
      <c r="G236" s="151">
        <v>5.9517009999999999</v>
      </c>
      <c r="H236" s="151">
        <v>3.6644999999999997E-2</v>
      </c>
      <c r="I236" s="151">
        <v>1.5219229999999999</v>
      </c>
      <c r="J236" s="151">
        <v>0.90179299999999996</v>
      </c>
      <c r="K236" s="151">
        <v>1.7407729999999999</v>
      </c>
      <c r="L236" s="151">
        <v>0.15932099999999999</v>
      </c>
      <c r="M236" s="151">
        <v>1.281196</v>
      </c>
      <c r="N236" s="151">
        <v>0.118952</v>
      </c>
      <c r="O236" s="151">
        <v>6.5500800000000003</v>
      </c>
      <c r="P236" s="151">
        <v>0</v>
      </c>
      <c r="Q236" s="151">
        <v>2.4471E-2</v>
      </c>
      <c r="R236" s="151">
        <v>2.4660999999999999E-2</v>
      </c>
      <c r="S236" s="151">
        <v>3.5735999999999997E-2</v>
      </c>
      <c r="T236" s="151">
        <v>5.7667469999999996</v>
      </c>
      <c r="U236" s="151">
        <v>5.9570230000000004</v>
      </c>
      <c r="V236" s="151">
        <v>0.139546</v>
      </c>
      <c r="W236" s="151">
        <v>0</v>
      </c>
      <c r="X236" s="151">
        <v>6.0912559999999996</v>
      </c>
      <c r="Y236" s="151">
        <v>5.8755839999999999</v>
      </c>
      <c r="Z236" s="151">
        <v>1.218113</v>
      </c>
      <c r="AA236" s="151">
        <v>102.039153</v>
      </c>
      <c r="AB236" s="151">
        <v>8.2418209999999998</v>
      </c>
      <c r="AC236" s="151">
        <v>73.835654000000005</v>
      </c>
      <c r="AD236" s="151">
        <v>5.3159999999999999E-2</v>
      </c>
      <c r="AE236" s="151">
        <v>2.8982999999999998E-2</v>
      </c>
      <c r="AF236" s="151">
        <v>2.6289E-2</v>
      </c>
      <c r="AG236" s="151">
        <v>1.2784249999999999</v>
      </c>
      <c r="AH236" s="151">
        <v>0</v>
      </c>
      <c r="AI236" s="150">
        <v>1.4548999999999999E-2</v>
      </c>
    </row>
    <row r="237" spans="1:35" x14ac:dyDescent="0.25">
      <c r="A237" s="9">
        <v>236</v>
      </c>
      <c r="B237" s="3">
        <v>43650</v>
      </c>
      <c r="C237" s="151">
        <v>5.3566779999999996</v>
      </c>
      <c r="D237" s="151">
        <v>1.5945000000000001E-2</v>
      </c>
      <c r="E237" s="151">
        <v>2.6519999999999998E-2</v>
      </c>
      <c r="F237" s="151">
        <v>1.708666</v>
      </c>
      <c r="G237" s="151">
        <v>5.986059</v>
      </c>
      <c r="H237" s="151">
        <v>3.7185999999999997E-2</v>
      </c>
      <c r="I237" s="151">
        <v>1.519706</v>
      </c>
      <c r="J237" s="151">
        <v>0.90387499999999998</v>
      </c>
      <c r="K237" s="151">
        <v>1.739951</v>
      </c>
      <c r="L237" s="151">
        <v>0.15923000000000001</v>
      </c>
      <c r="M237" s="151">
        <v>1.2845500000000001</v>
      </c>
      <c r="N237" s="151">
        <v>0.118881</v>
      </c>
      <c r="O237" s="151">
        <v>6.5354929999999998</v>
      </c>
      <c r="P237" s="151">
        <v>0</v>
      </c>
      <c r="Q237" s="151">
        <v>2.4444E-2</v>
      </c>
      <c r="R237" s="151">
        <v>2.4632000000000001E-2</v>
      </c>
      <c r="S237" s="151">
        <v>3.5951999999999998E-2</v>
      </c>
      <c r="T237" s="151">
        <v>5.7667469999999996</v>
      </c>
      <c r="U237" s="151">
        <v>5.9570230000000004</v>
      </c>
      <c r="V237" s="151">
        <v>0.13941600000000001</v>
      </c>
      <c r="W237" s="151">
        <v>0</v>
      </c>
      <c r="X237" s="151">
        <v>6.1285850000000002</v>
      </c>
      <c r="Y237" s="151">
        <v>5.8755839999999999</v>
      </c>
      <c r="Z237" s="151">
        <v>1.218113</v>
      </c>
      <c r="AA237" s="151">
        <v>101.741305</v>
      </c>
      <c r="AB237" s="151">
        <v>8.2186149999999998</v>
      </c>
      <c r="AC237" s="151">
        <v>73.834366000000003</v>
      </c>
      <c r="AD237" s="151">
        <v>5.3115000000000002E-2</v>
      </c>
      <c r="AE237" s="151">
        <v>2.8982999999999998E-2</v>
      </c>
      <c r="AF237" s="151">
        <v>2.6289E-2</v>
      </c>
      <c r="AG237" s="151">
        <v>1.2776749999999999</v>
      </c>
      <c r="AH237" s="151">
        <v>0</v>
      </c>
      <c r="AI237" s="150">
        <v>1.4633999999999999E-2</v>
      </c>
    </row>
    <row r="238" spans="1:35" x14ac:dyDescent="0.25">
      <c r="A238" s="9">
        <v>237</v>
      </c>
      <c r="B238" s="3">
        <v>43649</v>
      </c>
      <c r="C238" s="151">
        <v>5.3534790000000001</v>
      </c>
      <c r="D238" s="151">
        <v>1.5935000000000001E-2</v>
      </c>
      <c r="E238" s="151">
        <v>2.6502999999999999E-2</v>
      </c>
      <c r="F238" s="151">
        <v>1.711843</v>
      </c>
      <c r="G238" s="151">
        <v>6.0268949999999997</v>
      </c>
      <c r="H238" s="151">
        <v>3.6610999999999998E-2</v>
      </c>
      <c r="I238" s="151">
        <v>1.53633</v>
      </c>
      <c r="J238" s="151">
        <v>0.90563099999999996</v>
      </c>
      <c r="K238" s="151">
        <v>1.742116</v>
      </c>
      <c r="L238" s="151">
        <v>0.159137</v>
      </c>
      <c r="M238" s="151">
        <v>1.284775</v>
      </c>
      <c r="N238" s="151">
        <v>0.118812</v>
      </c>
      <c r="O238" s="151">
        <v>6.5268839999999999</v>
      </c>
      <c r="P238" s="151">
        <v>0</v>
      </c>
      <c r="Q238" s="151">
        <v>2.4622000000000002E-2</v>
      </c>
      <c r="R238" s="151">
        <v>2.4851000000000002E-2</v>
      </c>
      <c r="S238" s="151">
        <v>3.6006999999999997E-2</v>
      </c>
      <c r="T238" s="151">
        <v>5.7667469999999996</v>
      </c>
      <c r="U238" s="151">
        <v>5.9570230000000004</v>
      </c>
      <c r="V238" s="151">
        <v>0.14063300000000001</v>
      </c>
      <c r="W238" s="151">
        <v>0</v>
      </c>
      <c r="X238" s="151">
        <v>6.1715869999999997</v>
      </c>
      <c r="Y238" s="151">
        <v>5.8755839999999999</v>
      </c>
      <c r="Z238" s="151">
        <v>1.218113</v>
      </c>
      <c r="AA238" s="151">
        <v>101.578954</v>
      </c>
      <c r="AB238" s="151">
        <v>8.2286199999999994</v>
      </c>
      <c r="AC238" s="151">
        <v>73.788881000000003</v>
      </c>
      <c r="AD238" s="151">
        <v>5.3185000000000003E-2</v>
      </c>
      <c r="AE238" s="151">
        <v>2.8982999999999998E-2</v>
      </c>
      <c r="AF238" s="151">
        <v>2.6289E-2</v>
      </c>
      <c r="AG238" s="151">
        <v>1.2799149999999999</v>
      </c>
      <c r="AH238" s="151">
        <v>0</v>
      </c>
      <c r="AI238" s="150">
        <v>1.4621E-2</v>
      </c>
    </row>
    <row r="239" spans="1:35" x14ac:dyDescent="0.25">
      <c r="A239" s="9">
        <v>238</v>
      </c>
      <c r="B239" s="3">
        <v>43648</v>
      </c>
      <c r="C239" s="151">
        <v>5.3500769999999997</v>
      </c>
      <c r="D239" s="151">
        <v>1.5923E-2</v>
      </c>
      <c r="E239" s="151">
        <v>2.6485000000000002E-2</v>
      </c>
      <c r="F239" s="151">
        <v>1.7101150000000001</v>
      </c>
      <c r="G239" s="151">
        <v>6.0390459999999999</v>
      </c>
      <c r="H239" s="151">
        <v>3.6603999999999998E-2</v>
      </c>
      <c r="I239" s="151">
        <v>1.5266439999999999</v>
      </c>
      <c r="J239" s="151">
        <v>0.90110599999999996</v>
      </c>
      <c r="K239" s="151">
        <v>1.7401580000000001</v>
      </c>
      <c r="L239" s="151">
        <v>0.15904299999999999</v>
      </c>
      <c r="M239" s="151">
        <v>1.2835190000000001</v>
      </c>
      <c r="N239" s="151">
        <v>0.118741</v>
      </c>
      <c r="O239" s="151">
        <v>6.5318100000000001</v>
      </c>
      <c r="P239" s="151">
        <v>0</v>
      </c>
      <c r="Q239" s="151">
        <v>2.4482E-2</v>
      </c>
      <c r="R239" s="151">
        <v>2.4659E-2</v>
      </c>
      <c r="S239" s="151">
        <v>3.6033999999999997E-2</v>
      </c>
      <c r="T239" s="151">
        <v>5.7667469999999996</v>
      </c>
      <c r="U239" s="151">
        <v>5.9570230000000004</v>
      </c>
      <c r="V239" s="151">
        <v>0.13957700000000001</v>
      </c>
      <c r="W239" s="151">
        <v>0</v>
      </c>
      <c r="X239" s="151">
        <v>6.1868020000000001</v>
      </c>
      <c r="Y239" s="151">
        <v>5.8755839999999999</v>
      </c>
      <c r="Z239" s="151">
        <v>1.218113</v>
      </c>
      <c r="AA239" s="151">
        <v>101.660518</v>
      </c>
      <c r="AB239" s="151">
        <v>8.2638599999999993</v>
      </c>
      <c r="AC239" s="151">
        <v>73.767100999999997</v>
      </c>
      <c r="AD239" s="151">
        <v>5.3108000000000002E-2</v>
      </c>
      <c r="AE239" s="151">
        <v>2.8768999999999999E-2</v>
      </c>
      <c r="AF239" s="151">
        <v>2.6187999999999999E-2</v>
      </c>
      <c r="AG239" s="151">
        <v>1.2786979999999999</v>
      </c>
      <c r="AH239" s="151">
        <v>0</v>
      </c>
      <c r="AI239" s="150">
        <v>1.5329000000000001E-2</v>
      </c>
    </row>
    <row r="240" spans="1:35" x14ac:dyDescent="0.25">
      <c r="A240" s="9">
        <v>239</v>
      </c>
      <c r="B240" s="3">
        <v>43647</v>
      </c>
      <c r="C240" s="151">
        <v>5.3456770000000002</v>
      </c>
      <c r="D240" s="151">
        <v>1.5911999999999999E-2</v>
      </c>
      <c r="E240" s="151">
        <v>2.6467999999999998E-2</v>
      </c>
      <c r="F240" s="151">
        <v>1.705179</v>
      </c>
      <c r="G240" s="151">
        <v>6.0797809999999997</v>
      </c>
      <c r="H240" s="151">
        <v>3.7763999999999999E-2</v>
      </c>
      <c r="I240" s="151">
        <v>1.4904759999999999</v>
      </c>
      <c r="J240" s="151">
        <v>0.88658199999999998</v>
      </c>
      <c r="K240" s="151">
        <v>1.7338549999999999</v>
      </c>
      <c r="L240" s="151">
        <v>0.158946</v>
      </c>
      <c r="M240" s="151">
        <v>1.282108</v>
      </c>
      <c r="N240" s="151">
        <v>0.11867</v>
      </c>
      <c r="O240" s="151">
        <v>6.5016759999999998</v>
      </c>
      <c r="P240" s="151">
        <v>0</v>
      </c>
      <c r="Q240" s="151">
        <v>2.3951E-2</v>
      </c>
      <c r="R240" s="151">
        <v>2.3990999999999998E-2</v>
      </c>
      <c r="S240" s="151">
        <v>3.5999000000000003E-2</v>
      </c>
      <c r="T240" s="151">
        <v>5.8175999999999997</v>
      </c>
      <c r="U240" s="151">
        <v>6.0087380000000001</v>
      </c>
      <c r="V240" s="151">
        <v>0.135911</v>
      </c>
      <c r="W240" s="151">
        <v>0</v>
      </c>
      <c r="X240" s="151">
        <v>6.2438229999999999</v>
      </c>
      <c r="Y240" s="151">
        <v>5.9027229999999999</v>
      </c>
      <c r="Z240" s="151">
        <v>1.2181299999999999</v>
      </c>
      <c r="AA240" s="151">
        <v>101.414143</v>
      </c>
      <c r="AB240" s="151">
        <v>8.2093849999999993</v>
      </c>
      <c r="AC240" s="151">
        <v>73.881131999999994</v>
      </c>
      <c r="AD240" s="151">
        <v>5.2907999999999997E-2</v>
      </c>
      <c r="AE240" s="151">
        <v>2.8768999999999999E-2</v>
      </c>
      <c r="AF240" s="151">
        <v>2.6187999999999999E-2</v>
      </c>
      <c r="AG240" s="151">
        <v>1.2759609999999999</v>
      </c>
      <c r="AH240" s="151">
        <v>0</v>
      </c>
      <c r="AI240" s="150">
        <v>1.5257E-2</v>
      </c>
    </row>
    <row r="241" spans="1:35" x14ac:dyDescent="0.25">
      <c r="A241" s="9">
        <v>240</v>
      </c>
      <c r="B241" s="3">
        <v>43644</v>
      </c>
      <c r="C241" s="151">
        <v>5.3362569999999998</v>
      </c>
      <c r="D241" s="151">
        <v>1.5886000000000001E-2</v>
      </c>
      <c r="E241" s="151">
        <v>2.6412999999999999E-2</v>
      </c>
      <c r="F241" s="151">
        <v>1.705098</v>
      </c>
      <c r="G241" s="151">
        <v>6.0721569999999998</v>
      </c>
      <c r="H241" s="151">
        <v>3.7567999999999997E-2</v>
      </c>
      <c r="I241" s="151">
        <v>1.4823919999999999</v>
      </c>
      <c r="J241" s="151">
        <v>0.88287099999999996</v>
      </c>
      <c r="K241" s="151">
        <v>1.7341439999999999</v>
      </c>
      <c r="L241" s="151">
        <v>0.15867100000000001</v>
      </c>
      <c r="M241" s="151">
        <v>1.2780640000000001</v>
      </c>
      <c r="N241" s="151">
        <v>0.118464</v>
      </c>
      <c r="O241" s="151">
        <v>6.4981489999999997</v>
      </c>
      <c r="P241" s="151">
        <v>0</v>
      </c>
      <c r="Q241" s="151">
        <v>2.8001999999999999E-2</v>
      </c>
      <c r="R241" s="151">
        <v>2.3845999999999999E-2</v>
      </c>
      <c r="S241" s="151">
        <v>3.6013000000000003E-2</v>
      </c>
      <c r="T241" s="151">
        <v>0</v>
      </c>
      <c r="U241" s="151">
        <v>0</v>
      </c>
      <c r="V241" s="151">
        <v>0.135125</v>
      </c>
      <c r="W241" s="151">
        <v>0</v>
      </c>
      <c r="X241" s="151">
        <v>6.2444350000000002</v>
      </c>
      <c r="Y241" s="151">
        <v>0</v>
      </c>
      <c r="Z241" s="151">
        <v>0</v>
      </c>
      <c r="AA241" s="151">
        <v>101.46329799999999</v>
      </c>
      <c r="AB241" s="151">
        <v>8.1904439999999994</v>
      </c>
      <c r="AC241" s="151">
        <v>73.660898000000003</v>
      </c>
      <c r="AD241" s="151">
        <v>5.2697000000000001E-2</v>
      </c>
      <c r="AE241" s="151">
        <v>2.8785000000000002E-2</v>
      </c>
      <c r="AF241" s="151">
        <v>2.5974000000000001E-2</v>
      </c>
      <c r="AG241" s="151">
        <v>1.2747839999999999</v>
      </c>
      <c r="AH241" s="151">
        <v>0</v>
      </c>
      <c r="AI241" s="150">
        <v>1.5603000000000001E-2</v>
      </c>
    </row>
    <row r="242" spans="1:35" x14ac:dyDescent="0.25">
      <c r="A242" s="9">
        <v>241</v>
      </c>
      <c r="B242" s="3">
        <v>43643</v>
      </c>
      <c r="C242" s="151">
        <v>5.3329899999999997</v>
      </c>
      <c r="D242" s="151">
        <v>1.5872000000000001E-2</v>
      </c>
      <c r="E242" s="151">
        <v>2.6395999999999999E-2</v>
      </c>
      <c r="F242" s="151">
        <v>1.702755</v>
      </c>
      <c r="G242" s="151">
        <v>6.0370790000000003</v>
      </c>
      <c r="H242" s="151">
        <v>3.7746000000000002E-2</v>
      </c>
      <c r="I242" s="151">
        <v>1.4696579999999999</v>
      </c>
      <c r="J242" s="151">
        <v>0.87834400000000001</v>
      </c>
      <c r="K242" s="151">
        <v>1.7317199999999999</v>
      </c>
      <c r="L242" s="151">
        <v>0.158581</v>
      </c>
      <c r="M242" s="151">
        <v>1.2750349999999999</v>
      </c>
      <c r="N242" s="151">
        <v>0.118393</v>
      </c>
      <c r="O242" s="151">
        <v>6.499727</v>
      </c>
      <c r="P242" s="151">
        <v>0</v>
      </c>
      <c r="Q242" s="151">
        <v>2.7650000000000001E-2</v>
      </c>
      <c r="R242" s="151">
        <v>2.3636000000000001E-2</v>
      </c>
      <c r="S242" s="151">
        <v>3.5765999999999999E-2</v>
      </c>
      <c r="T242" s="151">
        <v>0</v>
      </c>
      <c r="U242" s="151">
        <v>0</v>
      </c>
      <c r="V242" s="151">
        <v>0.13394400000000001</v>
      </c>
      <c r="W242" s="151">
        <v>0</v>
      </c>
      <c r="X242" s="151">
        <v>6.2165790000000003</v>
      </c>
      <c r="Y242" s="151">
        <v>0</v>
      </c>
      <c r="Z242" s="151">
        <v>0</v>
      </c>
      <c r="AA242" s="151">
        <v>101.433042</v>
      </c>
      <c r="AB242" s="151">
        <v>8.1947530000000004</v>
      </c>
      <c r="AC242" s="151">
        <v>73.645797999999999</v>
      </c>
      <c r="AD242" s="151">
        <v>5.2576999999999999E-2</v>
      </c>
      <c r="AE242" s="151">
        <v>2.8785000000000002E-2</v>
      </c>
      <c r="AF242" s="151">
        <v>2.5974000000000001E-2</v>
      </c>
      <c r="AG242" s="151">
        <v>1.2728680000000001</v>
      </c>
      <c r="AH242" s="151">
        <v>0</v>
      </c>
      <c r="AI242" s="150">
        <v>1.5594999999999999E-2</v>
      </c>
    </row>
    <row r="243" spans="1:35" x14ac:dyDescent="0.25">
      <c r="A243" s="9">
        <v>242</v>
      </c>
      <c r="B243" s="3">
        <v>43642</v>
      </c>
      <c r="C243" s="151">
        <v>5.3296260000000002</v>
      </c>
      <c r="D243" s="151">
        <v>1.5869000000000001E-2</v>
      </c>
      <c r="E243" s="151">
        <v>2.6377999999999999E-2</v>
      </c>
      <c r="F243" s="151">
        <v>1.7055</v>
      </c>
      <c r="G243" s="151">
        <v>6.0325800000000003</v>
      </c>
      <c r="H243" s="151">
        <v>3.8324999999999998E-2</v>
      </c>
      <c r="I243" s="151">
        <v>1.480577</v>
      </c>
      <c r="J243" s="151">
        <v>0.88539599999999996</v>
      </c>
      <c r="K243" s="151">
        <v>1.732712</v>
      </c>
      <c r="L243" s="151">
        <v>0.15848599999999999</v>
      </c>
      <c r="M243" s="151">
        <v>1.2775259999999999</v>
      </c>
      <c r="N243" s="151">
        <v>0.118323</v>
      </c>
      <c r="O243" s="151">
        <v>6.4977359999999997</v>
      </c>
      <c r="P243" s="151">
        <v>0</v>
      </c>
      <c r="Q243" s="151">
        <v>2.7754999999999998E-2</v>
      </c>
      <c r="R243" s="151">
        <v>2.3732E-2</v>
      </c>
      <c r="S243" s="151">
        <v>3.5531E-2</v>
      </c>
      <c r="T243" s="151">
        <v>0</v>
      </c>
      <c r="U243" s="151">
        <v>0</v>
      </c>
      <c r="V243" s="151">
        <v>0.134521</v>
      </c>
      <c r="W243" s="151">
        <v>0</v>
      </c>
      <c r="X243" s="151">
        <v>6.2269779999999999</v>
      </c>
      <c r="Y243" s="151">
        <v>0</v>
      </c>
      <c r="Z243" s="151">
        <v>0</v>
      </c>
      <c r="AA243" s="151">
        <v>101.38026499999999</v>
      </c>
      <c r="AB243" s="151">
        <v>8.1778259999999996</v>
      </c>
      <c r="AC243" s="151">
        <v>73.663646</v>
      </c>
      <c r="AD243" s="151">
        <v>5.2579000000000001E-2</v>
      </c>
      <c r="AE243" s="151">
        <v>2.8785000000000002E-2</v>
      </c>
      <c r="AF243" s="151">
        <v>2.5974000000000001E-2</v>
      </c>
      <c r="AG243" s="151">
        <v>1.2735019999999999</v>
      </c>
      <c r="AH243" s="151">
        <v>0</v>
      </c>
      <c r="AI243" s="150">
        <v>1.5322000000000001E-2</v>
      </c>
    </row>
    <row r="244" spans="1:35" x14ac:dyDescent="0.25">
      <c r="A244" s="9">
        <v>243</v>
      </c>
      <c r="B244" s="3">
        <v>43641</v>
      </c>
      <c r="C244" s="151">
        <v>5.3262470000000004</v>
      </c>
      <c r="D244" s="151">
        <v>1.5859999999999999E-2</v>
      </c>
      <c r="E244" s="151">
        <v>2.6360999999999999E-2</v>
      </c>
      <c r="F244" s="151">
        <v>1.704812</v>
      </c>
      <c r="G244" s="151">
        <v>5.974113</v>
      </c>
      <c r="H244" s="151">
        <v>3.7444999999999999E-2</v>
      </c>
      <c r="I244" s="151">
        <v>1.4789540000000001</v>
      </c>
      <c r="J244" s="151">
        <v>0.87667499999999998</v>
      </c>
      <c r="K244" s="151">
        <v>1.7298990000000001</v>
      </c>
      <c r="L244" s="151">
        <v>0.15839</v>
      </c>
      <c r="M244" s="151">
        <v>1.272921</v>
      </c>
      <c r="N244" s="151">
        <v>0.118253</v>
      </c>
      <c r="O244" s="151">
        <v>6.5032699999999997</v>
      </c>
      <c r="P244" s="151">
        <v>0</v>
      </c>
      <c r="Q244" s="151">
        <v>2.7639E-2</v>
      </c>
      <c r="R244" s="151">
        <v>2.3526999999999999E-2</v>
      </c>
      <c r="S244" s="151">
        <v>3.5883999999999999E-2</v>
      </c>
      <c r="T244" s="151">
        <v>0</v>
      </c>
      <c r="U244" s="151">
        <v>0</v>
      </c>
      <c r="V244" s="151">
        <v>0.13331499999999999</v>
      </c>
      <c r="W244" s="151">
        <v>0</v>
      </c>
      <c r="X244" s="151">
        <v>6.171608</v>
      </c>
      <c r="Y244" s="151">
        <v>0</v>
      </c>
      <c r="Z244" s="151">
        <v>0</v>
      </c>
      <c r="AA244" s="151">
        <v>101.522989</v>
      </c>
      <c r="AB244" s="151">
        <v>8.1569299999999991</v>
      </c>
      <c r="AC244" s="151">
        <v>73.586952999999994</v>
      </c>
      <c r="AD244" s="151">
        <v>5.2544E-2</v>
      </c>
      <c r="AE244" s="151">
        <v>2.9054E-2</v>
      </c>
      <c r="AF244" s="151">
        <v>2.5822999999999999E-2</v>
      </c>
      <c r="AG244" s="151">
        <v>1.2722290000000001</v>
      </c>
      <c r="AH244" s="151">
        <v>0</v>
      </c>
      <c r="AI244" s="150">
        <v>1.5181E-2</v>
      </c>
    </row>
    <row r="245" spans="1:35" x14ac:dyDescent="0.25">
      <c r="A245" s="9">
        <v>244</v>
      </c>
      <c r="B245" s="3">
        <v>43640</v>
      </c>
      <c r="C245" s="151">
        <v>5.3227960000000003</v>
      </c>
      <c r="D245" s="151">
        <v>1.585E-2</v>
      </c>
      <c r="E245" s="151">
        <v>2.6342999999999998E-2</v>
      </c>
      <c r="F245" s="151">
        <v>1.7017770000000001</v>
      </c>
      <c r="G245" s="151">
        <v>5.9967350000000001</v>
      </c>
      <c r="H245" s="151">
        <v>3.7357000000000001E-2</v>
      </c>
      <c r="I245" s="151">
        <v>1.4592270000000001</v>
      </c>
      <c r="J245" s="151">
        <v>0.86546699999999999</v>
      </c>
      <c r="K245" s="151">
        <v>1.7264600000000001</v>
      </c>
      <c r="L245" s="151">
        <v>0.15829299999999999</v>
      </c>
      <c r="M245" s="151">
        <v>1.2702530000000001</v>
      </c>
      <c r="N245" s="151">
        <v>0.118182</v>
      </c>
      <c r="O245" s="151">
        <v>6.464124</v>
      </c>
      <c r="P245" s="151">
        <v>0</v>
      </c>
      <c r="Q245" s="151">
        <v>2.7566E-2</v>
      </c>
      <c r="R245" s="151">
        <v>2.3233E-2</v>
      </c>
      <c r="S245" s="151">
        <v>3.6103999999999997E-2</v>
      </c>
      <c r="T245" s="151">
        <v>0</v>
      </c>
      <c r="U245" s="151">
        <v>0</v>
      </c>
      <c r="V245" s="151">
        <v>0.131608</v>
      </c>
      <c r="W245" s="151">
        <v>0</v>
      </c>
      <c r="X245" s="151">
        <v>6.2049890000000003</v>
      </c>
      <c r="Y245" s="151">
        <v>0</v>
      </c>
      <c r="Z245" s="151">
        <v>0</v>
      </c>
      <c r="AA245" s="151">
        <v>100.91907399999999</v>
      </c>
      <c r="AB245" s="151">
        <v>8.1299939999999999</v>
      </c>
      <c r="AC245" s="151">
        <v>73.408317999999994</v>
      </c>
      <c r="AD245" s="151">
        <v>5.2564E-2</v>
      </c>
      <c r="AE245" s="151">
        <v>2.9054E-2</v>
      </c>
      <c r="AF245" s="151">
        <v>2.5822999999999999E-2</v>
      </c>
      <c r="AG245" s="151">
        <v>1.270081</v>
      </c>
      <c r="AH245" s="151">
        <v>0</v>
      </c>
      <c r="AI245" s="150">
        <v>1.5292999999999999E-2</v>
      </c>
    </row>
    <row r="246" spans="1:35" x14ac:dyDescent="0.25">
      <c r="A246" s="9">
        <v>245</v>
      </c>
      <c r="B246" s="3">
        <v>43637</v>
      </c>
      <c r="C246" s="151">
        <v>5.3127529999999998</v>
      </c>
      <c r="D246" s="151">
        <v>1.5824999999999999E-2</v>
      </c>
      <c r="E246" s="151">
        <v>2.6290999999999998E-2</v>
      </c>
      <c r="F246" s="151">
        <v>1.697433</v>
      </c>
      <c r="G246" s="151">
        <v>5.9406730000000003</v>
      </c>
      <c r="H246" s="151">
        <v>3.6741999999999997E-2</v>
      </c>
      <c r="I246" s="151">
        <v>1.4658359999999999</v>
      </c>
      <c r="J246" s="151">
        <v>0.86888699999999996</v>
      </c>
      <c r="K246" s="151">
        <v>1.722</v>
      </c>
      <c r="L246" s="151">
        <v>0.158</v>
      </c>
      <c r="M246" s="151">
        <v>1.2646219999999999</v>
      </c>
      <c r="N246" s="151">
        <v>0.11797000000000001</v>
      </c>
      <c r="O246" s="151">
        <v>6.4358810000000002</v>
      </c>
      <c r="P246" s="151">
        <v>0</v>
      </c>
      <c r="Q246" s="151">
        <v>2.7719000000000001E-2</v>
      </c>
      <c r="R246" s="151">
        <v>2.3309E-2</v>
      </c>
      <c r="S246" s="151">
        <v>3.5779999999999999E-2</v>
      </c>
      <c r="T246" s="151">
        <v>0</v>
      </c>
      <c r="U246" s="151">
        <v>0</v>
      </c>
      <c r="V246" s="151">
        <v>0.132053</v>
      </c>
      <c r="W246" s="151">
        <v>0</v>
      </c>
      <c r="X246" s="151">
        <v>6.1416700000000004</v>
      </c>
      <c r="Y246" s="151">
        <v>0</v>
      </c>
      <c r="Z246" s="151">
        <v>0</v>
      </c>
      <c r="AA246" s="151">
        <v>100.502016</v>
      </c>
      <c r="AB246" s="151">
        <v>8.1050409999999999</v>
      </c>
      <c r="AC246" s="151">
        <v>73.146510000000006</v>
      </c>
      <c r="AD246" s="151">
        <v>5.2423999999999998E-2</v>
      </c>
      <c r="AE246" s="151">
        <v>2.9054E-2</v>
      </c>
      <c r="AF246" s="151">
        <v>2.5822999999999999E-2</v>
      </c>
      <c r="AG246" s="151">
        <v>1.2680689999999999</v>
      </c>
      <c r="AH246" s="151">
        <v>0</v>
      </c>
      <c r="AI246" s="150">
        <v>1.4987E-2</v>
      </c>
    </row>
    <row r="247" spans="1:35" x14ac:dyDescent="0.25">
      <c r="A247" s="9">
        <v>246</v>
      </c>
      <c r="B247" s="3">
        <v>43636</v>
      </c>
      <c r="C247" s="151">
        <v>5.3093779999999997</v>
      </c>
      <c r="D247" s="151">
        <v>1.5816E-2</v>
      </c>
      <c r="E247" s="151">
        <v>2.6273000000000001E-2</v>
      </c>
      <c r="F247" s="151">
        <v>1.697684</v>
      </c>
      <c r="G247" s="151">
        <v>6.0135139999999998</v>
      </c>
      <c r="H247" s="151">
        <v>3.6427000000000001E-2</v>
      </c>
      <c r="I247" s="151">
        <v>1.459708</v>
      </c>
      <c r="J247" s="151">
        <v>0.86527100000000001</v>
      </c>
      <c r="K247" s="151">
        <v>1.7205509999999999</v>
      </c>
      <c r="L247" s="151">
        <v>0.15790399999999999</v>
      </c>
      <c r="M247" s="151">
        <v>1.2642789999999999</v>
      </c>
      <c r="N247" s="151">
        <v>0.11790100000000001</v>
      </c>
      <c r="O247" s="151">
        <v>6.364592</v>
      </c>
      <c r="P247" s="151">
        <v>0</v>
      </c>
      <c r="Q247" s="151">
        <v>2.7626999999999999E-2</v>
      </c>
      <c r="R247" s="151">
        <v>2.3321999999999999E-2</v>
      </c>
      <c r="S247" s="151">
        <v>3.5998000000000002E-2</v>
      </c>
      <c r="T247" s="151">
        <v>0</v>
      </c>
      <c r="U247" s="151">
        <v>0</v>
      </c>
      <c r="V247" s="151">
        <v>0.13211999999999999</v>
      </c>
      <c r="W247" s="151">
        <v>0</v>
      </c>
      <c r="X247" s="151">
        <v>6.2408159999999997</v>
      </c>
      <c r="Y247" s="151">
        <v>0</v>
      </c>
      <c r="Z247" s="151">
        <v>0</v>
      </c>
      <c r="AA247" s="151">
        <v>99.560423999999998</v>
      </c>
      <c r="AB247" s="151">
        <v>8.1257160000000006</v>
      </c>
      <c r="AC247" s="151">
        <v>72.947869999999995</v>
      </c>
      <c r="AD247" s="151">
        <v>5.2475000000000001E-2</v>
      </c>
      <c r="AE247" s="151">
        <v>2.9054E-2</v>
      </c>
      <c r="AF247" s="151">
        <v>2.5822999999999999E-2</v>
      </c>
      <c r="AG247" s="151">
        <v>1.266613</v>
      </c>
      <c r="AH247" s="151">
        <v>0</v>
      </c>
      <c r="AI247" s="150">
        <v>1.4645E-2</v>
      </c>
    </row>
    <row r="248" spans="1:35" x14ac:dyDescent="0.25">
      <c r="A248" s="9">
        <v>247</v>
      </c>
      <c r="B248" s="3">
        <v>43635</v>
      </c>
      <c r="C248" s="151">
        <v>5.3060210000000003</v>
      </c>
      <c r="D248" s="151">
        <v>1.5806000000000001E-2</v>
      </c>
      <c r="E248" s="151">
        <v>2.6256000000000002E-2</v>
      </c>
      <c r="F248" s="151">
        <v>1.697592</v>
      </c>
      <c r="G248" s="151">
        <v>5.9997569999999998</v>
      </c>
      <c r="H248" s="151">
        <v>3.6479999999999999E-2</v>
      </c>
      <c r="I248" s="151">
        <v>1.463365</v>
      </c>
      <c r="J248" s="151">
        <v>0.86106400000000005</v>
      </c>
      <c r="K248" s="151">
        <v>1.7198530000000001</v>
      </c>
      <c r="L248" s="151">
        <v>0.157808</v>
      </c>
      <c r="M248" s="151">
        <v>1.2617370000000001</v>
      </c>
      <c r="N248" s="151">
        <v>0.117829</v>
      </c>
      <c r="O248" s="151">
        <v>6.3646469999999997</v>
      </c>
      <c r="P248" s="151">
        <v>0</v>
      </c>
      <c r="Q248" s="151">
        <v>2.7755999999999999E-2</v>
      </c>
      <c r="R248" s="151">
        <v>2.3331000000000001E-2</v>
      </c>
      <c r="S248" s="151">
        <v>3.5756999999999997E-2</v>
      </c>
      <c r="T248" s="151">
        <v>0</v>
      </c>
      <c r="U248" s="151">
        <v>0</v>
      </c>
      <c r="V248" s="151">
        <v>0.132156</v>
      </c>
      <c r="W248" s="151">
        <v>0</v>
      </c>
      <c r="X248" s="151">
        <v>6.2268210000000002</v>
      </c>
      <c r="Y248" s="151">
        <v>0</v>
      </c>
      <c r="Z248" s="151">
        <v>0</v>
      </c>
      <c r="AA248" s="151">
        <v>99.567696999999995</v>
      </c>
      <c r="AB248" s="151">
        <v>8.1151160000000004</v>
      </c>
      <c r="AC248" s="151">
        <v>72.895004999999998</v>
      </c>
      <c r="AD248" s="151">
        <v>5.2526000000000003E-2</v>
      </c>
      <c r="AE248" s="151">
        <v>2.9054E-2</v>
      </c>
      <c r="AF248" s="151">
        <v>2.5822999999999999E-2</v>
      </c>
      <c r="AG248" s="151">
        <v>1.2665770000000001</v>
      </c>
      <c r="AH248" s="151">
        <v>0</v>
      </c>
      <c r="AI248" s="150">
        <v>1.4553E-2</v>
      </c>
    </row>
    <row r="249" spans="1:35" x14ac:dyDescent="0.25">
      <c r="A249" s="9">
        <v>248</v>
      </c>
      <c r="B249" s="3">
        <v>43634</v>
      </c>
      <c r="C249" s="151">
        <v>5.3027009999999999</v>
      </c>
      <c r="D249" s="151">
        <v>1.5796000000000001E-2</v>
      </c>
      <c r="E249" s="151">
        <v>2.6238000000000001E-2</v>
      </c>
      <c r="F249" s="151">
        <v>1.692456</v>
      </c>
      <c r="G249" s="151">
        <v>6.0177050000000003</v>
      </c>
      <c r="H249" s="151">
        <v>3.6351000000000001E-2</v>
      </c>
      <c r="I249" s="151">
        <v>1.4397979999999999</v>
      </c>
      <c r="J249" s="151">
        <v>0.84270299999999998</v>
      </c>
      <c r="K249" s="151">
        <v>1.715991</v>
      </c>
      <c r="L249" s="151">
        <v>0.15771199999999999</v>
      </c>
      <c r="M249" s="151">
        <v>1.2546280000000001</v>
      </c>
      <c r="N249" s="151">
        <v>0.11776</v>
      </c>
      <c r="O249" s="151">
        <v>6.3380900000000002</v>
      </c>
      <c r="P249" s="151">
        <v>0</v>
      </c>
      <c r="Q249" s="151">
        <v>2.7383000000000001E-2</v>
      </c>
      <c r="R249" s="151">
        <v>2.2808999999999999E-2</v>
      </c>
      <c r="S249" s="151">
        <v>3.5194999999999997E-2</v>
      </c>
      <c r="T249" s="151">
        <v>0</v>
      </c>
      <c r="U249" s="151">
        <v>0</v>
      </c>
      <c r="V249" s="151">
        <v>0.12917200000000001</v>
      </c>
      <c r="W249" s="151">
        <v>0</v>
      </c>
      <c r="X249" s="151">
        <v>6.2528649999999999</v>
      </c>
      <c r="Y249" s="151">
        <v>0</v>
      </c>
      <c r="Z249" s="151">
        <v>0</v>
      </c>
      <c r="AA249" s="151">
        <v>99.182254999999998</v>
      </c>
      <c r="AB249" s="151">
        <v>8.1101519999999994</v>
      </c>
      <c r="AC249" s="151">
        <v>72.847384000000005</v>
      </c>
      <c r="AD249" s="151">
        <v>5.2462000000000002E-2</v>
      </c>
      <c r="AE249" s="151">
        <v>2.8788999999999999E-2</v>
      </c>
      <c r="AF249" s="151">
        <v>2.5673999999999999E-2</v>
      </c>
      <c r="AG249" s="151">
        <v>1.2645709999999999</v>
      </c>
      <c r="AH249" s="151">
        <v>0</v>
      </c>
      <c r="AI249" s="150">
        <v>1.4123E-2</v>
      </c>
    </row>
    <row r="250" spans="1:35" x14ac:dyDescent="0.25">
      <c r="A250" s="9">
        <v>249</v>
      </c>
      <c r="B250" s="3">
        <v>43633</v>
      </c>
      <c r="C250" s="151">
        <v>5.2992869999999996</v>
      </c>
      <c r="D250" s="151">
        <v>1.5858000000000001E-2</v>
      </c>
      <c r="E250" s="151">
        <v>2.622E-2</v>
      </c>
      <c r="F250" s="151">
        <v>1.6914830000000001</v>
      </c>
      <c r="G250" s="151">
        <v>6.032095</v>
      </c>
      <c r="H250" s="151">
        <v>3.6825999999999998E-2</v>
      </c>
      <c r="I250" s="151">
        <v>1.4221950000000001</v>
      </c>
      <c r="J250" s="151">
        <v>0.83250000000000002</v>
      </c>
      <c r="K250" s="151">
        <v>1.7152240000000001</v>
      </c>
      <c r="L250" s="151">
        <v>0.15761500000000001</v>
      </c>
      <c r="M250" s="151">
        <v>1.253215</v>
      </c>
      <c r="N250" s="151">
        <v>0.117691</v>
      </c>
      <c r="O250" s="151">
        <v>6.3234409999999999</v>
      </c>
      <c r="P250" s="151">
        <v>0</v>
      </c>
      <c r="Q250" s="151">
        <v>2.7057999999999999E-2</v>
      </c>
      <c r="R250" s="151">
        <v>2.2447999999999999E-2</v>
      </c>
      <c r="S250" s="151">
        <v>3.4953999999999999E-2</v>
      </c>
      <c r="T250" s="151">
        <v>0</v>
      </c>
      <c r="U250" s="151">
        <v>0</v>
      </c>
      <c r="V250" s="151">
        <v>0.127138</v>
      </c>
      <c r="W250" s="151">
        <v>0</v>
      </c>
      <c r="X250" s="151">
        <v>6.2670469999999998</v>
      </c>
      <c r="Y250" s="151">
        <v>0</v>
      </c>
      <c r="Z250" s="151">
        <v>0</v>
      </c>
      <c r="AA250" s="151">
        <v>98.985877000000002</v>
      </c>
      <c r="AB250" s="151">
        <v>8.0678739999999998</v>
      </c>
      <c r="AC250" s="151">
        <v>72.865718999999999</v>
      </c>
      <c r="AD250" s="151">
        <v>5.2365000000000002E-2</v>
      </c>
      <c r="AE250" s="151">
        <v>2.8788999999999999E-2</v>
      </c>
      <c r="AF250" s="151">
        <v>2.5673999999999999E-2</v>
      </c>
      <c r="AG250" s="151">
        <v>1.2645310000000001</v>
      </c>
      <c r="AH250" s="151">
        <v>0</v>
      </c>
      <c r="AI250" s="150">
        <v>1.4343E-2</v>
      </c>
    </row>
    <row r="251" spans="1:35" x14ac:dyDescent="0.25">
      <c r="A251" s="9">
        <v>250</v>
      </c>
      <c r="B251" s="3">
        <v>43630</v>
      </c>
      <c r="C251" s="151">
        <v>5.2892710000000003</v>
      </c>
      <c r="D251" s="151">
        <v>1.5755999999999999E-2</v>
      </c>
      <c r="E251" s="151">
        <v>2.6168E-2</v>
      </c>
      <c r="F251" s="151">
        <v>1.687451</v>
      </c>
      <c r="G251" s="151">
        <v>5.9831329999999996</v>
      </c>
      <c r="H251" s="151">
        <v>3.6131999999999997E-2</v>
      </c>
      <c r="I251" s="151">
        <v>1.4180919999999999</v>
      </c>
      <c r="J251" s="151">
        <v>0.82686300000000001</v>
      </c>
      <c r="K251" s="151">
        <v>1.7107589999999999</v>
      </c>
      <c r="L251" s="151">
        <v>0.15732099999999999</v>
      </c>
      <c r="M251" s="151">
        <v>1.247913</v>
      </c>
      <c r="N251" s="151">
        <v>0.117481</v>
      </c>
      <c r="O251" s="151">
        <v>6.3330979999999997</v>
      </c>
      <c r="P251" s="151">
        <v>0</v>
      </c>
      <c r="Q251" s="151">
        <v>2.6981000000000002E-2</v>
      </c>
      <c r="R251" s="151">
        <v>2.2384999999999999E-2</v>
      </c>
      <c r="S251" s="151">
        <v>3.4943000000000002E-2</v>
      </c>
      <c r="T251" s="151">
        <v>0</v>
      </c>
      <c r="U251" s="151">
        <v>0</v>
      </c>
      <c r="V251" s="151">
        <v>0.126806</v>
      </c>
      <c r="W251" s="151">
        <v>0</v>
      </c>
      <c r="X251" s="151">
        <v>6.2121190000000004</v>
      </c>
      <c r="Y251" s="151">
        <v>0</v>
      </c>
      <c r="Z251" s="151">
        <v>0</v>
      </c>
      <c r="AA251" s="151">
        <v>98.980138999999994</v>
      </c>
      <c r="AB251" s="151">
        <v>8.0362439999999999</v>
      </c>
      <c r="AC251" s="151">
        <v>72.657256000000004</v>
      </c>
      <c r="AD251" s="151">
        <v>5.2212000000000001E-2</v>
      </c>
      <c r="AE251" s="151">
        <v>2.8788999999999999E-2</v>
      </c>
      <c r="AF251" s="151">
        <v>2.5673999999999999E-2</v>
      </c>
      <c r="AG251" s="151">
        <v>1.262008</v>
      </c>
      <c r="AH251" s="151">
        <v>0</v>
      </c>
      <c r="AI251" s="150">
        <v>1.4119E-2</v>
      </c>
    </row>
    <row r="252" spans="1:35" x14ac:dyDescent="0.25">
      <c r="A252" s="9">
        <v>251</v>
      </c>
      <c r="B252" s="3">
        <v>43629</v>
      </c>
      <c r="C252" s="151">
        <v>5.2859980000000002</v>
      </c>
      <c r="D252" s="151">
        <v>1.5751999999999999E-2</v>
      </c>
      <c r="E252" s="151">
        <v>2.6152000000000002E-2</v>
      </c>
      <c r="F252" s="151">
        <v>1.6869510000000001</v>
      </c>
      <c r="G252" s="151">
        <v>5.9547939999999997</v>
      </c>
      <c r="H252" s="151">
        <v>3.5864E-2</v>
      </c>
      <c r="I252" s="151">
        <v>1.436896</v>
      </c>
      <c r="J252" s="151">
        <v>0.84284199999999998</v>
      </c>
      <c r="K252" s="151">
        <v>1.711694</v>
      </c>
      <c r="L252" s="151">
        <v>0.157223</v>
      </c>
      <c r="M252" s="151">
        <v>1.248067</v>
      </c>
      <c r="N252" s="151">
        <v>0.117411</v>
      </c>
      <c r="O252" s="151">
        <v>6.32911</v>
      </c>
      <c r="P252" s="151">
        <v>0</v>
      </c>
      <c r="Q252" s="151">
        <v>2.7300000000000001E-2</v>
      </c>
      <c r="R252" s="151">
        <v>2.2793000000000001E-2</v>
      </c>
      <c r="S252" s="151">
        <v>3.4639999999999997E-2</v>
      </c>
      <c r="T252" s="151">
        <v>0</v>
      </c>
      <c r="U252" s="151">
        <v>0</v>
      </c>
      <c r="V252" s="151">
        <v>0.129131</v>
      </c>
      <c r="W252" s="151">
        <v>0</v>
      </c>
      <c r="X252" s="151">
        <v>6.1825650000000003</v>
      </c>
      <c r="Y252" s="151">
        <v>0</v>
      </c>
      <c r="Z252" s="151">
        <v>0</v>
      </c>
      <c r="AA252" s="151">
        <v>98.831648000000001</v>
      </c>
      <c r="AB252" s="151">
        <v>8.0458949999999998</v>
      </c>
      <c r="AC252" s="151">
        <v>72.522442999999996</v>
      </c>
      <c r="AD252" s="151">
        <v>5.1985999999999997E-2</v>
      </c>
      <c r="AE252" s="151">
        <v>2.8788999999999999E-2</v>
      </c>
      <c r="AF252" s="151">
        <v>2.5673999999999999E-2</v>
      </c>
      <c r="AG252" s="151">
        <v>1.260975</v>
      </c>
      <c r="AH252" s="151">
        <v>0</v>
      </c>
      <c r="AI252" s="150">
        <v>1.3772E-2</v>
      </c>
    </row>
    <row r="253" spans="1:35" x14ac:dyDescent="0.25">
      <c r="A253" s="9">
        <v>252</v>
      </c>
      <c r="B253" s="3">
        <v>43628</v>
      </c>
      <c r="C253" s="151">
        <v>5.2826979999999999</v>
      </c>
      <c r="D253" s="151">
        <v>1.5741999999999999E-2</v>
      </c>
      <c r="E253" s="151">
        <v>2.6134999999999999E-2</v>
      </c>
      <c r="F253" s="151">
        <v>1.68577</v>
      </c>
      <c r="G253" s="151">
        <v>5.9235579999999999</v>
      </c>
      <c r="H253" s="151">
        <v>3.5436000000000002E-2</v>
      </c>
      <c r="I253" s="151">
        <v>1.4311780000000001</v>
      </c>
      <c r="J253" s="151">
        <v>0.83792100000000003</v>
      </c>
      <c r="K253" s="151">
        <v>1.7081949999999999</v>
      </c>
      <c r="L253" s="151">
        <v>0.15712999999999999</v>
      </c>
      <c r="M253" s="151">
        <v>1.245619</v>
      </c>
      <c r="N253" s="151">
        <v>0.11734700000000001</v>
      </c>
      <c r="O253" s="151">
        <v>6.3262409999999996</v>
      </c>
      <c r="P253" s="151">
        <v>0</v>
      </c>
      <c r="Q253" s="151">
        <v>2.7081000000000001E-2</v>
      </c>
      <c r="R253" s="151">
        <v>2.274E-2</v>
      </c>
      <c r="S253" s="151">
        <v>3.4976E-2</v>
      </c>
      <c r="T253" s="151">
        <v>0</v>
      </c>
      <c r="U253" s="151">
        <v>0</v>
      </c>
      <c r="V253" s="151">
        <v>0.12886400000000001</v>
      </c>
      <c r="W253" s="151">
        <v>0</v>
      </c>
      <c r="X253" s="151">
        <v>6.1595519999999997</v>
      </c>
      <c r="Y253" s="151">
        <v>0</v>
      </c>
      <c r="Z253" s="151">
        <v>0</v>
      </c>
      <c r="AA253" s="151">
        <v>98.775643000000002</v>
      </c>
      <c r="AB253" s="151">
        <v>8.0365990000000007</v>
      </c>
      <c r="AC253" s="151">
        <v>72.448843999999994</v>
      </c>
      <c r="AD253" s="151">
        <v>5.2004000000000002E-2</v>
      </c>
      <c r="AE253" s="151">
        <v>2.8788999999999999E-2</v>
      </c>
      <c r="AF253" s="151">
        <v>2.5673999999999999E-2</v>
      </c>
      <c r="AG253" s="151">
        <v>1.2591490000000001</v>
      </c>
      <c r="AH253" s="151">
        <v>0</v>
      </c>
      <c r="AI253" s="150">
        <v>1.4319E-2</v>
      </c>
    </row>
    <row r="254" spans="1:35" x14ac:dyDescent="0.25">
      <c r="A254" s="9">
        <v>253</v>
      </c>
      <c r="B254" s="3">
        <v>43627</v>
      </c>
      <c r="C254" s="151">
        <v>5.2793299999999999</v>
      </c>
      <c r="D254" s="151">
        <v>1.5734000000000001E-2</v>
      </c>
      <c r="E254" s="151">
        <v>2.6117999999999999E-2</v>
      </c>
      <c r="F254" s="151">
        <v>1.6879010000000001</v>
      </c>
      <c r="G254" s="151">
        <v>5.9417790000000004</v>
      </c>
      <c r="H254" s="151">
        <v>3.5576000000000003E-2</v>
      </c>
      <c r="I254" s="151">
        <v>1.4509080000000001</v>
      </c>
      <c r="J254" s="151">
        <v>0.847908</v>
      </c>
      <c r="K254" s="151">
        <v>1.7110190000000001</v>
      </c>
      <c r="L254" s="151">
        <v>0.15703400000000001</v>
      </c>
      <c r="M254" s="151">
        <v>1.249039</v>
      </c>
      <c r="N254" s="151">
        <v>0.11727799999999999</v>
      </c>
      <c r="O254" s="151">
        <v>6.2996629999999998</v>
      </c>
      <c r="P254" s="151">
        <v>0</v>
      </c>
      <c r="Q254" s="151">
        <v>2.7331000000000001E-2</v>
      </c>
      <c r="R254" s="151">
        <v>2.2991000000000001E-2</v>
      </c>
      <c r="S254" s="151">
        <v>3.4897999999999998E-2</v>
      </c>
      <c r="T254" s="151">
        <v>0</v>
      </c>
      <c r="U254" s="151">
        <v>0</v>
      </c>
      <c r="V254" s="151">
        <v>0.130298</v>
      </c>
      <c r="W254" s="151">
        <v>0</v>
      </c>
      <c r="X254" s="151">
        <v>6.1788619999999996</v>
      </c>
      <c r="Y254" s="151">
        <v>0</v>
      </c>
      <c r="Z254" s="151">
        <v>0</v>
      </c>
      <c r="AA254" s="151">
        <v>98.331833000000003</v>
      </c>
      <c r="AB254" s="151">
        <v>8.0957600000000003</v>
      </c>
      <c r="AC254" s="151">
        <v>72.491926000000007</v>
      </c>
      <c r="AD254" s="151">
        <v>5.2067000000000002E-2</v>
      </c>
      <c r="AE254" s="151">
        <v>2.8629999999999999E-2</v>
      </c>
      <c r="AF254" s="151">
        <v>2.5662999999999998E-2</v>
      </c>
      <c r="AG254" s="151">
        <v>1.2597739999999999</v>
      </c>
      <c r="AH254" s="151">
        <v>0</v>
      </c>
      <c r="AI254" s="150">
        <v>1.4376999999999999E-2</v>
      </c>
    </row>
    <row r="255" spans="1:35" x14ac:dyDescent="0.25">
      <c r="A255" s="9">
        <v>254</v>
      </c>
      <c r="B255" s="3">
        <v>43626</v>
      </c>
      <c r="C255" s="151">
        <v>5.2759960000000001</v>
      </c>
      <c r="D255" s="151">
        <v>1.5723999999999998E-2</v>
      </c>
      <c r="E255" s="151">
        <v>2.6100000000000002E-2</v>
      </c>
      <c r="F255" s="151">
        <v>1.687962</v>
      </c>
      <c r="G255" s="151">
        <v>5.9464220000000001</v>
      </c>
      <c r="H255" s="151">
        <v>3.6103999999999997E-2</v>
      </c>
      <c r="I255" s="151">
        <v>1.44173</v>
      </c>
      <c r="J255" s="151">
        <v>0.84848100000000004</v>
      </c>
      <c r="K255" s="151">
        <v>1.710745</v>
      </c>
      <c r="L255" s="151">
        <v>0.156939</v>
      </c>
      <c r="M255" s="151">
        <v>1.2483470000000001</v>
      </c>
      <c r="N255" s="151">
        <v>0.11720899999999999</v>
      </c>
      <c r="O255" s="151">
        <v>6.2836499999999997</v>
      </c>
      <c r="P255" s="151">
        <v>0</v>
      </c>
      <c r="Q255" s="151">
        <v>2.7179999999999999E-2</v>
      </c>
      <c r="R255" s="151">
        <v>2.2877999999999999E-2</v>
      </c>
      <c r="S255" s="151">
        <v>3.4547000000000001E-2</v>
      </c>
      <c r="T255" s="151">
        <v>0</v>
      </c>
      <c r="U255" s="151">
        <v>0</v>
      </c>
      <c r="V255" s="151">
        <v>0.12965499999999999</v>
      </c>
      <c r="W255" s="151">
        <v>0</v>
      </c>
      <c r="X255" s="151">
        <v>6.1982140000000001</v>
      </c>
      <c r="Y255" s="151">
        <v>0</v>
      </c>
      <c r="Z255" s="151">
        <v>0</v>
      </c>
      <c r="AA255" s="151">
        <v>98.111116999999993</v>
      </c>
      <c r="AB255" s="151">
        <v>8.0647629999999992</v>
      </c>
      <c r="AC255" s="151">
        <v>72.462656999999993</v>
      </c>
      <c r="AD255" s="151">
        <v>5.1985999999999997E-2</v>
      </c>
      <c r="AE255" s="151">
        <v>2.8629999999999999E-2</v>
      </c>
      <c r="AF255" s="151">
        <v>2.5662999999999998E-2</v>
      </c>
      <c r="AG255" s="151">
        <v>1.25963</v>
      </c>
      <c r="AH255" s="151">
        <v>0</v>
      </c>
      <c r="AI255" s="150">
        <v>1.4595E-2</v>
      </c>
    </row>
    <row r="256" spans="1:35" x14ac:dyDescent="0.25">
      <c r="A256" s="9">
        <v>255</v>
      </c>
      <c r="B256" s="3">
        <v>43623</v>
      </c>
      <c r="C256" s="151">
        <v>5.265911</v>
      </c>
      <c r="D256" s="151">
        <v>1.5682999999999999E-2</v>
      </c>
      <c r="E256" s="151">
        <v>2.6054000000000001E-2</v>
      </c>
      <c r="F256" s="151">
        <v>1.6810860000000001</v>
      </c>
      <c r="G256" s="151">
        <v>5.9019579999999996</v>
      </c>
      <c r="H256" s="151">
        <v>3.5203999999999999E-2</v>
      </c>
      <c r="I256" s="151">
        <v>1.394118</v>
      </c>
      <c r="J256" s="151">
        <v>0.82079599999999997</v>
      </c>
      <c r="K256" s="151">
        <v>1.7027589999999999</v>
      </c>
      <c r="L256" s="151">
        <v>0.15664600000000001</v>
      </c>
      <c r="M256" s="151">
        <v>1.233878</v>
      </c>
      <c r="N256" s="151">
        <v>0.11700199999999999</v>
      </c>
      <c r="O256" s="151">
        <v>6.2523669999999996</v>
      </c>
      <c r="P256" s="151">
        <v>0</v>
      </c>
      <c r="Q256" s="151">
        <v>2.6543000000000001E-2</v>
      </c>
      <c r="R256" s="151">
        <v>2.2162999999999999E-2</v>
      </c>
      <c r="S256" s="151">
        <v>3.4173000000000002E-2</v>
      </c>
      <c r="T256" s="151">
        <v>0</v>
      </c>
      <c r="U256" s="151">
        <v>0</v>
      </c>
      <c r="V256" s="151">
        <v>0.12554899999999999</v>
      </c>
      <c r="W256" s="151">
        <v>0</v>
      </c>
      <c r="X256" s="151">
        <v>6.182912</v>
      </c>
      <c r="Y256" s="151">
        <v>0</v>
      </c>
      <c r="Z256" s="151">
        <v>0</v>
      </c>
      <c r="AA256" s="151">
        <v>97.612181000000007</v>
      </c>
      <c r="AB256" s="151">
        <v>7.9604410000000003</v>
      </c>
      <c r="AC256" s="151">
        <v>72.035903000000005</v>
      </c>
      <c r="AD256" s="151">
        <v>5.1726000000000001E-2</v>
      </c>
      <c r="AE256" s="151">
        <v>2.8549999999999999E-2</v>
      </c>
      <c r="AF256" s="151">
        <v>2.5475000000000001E-2</v>
      </c>
      <c r="AG256" s="151">
        <v>1.259571</v>
      </c>
      <c r="AH256" s="151">
        <v>0</v>
      </c>
      <c r="AI256" s="150">
        <v>1.4397E-2</v>
      </c>
    </row>
    <row r="257" spans="1:35" x14ac:dyDescent="0.25">
      <c r="A257" s="9">
        <v>256</v>
      </c>
      <c r="B257" s="3">
        <v>43619</v>
      </c>
      <c r="C257" s="151">
        <v>5.2524360000000003</v>
      </c>
      <c r="D257" s="151">
        <v>1.5646E-2</v>
      </c>
      <c r="E257" s="151">
        <v>2.5988000000000001E-2</v>
      </c>
      <c r="F257" s="151">
        <v>1.6751480000000001</v>
      </c>
      <c r="G257" s="151">
        <v>5.8985750000000001</v>
      </c>
      <c r="H257" s="151">
        <v>3.5191E-2</v>
      </c>
      <c r="I257" s="151">
        <v>1.3895599999999999</v>
      </c>
      <c r="J257" s="151">
        <v>0.82982500000000003</v>
      </c>
      <c r="K257" s="151">
        <v>1.6969959999999999</v>
      </c>
      <c r="L257" s="151">
        <v>0.156252</v>
      </c>
      <c r="M257" s="151">
        <v>1.2301420000000001</v>
      </c>
      <c r="N257" s="151">
        <v>0.11672399999999999</v>
      </c>
      <c r="O257" s="151">
        <v>6.2340400000000002</v>
      </c>
      <c r="P257" s="151">
        <v>0</v>
      </c>
      <c r="Q257" s="151">
        <v>2.6456E-2</v>
      </c>
      <c r="R257" s="151">
        <v>2.2155000000000001E-2</v>
      </c>
      <c r="S257" s="151">
        <v>3.3451000000000002E-2</v>
      </c>
      <c r="T257" s="151">
        <v>0</v>
      </c>
      <c r="U257" s="151">
        <v>0</v>
      </c>
      <c r="V257" s="151">
        <v>0.12551599999999999</v>
      </c>
      <c r="W257" s="151">
        <v>0</v>
      </c>
      <c r="X257" s="151">
        <v>6.180078</v>
      </c>
      <c r="Y257" s="151">
        <v>0</v>
      </c>
      <c r="Z257" s="151">
        <v>0</v>
      </c>
      <c r="AA257" s="151">
        <v>97.292761999999996</v>
      </c>
      <c r="AB257" s="151">
        <v>7.9657039999999997</v>
      </c>
      <c r="AC257" s="151">
        <v>71.874332999999993</v>
      </c>
      <c r="AD257" s="151">
        <v>5.1513999999999997E-2</v>
      </c>
      <c r="AE257" s="151">
        <v>2.8549999999999999E-2</v>
      </c>
      <c r="AF257" s="151">
        <v>2.5475000000000001E-2</v>
      </c>
      <c r="AG257" s="151">
        <v>1.2542450000000001</v>
      </c>
      <c r="AH257" s="151">
        <v>0</v>
      </c>
      <c r="AI257" s="150">
        <v>1.4468999999999999E-2</v>
      </c>
    </row>
    <row r="258" spans="1:35" x14ac:dyDescent="0.25">
      <c r="A258" s="9">
        <v>257</v>
      </c>
      <c r="B258" s="3">
        <v>43616</v>
      </c>
      <c r="C258" s="151">
        <v>5.2424350000000004</v>
      </c>
      <c r="D258" s="151">
        <v>1.5617000000000001E-2</v>
      </c>
      <c r="E258" s="151">
        <v>2.5933999999999999E-2</v>
      </c>
      <c r="F258" s="151">
        <v>1.675241</v>
      </c>
      <c r="G258" s="151">
        <v>5.9523849999999996</v>
      </c>
      <c r="H258" s="151">
        <v>3.5053000000000001E-2</v>
      </c>
      <c r="I258" s="151">
        <v>1.37774</v>
      </c>
      <c r="J258" s="151">
        <v>0.82009799999999999</v>
      </c>
      <c r="K258" s="151">
        <v>1.694315</v>
      </c>
      <c r="L258" s="151">
        <v>0.15595700000000001</v>
      </c>
      <c r="M258" s="151">
        <v>1.233263</v>
      </c>
      <c r="N258" s="151">
        <v>0.116518</v>
      </c>
      <c r="O258" s="151">
        <v>6.2222059999999999</v>
      </c>
      <c r="P258" s="151">
        <v>0</v>
      </c>
      <c r="Q258" s="151">
        <v>2.6273000000000001E-2</v>
      </c>
      <c r="R258" s="151">
        <v>2.1947000000000001E-2</v>
      </c>
      <c r="S258" s="151">
        <v>3.4306000000000003E-2</v>
      </c>
      <c r="T258" s="151">
        <v>0</v>
      </c>
      <c r="U258" s="151">
        <v>0</v>
      </c>
      <c r="V258" s="151">
        <v>0.124324</v>
      </c>
      <c r="W258" s="151">
        <v>0</v>
      </c>
      <c r="X258" s="151">
        <v>6.2403700000000004</v>
      </c>
      <c r="Y258" s="151">
        <v>0</v>
      </c>
      <c r="Z258" s="151">
        <v>0</v>
      </c>
      <c r="AA258" s="151">
        <v>97.059152999999995</v>
      </c>
      <c r="AB258" s="151">
        <v>7.9644110000000001</v>
      </c>
      <c r="AC258" s="151">
        <v>71.718828999999999</v>
      </c>
      <c r="AD258" s="151">
        <v>5.1413E-2</v>
      </c>
      <c r="AE258" s="151">
        <v>2.8524000000000001E-2</v>
      </c>
      <c r="AF258" s="151">
        <v>2.5402000000000001E-2</v>
      </c>
      <c r="AG258" s="151">
        <v>1.2528429999999999</v>
      </c>
      <c r="AH258" s="151">
        <v>0</v>
      </c>
      <c r="AI258" s="150">
        <v>1.5519E-2</v>
      </c>
    </row>
    <row r="259" spans="1:35" x14ac:dyDescent="0.25">
      <c r="A259" s="9">
        <v>258</v>
      </c>
      <c r="B259" s="3">
        <v>43615</v>
      </c>
      <c r="C259" s="151">
        <v>5.2385770000000003</v>
      </c>
      <c r="D259" s="151">
        <v>1.5608E-2</v>
      </c>
      <c r="E259" s="151">
        <v>2.5918E-2</v>
      </c>
      <c r="F259" s="151">
        <v>1.6728719999999999</v>
      </c>
      <c r="G259" s="151">
        <v>6.0203990000000003</v>
      </c>
      <c r="H259" s="151">
        <v>3.5707999999999997E-2</v>
      </c>
      <c r="I259" s="151">
        <v>1.344481</v>
      </c>
      <c r="J259" s="151">
        <v>0.79681199999999996</v>
      </c>
      <c r="K259" s="151">
        <v>1.6895929999999999</v>
      </c>
      <c r="L259" s="151">
        <v>0.155862</v>
      </c>
      <c r="M259" s="151">
        <v>1.2322759999999999</v>
      </c>
      <c r="N259" s="151">
        <v>0.11644500000000001</v>
      </c>
      <c r="O259" s="151">
        <v>6.2036519999999999</v>
      </c>
      <c r="P259" s="151">
        <v>0</v>
      </c>
      <c r="Q259" s="151">
        <v>2.5714999999999998E-2</v>
      </c>
      <c r="R259" s="151">
        <v>2.1281999999999999E-2</v>
      </c>
      <c r="S259" s="151">
        <v>3.4736999999999997E-2</v>
      </c>
      <c r="T259" s="151">
        <v>0</v>
      </c>
      <c r="U259" s="151">
        <v>0</v>
      </c>
      <c r="V259" s="151">
        <v>0.120446</v>
      </c>
      <c r="W259" s="151">
        <v>0</v>
      </c>
      <c r="X259" s="151">
        <v>6.3211370000000002</v>
      </c>
      <c r="Y259" s="151">
        <v>0</v>
      </c>
      <c r="Z259" s="151">
        <v>0</v>
      </c>
      <c r="AA259" s="151">
        <v>96.749009000000001</v>
      </c>
      <c r="AB259" s="151">
        <v>7.9146910000000004</v>
      </c>
      <c r="AC259" s="151">
        <v>71.598353000000003</v>
      </c>
      <c r="AD259" s="151">
        <v>5.1336E-2</v>
      </c>
      <c r="AE259" s="151">
        <v>2.8524000000000001E-2</v>
      </c>
      <c r="AF259" s="151">
        <v>2.5402000000000001E-2</v>
      </c>
      <c r="AG259" s="151">
        <v>1.2492859999999999</v>
      </c>
      <c r="AH259" s="151">
        <v>0</v>
      </c>
      <c r="AI259" s="150">
        <v>1.6383000000000002E-2</v>
      </c>
    </row>
    <row r="260" spans="1:35" x14ac:dyDescent="0.25">
      <c r="A260" s="9">
        <v>259</v>
      </c>
      <c r="B260" s="3">
        <v>43614</v>
      </c>
      <c r="C260" s="151">
        <v>5.2351010000000002</v>
      </c>
      <c r="D260" s="151">
        <v>1.5599999999999999E-2</v>
      </c>
      <c r="E260" s="151">
        <v>2.5901E-2</v>
      </c>
      <c r="F260" s="151">
        <v>1.6726000000000001</v>
      </c>
      <c r="G260" s="151">
        <v>6.0379699999999996</v>
      </c>
      <c r="H260" s="151">
        <v>3.5910999999999998E-2</v>
      </c>
      <c r="I260" s="151">
        <v>1.3397129999999999</v>
      </c>
      <c r="J260" s="151">
        <v>0.79191299999999998</v>
      </c>
      <c r="K260" s="151">
        <v>1.68852</v>
      </c>
      <c r="L260" s="151">
        <v>0.15576400000000001</v>
      </c>
      <c r="M260" s="151">
        <v>1.2340009999999999</v>
      </c>
      <c r="N260" s="151">
        <v>0.11637699999999999</v>
      </c>
      <c r="O260" s="151">
        <v>6.1986780000000001</v>
      </c>
      <c r="P260" s="151">
        <v>0</v>
      </c>
      <c r="Q260" s="151">
        <v>2.5724E-2</v>
      </c>
      <c r="R260" s="151">
        <v>2.1274000000000001E-2</v>
      </c>
      <c r="S260" s="151">
        <v>3.5135E-2</v>
      </c>
      <c r="T260" s="151">
        <v>0</v>
      </c>
      <c r="U260" s="151">
        <v>0</v>
      </c>
      <c r="V260" s="151">
        <v>0.120397</v>
      </c>
      <c r="W260" s="151">
        <v>0</v>
      </c>
      <c r="X260" s="151">
        <v>6.3453530000000002</v>
      </c>
      <c r="Y260" s="151">
        <v>0</v>
      </c>
      <c r="Z260" s="151">
        <v>0</v>
      </c>
      <c r="AA260" s="151">
        <v>96.651769999999999</v>
      </c>
      <c r="AB260" s="151">
        <v>7.9074809999999998</v>
      </c>
      <c r="AC260" s="151">
        <v>71.557936999999995</v>
      </c>
      <c r="AD260" s="151">
        <v>5.1241000000000002E-2</v>
      </c>
      <c r="AE260" s="151">
        <v>2.8524000000000001E-2</v>
      </c>
      <c r="AF260" s="151">
        <v>2.5402000000000001E-2</v>
      </c>
      <c r="AG260" s="151">
        <v>1.2471719999999999</v>
      </c>
      <c r="AH260" s="151">
        <v>0</v>
      </c>
      <c r="AI260" s="150">
        <v>1.6506E-2</v>
      </c>
    </row>
    <row r="261" spans="1:35" x14ac:dyDescent="0.25">
      <c r="A261" s="9">
        <v>260</v>
      </c>
      <c r="B261" s="3">
        <v>43613</v>
      </c>
      <c r="C261" s="151">
        <v>5.2317809999999998</v>
      </c>
      <c r="D261" s="151">
        <v>1.559E-2</v>
      </c>
      <c r="E261" s="151">
        <v>2.5884000000000001E-2</v>
      </c>
      <c r="F261" s="151">
        <v>1.670758</v>
      </c>
      <c r="G261" s="151">
        <v>6.0444550000000001</v>
      </c>
      <c r="H261" s="151">
        <v>3.5954E-2</v>
      </c>
      <c r="I261" s="151">
        <v>1.3230500000000001</v>
      </c>
      <c r="J261" s="151">
        <v>0.77782600000000002</v>
      </c>
      <c r="K261" s="151">
        <v>1.6866270000000001</v>
      </c>
      <c r="L261" s="151">
        <v>0.15567</v>
      </c>
      <c r="M261" s="151">
        <v>1.23136</v>
      </c>
      <c r="N261" s="151">
        <v>0.116309</v>
      </c>
      <c r="O261" s="151">
        <v>6.1892360000000002</v>
      </c>
      <c r="P261" s="151">
        <v>0</v>
      </c>
      <c r="Q261" s="151">
        <v>2.5319000000000001E-2</v>
      </c>
      <c r="R261" s="151">
        <v>2.0882999999999999E-2</v>
      </c>
      <c r="S261" s="151">
        <v>3.5348999999999998E-2</v>
      </c>
      <c r="T261" s="151">
        <v>0</v>
      </c>
      <c r="U261" s="151">
        <v>0</v>
      </c>
      <c r="V261" s="151">
        <v>0.118113</v>
      </c>
      <c r="W261" s="151">
        <v>0</v>
      </c>
      <c r="X261" s="151">
        <v>6.352652</v>
      </c>
      <c r="Y261" s="151">
        <v>0</v>
      </c>
      <c r="Z261" s="151">
        <v>0</v>
      </c>
      <c r="AA261" s="151">
        <v>96.492919999999998</v>
      </c>
      <c r="AB261" s="151">
        <v>7.9103760000000003</v>
      </c>
      <c r="AC261" s="151">
        <v>71.582021999999995</v>
      </c>
      <c r="AD261" s="151">
        <v>5.1157000000000001E-2</v>
      </c>
      <c r="AE261" s="151">
        <v>2.8707E-2</v>
      </c>
      <c r="AF261" s="151">
        <v>2.5342E-2</v>
      </c>
      <c r="AG261" s="151">
        <v>1.247565</v>
      </c>
      <c r="AH261" s="151">
        <v>0</v>
      </c>
      <c r="AI261" s="150">
        <v>1.6459999999999999E-2</v>
      </c>
    </row>
    <row r="262" spans="1:35" x14ac:dyDescent="0.25">
      <c r="A262" s="9">
        <v>261</v>
      </c>
      <c r="B262" s="3">
        <v>43612</v>
      </c>
      <c r="C262" s="151">
        <v>5.2284300000000004</v>
      </c>
      <c r="D262" s="151">
        <v>1.5583E-2</v>
      </c>
      <c r="E262" s="151">
        <v>2.5866E-2</v>
      </c>
      <c r="F262" s="151">
        <v>1.673991</v>
      </c>
      <c r="G262" s="151">
        <v>6.0622790000000002</v>
      </c>
      <c r="H262" s="151">
        <v>3.6069999999999998E-2</v>
      </c>
      <c r="I262" s="151">
        <v>1.333755</v>
      </c>
      <c r="J262" s="151">
        <v>0.78322499999999995</v>
      </c>
      <c r="K262" s="151">
        <v>1.687378</v>
      </c>
      <c r="L262" s="151">
        <v>0.15557199999999999</v>
      </c>
      <c r="M262" s="151">
        <v>1.2336940000000001</v>
      </c>
      <c r="N262" s="151">
        <v>0.116239</v>
      </c>
      <c r="O262" s="151">
        <v>6.1817979999999997</v>
      </c>
      <c r="P262" s="151">
        <v>0</v>
      </c>
      <c r="Q262" s="151">
        <v>2.5448999999999999E-2</v>
      </c>
      <c r="R262" s="151">
        <v>2.1002E-2</v>
      </c>
      <c r="S262" s="151">
        <v>3.5465000000000003E-2</v>
      </c>
      <c r="T262" s="151">
        <v>0</v>
      </c>
      <c r="U262" s="151">
        <v>0</v>
      </c>
      <c r="V262" s="151">
        <v>0.11876200000000001</v>
      </c>
      <c r="W262" s="151">
        <v>0</v>
      </c>
      <c r="X262" s="151">
        <v>6.3725399999999999</v>
      </c>
      <c r="Y262" s="151">
        <v>0</v>
      </c>
      <c r="Z262" s="151">
        <v>0</v>
      </c>
      <c r="AA262" s="151">
        <v>96.356904999999998</v>
      </c>
      <c r="AB262" s="151">
        <v>7.916722</v>
      </c>
      <c r="AC262" s="151">
        <v>71.556663</v>
      </c>
      <c r="AD262" s="151">
        <v>5.1179000000000002E-2</v>
      </c>
      <c r="AE262" s="151">
        <v>2.8707E-2</v>
      </c>
      <c r="AF262" s="151">
        <v>2.5342E-2</v>
      </c>
      <c r="AG262" s="151">
        <v>1.2497910000000001</v>
      </c>
      <c r="AH262" s="151">
        <v>0</v>
      </c>
      <c r="AI262" s="150">
        <v>1.6514999999999998E-2</v>
      </c>
    </row>
    <row r="263" spans="1:35" x14ac:dyDescent="0.25">
      <c r="A263" s="9">
        <v>262</v>
      </c>
      <c r="B263" s="3">
        <v>43609</v>
      </c>
      <c r="C263" s="151">
        <v>5.2183840000000004</v>
      </c>
      <c r="D263" s="151">
        <v>1.5557E-2</v>
      </c>
      <c r="E263" s="151">
        <v>2.5817E-2</v>
      </c>
      <c r="F263" s="151">
        <v>1.6719440000000001</v>
      </c>
      <c r="G263" s="151">
        <v>6.1309509999999996</v>
      </c>
      <c r="H263" s="151">
        <v>3.6207000000000003E-2</v>
      </c>
      <c r="I263" s="151">
        <v>1.3146679999999999</v>
      </c>
      <c r="J263" s="151">
        <v>0.76830900000000002</v>
      </c>
      <c r="K263" s="151">
        <v>1.6863889999999999</v>
      </c>
      <c r="L263" s="151">
        <v>0.155277</v>
      </c>
      <c r="M263" s="151">
        <v>1.235195</v>
      </c>
      <c r="N263" s="151">
        <v>0.116036</v>
      </c>
      <c r="O263" s="151">
        <v>6.175999</v>
      </c>
      <c r="P263" s="151">
        <v>0</v>
      </c>
      <c r="Q263" s="151">
        <v>2.5225999999999998E-2</v>
      </c>
      <c r="R263" s="151">
        <v>2.0628000000000001E-2</v>
      </c>
      <c r="S263" s="151">
        <v>3.5989E-2</v>
      </c>
      <c r="T263" s="151">
        <v>0</v>
      </c>
      <c r="U263" s="151">
        <v>0</v>
      </c>
      <c r="V263" s="151">
        <v>0.116575</v>
      </c>
      <c r="W263" s="151">
        <v>0</v>
      </c>
      <c r="X263" s="151">
        <v>6.441033</v>
      </c>
      <c r="Y263" s="151">
        <v>0</v>
      </c>
      <c r="Z263" s="151">
        <v>0</v>
      </c>
      <c r="AA263" s="151">
        <v>96.296402999999998</v>
      </c>
      <c r="AB263" s="151">
        <v>7.918952</v>
      </c>
      <c r="AC263" s="151">
        <v>71.496870000000001</v>
      </c>
      <c r="AD263" s="151">
        <v>5.1054000000000002E-2</v>
      </c>
      <c r="AE263" s="151">
        <v>2.8707E-2</v>
      </c>
      <c r="AF263" s="151">
        <v>2.5342E-2</v>
      </c>
      <c r="AG263" s="151">
        <v>1.2473799999999999</v>
      </c>
      <c r="AH263" s="151">
        <v>0</v>
      </c>
      <c r="AI263" s="150">
        <v>1.6449999999999999E-2</v>
      </c>
    </row>
    <row r="264" spans="1:35" x14ac:dyDescent="0.25">
      <c r="A264" s="9">
        <v>263</v>
      </c>
      <c r="B264" s="3">
        <v>43608</v>
      </c>
      <c r="C264" s="151">
        <v>5.2150350000000003</v>
      </c>
      <c r="D264" s="151">
        <v>1.5547999999999999E-2</v>
      </c>
      <c r="E264" s="151">
        <v>2.5801000000000001E-2</v>
      </c>
      <c r="F264" s="151">
        <v>1.668218</v>
      </c>
      <c r="G264" s="151">
        <v>6.1147499999999999</v>
      </c>
      <c r="H264" s="151">
        <v>3.5867999999999997E-2</v>
      </c>
      <c r="I264" s="151">
        <v>1.3041560000000001</v>
      </c>
      <c r="J264" s="151">
        <v>0.76198299999999997</v>
      </c>
      <c r="K264" s="151">
        <v>1.6819189999999999</v>
      </c>
      <c r="L264" s="151">
        <v>0.15517800000000001</v>
      </c>
      <c r="M264" s="151">
        <v>1.2337149999999999</v>
      </c>
      <c r="N264" s="151">
        <v>0.11597</v>
      </c>
      <c r="O264" s="151">
        <v>6.1763669999999999</v>
      </c>
      <c r="P264" s="151">
        <v>0</v>
      </c>
      <c r="Q264" s="151">
        <v>2.512E-2</v>
      </c>
      <c r="R264" s="151">
        <v>2.044E-2</v>
      </c>
      <c r="S264" s="151">
        <v>3.6362999999999999E-2</v>
      </c>
      <c r="T264" s="151">
        <v>0</v>
      </c>
      <c r="U264" s="151">
        <v>0</v>
      </c>
      <c r="V264" s="151">
        <v>0.115467</v>
      </c>
      <c r="W264" s="151">
        <v>0</v>
      </c>
      <c r="X264" s="151">
        <v>6.4032419999999997</v>
      </c>
      <c r="Y264" s="151">
        <v>0</v>
      </c>
      <c r="Z264" s="151">
        <v>0</v>
      </c>
      <c r="AA264" s="151">
        <v>96.317869000000002</v>
      </c>
      <c r="AB264" s="151">
        <v>7.8867430000000001</v>
      </c>
      <c r="AC264" s="151">
        <v>71.433942000000002</v>
      </c>
      <c r="AD264" s="151">
        <v>5.1052E-2</v>
      </c>
      <c r="AE264" s="151">
        <v>2.8707E-2</v>
      </c>
      <c r="AF264" s="151">
        <v>2.5342E-2</v>
      </c>
      <c r="AG264" s="151">
        <v>1.2429460000000001</v>
      </c>
      <c r="AH264" s="151">
        <v>0</v>
      </c>
      <c r="AI264" s="150">
        <v>1.7221E-2</v>
      </c>
    </row>
    <row r="265" spans="1:35" x14ac:dyDescent="0.25">
      <c r="A265" s="9">
        <v>264</v>
      </c>
      <c r="B265" s="3">
        <v>43607</v>
      </c>
      <c r="C265" s="151">
        <v>5.2116800000000003</v>
      </c>
      <c r="D265" s="151">
        <v>1.5539000000000001E-2</v>
      </c>
      <c r="E265" s="151">
        <v>2.5786E-2</v>
      </c>
      <c r="F265" s="151">
        <v>1.6666700000000001</v>
      </c>
      <c r="G265" s="151">
        <v>6.0808580000000001</v>
      </c>
      <c r="H265" s="151">
        <v>3.5741000000000002E-2</v>
      </c>
      <c r="I265" s="151">
        <v>1.3272569999999999</v>
      </c>
      <c r="J265" s="151">
        <v>0.777667</v>
      </c>
      <c r="K265" s="151">
        <v>1.681235</v>
      </c>
      <c r="L265" s="151">
        <v>0.15508</v>
      </c>
      <c r="M265" s="151">
        <v>1.235419</v>
      </c>
      <c r="N265" s="151">
        <v>0.11590300000000001</v>
      </c>
      <c r="O265" s="151">
        <v>6.1717389999999996</v>
      </c>
      <c r="P265" s="151">
        <v>0</v>
      </c>
      <c r="Q265" s="151">
        <v>2.5413000000000002E-2</v>
      </c>
      <c r="R265" s="151">
        <v>2.085E-2</v>
      </c>
      <c r="S265" s="151">
        <v>3.6580000000000001E-2</v>
      </c>
      <c r="T265" s="151">
        <v>0</v>
      </c>
      <c r="U265" s="151">
        <v>0</v>
      </c>
      <c r="V265" s="151">
        <v>0.11788899999999999</v>
      </c>
      <c r="W265" s="151">
        <v>0</v>
      </c>
      <c r="X265" s="151">
        <v>6.3672360000000001</v>
      </c>
      <c r="Y265" s="151">
        <v>0</v>
      </c>
      <c r="Z265" s="151">
        <v>0</v>
      </c>
      <c r="AA265" s="151">
        <v>96.259011000000001</v>
      </c>
      <c r="AB265" s="151">
        <v>7.8780780000000004</v>
      </c>
      <c r="AC265" s="151">
        <v>71.361793000000006</v>
      </c>
      <c r="AD265" s="151">
        <v>5.1048000000000003E-2</v>
      </c>
      <c r="AE265" s="151">
        <v>2.8707E-2</v>
      </c>
      <c r="AF265" s="151">
        <v>2.5342E-2</v>
      </c>
      <c r="AG265" s="151">
        <v>1.242791</v>
      </c>
      <c r="AH265" s="151">
        <v>0</v>
      </c>
      <c r="AI265" s="150">
        <v>1.7621000000000001E-2</v>
      </c>
    </row>
    <row r="266" spans="1:35" x14ac:dyDescent="0.25">
      <c r="A266" s="9">
        <v>265</v>
      </c>
      <c r="B266" s="3">
        <v>43606</v>
      </c>
      <c r="C266" s="151">
        <v>5.2083050000000002</v>
      </c>
      <c r="D266" s="151">
        <v>1.553E-2</v>
      </c>
      <c r="E266" s="151">
        <v>2.5769E-2</v>
      </c>
      <c r="F266" s="151">
        <v>1.667888</v>
      </c>
      <c r="G266" s="151">
        <v>6.0753060000000003</v>
      </c>
      <c r="H266" s="151">
        <v>3.5746E-2</v>
      </c>
      <c r="I266" s="151">
        <v>1.3469</v>
      </c>
      <c r="J266" s="151">
        <v>0.791157</v>
      </c>
      <c r="K266" s="151">
        <v>1.682574</v>
      </c>
      <c r="L266" s="151">
        <v>0.15498100000000001</v>
      </c>
      <c r="M266" s="151">
        <v>1.2363470000000001</v>
      </c>
      <c r="N266" s="151">
        <v>0.115841</v>
      </c>
      <c r="O266" s="151">
        <v>6.1692929999999997</v>
      </c>
      <c r="P266" s="151">
        <v>0</v>
      </c>
      <c r="Q266" s="151">
        <v>2.5704000000000001E-2</v>
      </c>
      <c r="R266" s="151">
        <v>2.1215000000000001E-2</v>
      </c>
      <c r="S266" s="151">
        <v>3.6059000000000001E-2</v>
      </c>
      <c r="T266" s="151">
        <v>0</v>
      </c>
      <c r="U266" s="151">
        <v>0</v>
      </c>
      <c r="V266" s="151">
        <v>0.12002</v>
      </c>
      <c r="W266" s="151">
        <v>0</v>
      </c>
      <c r="X266" s="151">
        <v>6.363607</v>
      </c>
      <c r="Y266" s="151">
        <v>0</v>
      </c>
      <c r="Z266" s="151">
        <v>0</v>
      </c>
      <c r="AA266" s="151">
        <v>96.236583999999993</v>
      </c>
      <c r="AB266" s="151">
        <v>7.8864640000000001</v>
      </c>
      <c r="AC266" s="151">
        <v>71.325964999999997</v>
      </c>
      <c r="AD266" s="151">
        <v>5.1124000000000003E-2</v>
      </c>
      <c r="AE266" s="151">
        <v>2.8941000000000001E-2</v>
      </c>
      <c r="AF266" s="151">
        <v>2.5232999999999998E-2</v>
      </c>
      <c r="AG266" s="151">
        <v>1.2447710000000001</v>
      </c>
      <c r="AH266" s="151">
        <v>0</v>
      </c>
      <c r="AI266" s="150">
        <v>1.7631999999999998E-2</v>
      </c>
    </row>
    <row r="267" spans="1:35" x14ac:dyDescent="0.25">
      <c r="A267" s="9">
        <v>266</v>
      </c>
      <c r="B267" s="3">
        <v>43605</v>
      </c>
      <c r="C267" s="151">
        <v>5.2049289999999999</v>
      </c>
      <c r="D267" s="151">
        <v>1.5521999999999999E-2</v>
      </c>
      <c r="E267" s="151">
        <v>2.5753000000000002E-2</v>
      </c>
      <c r="F267" s="151">
        <v>1.6694770000000001</v>
      </c>
      <c r="G267" s="151">
        <v>6.0751080000000002</v>
      </c>
      <c r="H267" s="151">
        <v>3.6162E-2</v>
      </c>
      <c r="I267" s="151">
        <v>1.3422240000000001</v>
      </c>
      <c r="J267" s="151">
        <v>0.79102099999999997</v>
      </c>
      <c r="K267" s="151">
        <v>1.6815560000000001</v>
      </c>
      <c r="L267" s="151">
        <v>0.15488299999999999</v>
      </c>
      <c r="M267" s="151">
        <v>1.2402280000000001</v>
      </c>
      <c r="N267" s="151">
        <v>0.115774</v>
      </c>
      <c r="O267" s="151">
        <v>6.1620410000000003</v>
      </c>
      <c r="P267" s="151">
        <v>0</v>
      </c>
      <c r="Q267" s="151">
        <v>2.5641000000000001E-2</v>
      </c>
      <c r="R267" s="151">
        <v>2.1252E-2</v>
      </c>
      <c r="S267" s="151">
        <v>3.7005000000000003E-2</v>
      </c>
      <c r="T267" s="151">
        <v>0</v>
      </c>
      <c r="U267" s="151">
        <v>0</v>
      </c>
      <c r="V267" s="151">
        <v>0.120243</v>
      </c>
      <c r="W267" s="151">
        <v>0</v>
      </c>
      <c r="X267" s="151">
        <v>6.3673219999999997</v>
      </c>
      <c r="Y267" s="151">
        <v>0</v>
      </c>
      <c r="Z267" s="151">
        <v>0</v>
      </c>
      <c r="AA267" s="151">
        <v>96.100024000000005</v>
      </c>
      <c r="AB267" s="151">
        <v>7.8823790000000002</v>
      </c>
      <c r="AC267" s="151">
        <v>71.285202999999996</v>
      </c>
      <c r="AD267" s="151">
        <v>5.1097999999999998E-2</v>
      </c>
      <c r="AE267" s="151">
        <v>2.8941000000000001E-2</v>
      </c>
      <c r="AF267" s="151">
        <v>2.5232999999999998E-2</v>
      </c>
      <c r="AG267" s="151">
        <v>1.2442690000000001</v>
      </c>
      <c r="AH267" s="151">
        <v>0</v>
      </c>
      <c r="AI267" s="150">
        <v>1.7579000000000001E-2</v>
      </c>
    </row>
    <row r="268" spans="1:35" x14ac:dyDescent="0.25">
      <c r="A268" s="9">
        <v>267</v>
      </c>
      <c r="B268" s="3">
        <v>43602</v>
      </c>
      <c r="C268" s="151">
        <v>5.1949249999999996</v>
      </c>
      <c r="D268" s="151">
        <v>1.5498E-2</v>
      </c>
      <c r="E268" s="151">
        <v>2.5704999999999999E-2</v>
      </c>
      <c r="F268" s="151">
        <v>1.667673</v>
      </c>
      <c r="G268" s="151">
        <v>6.016057</v>
      </c>
      <c r="H268" s="151">
        <v>3.61E-2</v>
      </c>
      <c r="I268" s="151">
        <v>1.3487020000000001</v>
      </c>
      <c r="J268" s="151">
        <v>0.79566000000000003</v>
      </c>
      <c r="K268" s="151">
        <v>1.679225</v>
      </c>
      <c r="L268" s="151">
        <v>0.154588</v>
      </c>
      <c r="M268" s="151">
        <v>1.239007</v>
      </c>
      <c r="N268" s="151">
        <v>0.115574</v>
      </c>
      <c r="O268" s="151">
        <v>6.1512719999999996</v>
      </c>
      <c r="P268" s="151">
        <v>0</v>
      </c>
      <c r="Q268" s="151">
        <v>2.579E-2</v>
      </c>
      <c r="R268" s="151">
        <v>2.1510000000000001E-2</v>
      </c>
      <c r="S268" s="151">
        <v>3.7679999999999998E-2</v>
      </c>
      <c r="T268" s="151">
        <v>0</v>
      </c>
      <c r="U268" s="151">
        <v>0</v>
      </c>
      <c r="V268" s="151">
        <v>0.12173</v>
      </c>
      <c r="W268" s="151">
        <v>0</v>
      </c>
      <c r="X268" s="151">
        <v>6.3132840000000003</v>
      </c>
      <c r="Y268" s="151">
        <v>0</v>
      </c>
      <c r="Z268" s="151">
        <v>0</v>
      </c>
      <c r="AA268" s="151">
        <v>95.917766</v>
      </c>
      <c r="AB268" s="151">
        <v>7.8807210000000003</v>
      </c>
      <c r="AC268" s="151">
        <v>71.150322000000003</v>
      </c>
      <c r="AD268" s="151">
        <v>5.1020000000000003E-2</v>
      </c>
      <c r="AE268" s="151">
        <v>2.8941000000000001E-2</v>
      </c>
      <c r="AF268" s="151">
        <v>2.5232999999999998E-2</v>
      </c>
      <c r="AG268" s="151">
        <v>1.2434240000000001</v>
      </c>
      <c r="AH268" s="151">
        <v>0</v>
      </c>
      <c r="AI268" s="150">
        <v>1.7552000000000002E-2</v>
      </c>
    </row>
    <row r="269" spans="1:35" x14ac:dyDescent="0.25">
      <c r="A269" s="9">
        <v>268</v>
      </c>
      <c r="B269" s="3">
        <v>43601</v>
      </c>
      <c r="C269" s="151">
        <v>5.1915889999999996</v>
      </c>
      <c r="D269" s="151">
        <v>1.549E-2</v>
      </c>
      <c r="E269" s="151">
        <v>2.5687999999999999E-2</v>
      </c>
      <c r="F269" s="151">
        <v>1.667524</v>
      </c>
      <c r="G269" s="151">
        <v>6.0599360000000004</v>
      </c>
      <c r="H269" s="151">
        <v>3.6437999999999998E-2</v>
      </c>
      <c r="I269" s="151">
        <v>1.353548</v>
      </c>
      <c r="J269" s="151">
        <v>0.80051300000000003</v>
      </c>
      <c r="K269" s="151">
        <v>1.680596</v>
      </c>
      <c r="L269" s="151">
        <v>0.15448999999999999</v>
      </c>
      <c r="M269" s="151">
        <v>1.2411719999999999</v>
      </c>
      <c r="N269" s="151">
        <v>0.115507</v>
      </c>
      <c r="O269" s="151">
        <v>6.1369860000000003</v>
      </c>
      <c r="P269" s="151">
        <v>0</v>
      </c>
      <c r="Q269" s="151">
        <v>2.5751E-2</v>
      </c>
      <c r="R269" s="151">
        <v>2.1524000000000001E-2</v>
      </c>
      <c r="S269" s="151">
        <v>3.7779E-2</v>
      </c>
      <c r="T269" s="151">
        <v>0</v>
      </c>
      <c r="U269" s="151">
        <v>0</v>
      </c>
      <c r="V269" s="151">
        <v>0.12181500000000001</v>
      </c>
      <c r="W269" s="151">
        <v>0</v>
      </c>
      <c r="X269" s="151">
        <v>6.3647640000000001</v>
      </c>
      <c r="Y269" s="151">
        <v>0</v>
      </c>
      <c r="Z269" s="151">
        <v>0</v>
      </c>
      <c r="AA269" s="151">
        <v>95.690911999999997</v>
      </c>
      <c r="AB269" s="151">
        <v>7.9008979999999998</v>
      </c>
      <c r="AC269" s="151">
        <v>71.156462000000005</v>
      </c>
      <c r="AD269" s="151">
        <v>5.1013000000000003E-2</v>
      </c>
      <c r="AE269" s="151">
        <v>2.8941000000000001E-2</v>
      </c>
      <c r="AF269" s="151">
        <v>2.5232999999999998E-2</v>
      </c>
      <c r="AG269" s="151">
        <v>1.2439800000000001</v>
      </c>
      <c r="AH269" s="151">
        <v>0</v>
      </c>
      <c r="AI269" s="150">
        <v>1.7510000000000001E-2</v>
      </c>
    </row>
    <row r="270" spans="1:35" x14ac:dyDescent="0.25">
      <c r="A270" s="9">
        <v>269</v>
      </c>
      <c r="B270" s="3">
        <v>43600</v>
      </c>
      <c r="C270" s="151">
        <v>5.1882210000000004</v>
      </c>
      <c r="D270" s="151">
        <v>1.5479E-2</v>
      </c>
      <c r="E270" s="151">
        <v>2.5672E-2</v>
      </c>
      <c r="F270" s="151">
        <v>1.6671929999999999</v>
      </c>
      <c r="G270" s="151">
        <v>6.0464609999999999</v>
      </c>
      <c r="H270" s="151">
        <v>3.6368999999999999E-2</v>
      </c>
      <c r="I270" s="151">
        <v>1.3601890000000001</v>
      </c>
      <c r="J270" s="151">
        <v>0.80193899999999996</v>
      </c>
      <c r="K270" s="151">
        <v>1.6794279999999999</v>
      </c>
      <c r="L270" s="151">
        <v>0.154392</v>
      </c>
      <c r="M270" s="151">
        <v>1.2373369999999999</v>
      </c>
      <c r="N270" s="151">
        <v>0.115441</v>
      </c>
      <c r="O270" s="151">
        <v>6.1240129999999997</v>
      </c>
      <c r="P270" s="151">
        <v>0</v>
      </c>
      <c r="Q270" s="151">
        <v>2.58E-2</v>
      </c>
      <c r="R270" s="151">
        <v>2.1742999999999998E-2</v>
      </c>
      <c r="S270" s="151">
        <v>3.7407000000000003E-2</v>
      </c>
      <c r="T270" s="151">
        <v>0</v>
      </c>
      <c r="U270" s="151">
        <v>0</v>
      </c>
      <c r="V270" s="151">
        <v>0.12306300000000001</v>
      </c>
      <c r="W270" s="151">
        <v>0</v>
      </c>
      <c r="X270" s="151">
        <v>6.3516209999999997</v>
      </c>
      <c r="Y270" s="151">
        <v>0</v>
      </c>
      <c r="Z270" s="151">
        <v>0</v>
      </c>
      <c r="AA270" s="151">
        <v>95.668740999999997</v>
      </c>
      <c r="AB270" s="151">
        <v>7.9001429999999999</v>
      </c>
      <c r="AC270" s="151">
        <v>71.102091999999999</v>
      </c>
      <c r="AD270" s="151">
        <v>5.0958000000000003E-2</v>
      </c>
      <c r="AE270" s="151">
        <v>2.8941000000000001E-2</v>
      </c>
      <c r="AF270" s="151">
        <v>2.5232999999999998E-2</v>
      </c>
      <c r="AG270" s="151">
        <v>1.2431209999999999</v>
      </c>
      <c r="AH270" s="151">
        <v>0</v>
      </c>
      <c r="AI270" s="150">
        <v>1.7305999999999998E-2</v>
      </c>
    </row>
    <row r="271" spans="1:35" x14ac:dyDescent="0.25">
      <c r="A271" s="9">
        <v>270</v>
      </c>
      <c r="B271" s="3">
        <v>43599</v>
      </c>
      <c r="C271" s="151">
        <v>5.1848999999999998</v>
      </c>
      <c r="D271" s="151">
        <v>1.5467E-2</v>
      </c>
      <c r="E271" s="151">
        <v>2.5656000000000002E-2</v>
      </c>
      <c r="F271" s="151">
        <v>1.663635</v>
      </c>
      <c r="G271" s="151">
        <v>6.0753579999999996</v>
      </c>
      <c r="H271" s="151">
        <v>3.6289000000000002E-2</v>
      </c>
      <c r="I271" s="151">
        <v>1.335928</v>
      </c>
      <c r="J271" s="151">
        <v>0.79406299999999996</v>
      </c>
      <c r="K271" s="151">
        <v>1.6750659999999999</v>
      </c>
      <c r="L271" s="151">
        <v>0.15429499999999999</v>
      </c>
      <c r="M271" s="151">
        <v>1.23384</v>
      </c>
      <c r="N271" s="151">
        <v>0.115374</v>
      </c>
      <c r="O271" s="151">
        <v>6.1143939999999999</v>
      </c>
      <c r="P271" s="151">
        <v>0</v>
      </c>
      <c r="Q271" s="151">
        <v>2.5541000000000001E-2</v>
      </c>
      <c r="R271" s="151">
        <v>2.1238E-2</v>
      </c>
      <c r="S271" s="151">
        <v>3.7161E-2</v>
      </c>
      <c r="T271" s="151">
        <v>0</v>
      </c>
      <c r="U271" s="151">
        <v>0</v>
      </c>
      <c r="V271" s="151">
        <v>0.120189</v>
      </c>
      <c r="W271" s="151">
        <v>0</v>
      </c>
      <c r="X271" s="151">
        <v>6.390358</v>
      </c>
      <c r="Y271" s="151">
        <v>0</v>
      </c>
      <c r="Z271" s="151">
        <v>0</v>
      </c>
      <c r="AA271" s="151">
        <v>95.331457999999998</v>
      </c>
      <c r="AB271" s="151">
        <v>7.9104999999999999</v>
      </c>
      <c r="AC271" s="151">
        <v>71.103781999999995</v>
      </c>
      <c r="AD271" s="151">
        <v>5.0934E-2</v>
      </c>
      <c r="AE271" s="151">
        <v>2.9328E-2</v>
      </c>
      <c r="AF271" s="151">
        <v>2.5177999999999999E-2</v>
      </c>
      <c r="AG271" s="151">
        <v>1.237204</v>
      </c>
      <c r="AH271" s="151">
        <v>0</v>
      </c>
      <c r="AI271" s="150">
        <v>1.7194999999999998E-2</v>
      </c>
    </row>
    <row r="272" spans="1:35" x14ac:dyDescent="0.25">
      <c r="A272" s="9">
        <v>271</v>
      </c>
      <c r="B272" s="3">
        <v>43598</v>
      </c>
      <c r="C272" s="151">
        <v>5.1815699999999998</v>
      </c>
      <c r="D272" s="151">
        <v>1.5462E-2</v>
      </c>
      <c r="E272" s="151">
        <v>2.564E-2</v>
      </c>
      <c r="F272" s="151">
        <v>1.669413</v>
      </c>
      <c r="G272" s="151">
        <v>6.1242609999999997</v>
      </c>
      <c r="H272" s="151">
        <v>3.6478999999999998E-2</v>
      </c>
      <c r="I272" s="151">
        <v>1.369129</v>
      </c>
      <c r="J272" s="151">
        <v>0.80674500000000005</v>
      </c>
      <c r="K272" s="151">
        <v>1.6765699999999999</v>
      </c>
      <c r="L272" s="151">
        <v>0.154198</v>
      </c>
      <c r="M272" s="151">
        <v>1.2453069999999999</v>
      </c>
      <c r="N272" s="151">
        <v>0.11530700000000001</v>
      </c>
      <c r="O272" s="151">
        <v>6.1095680000000003</v>
      </c>
      <c r="P272" s="151">
        <v>0</v>
      </c>
      <c r="Q272" s="151">
        <v>2.5963E-2</v>
      </c>
      <c r="R272" s="151">
        <v>2.1749999999999999E-2</v>
      </c>
      <c r="S272" s="151">
        <v>3.8700999999999999E-2</v>
      </c>
      <c r="T272" s="151">
        <v>0</v>
      </c>
      <c r="U272" s="151">
        <v>0</v>
      </c>
      <c r="V272" s="151">
        <v>0.123131</v>
      </c>
      <c r="W272" s="151">
        <v>0</v>
      </c>
      <c r="X272" s="151">
        <v>6.4296530000000001</v>
      </c>
      <c r="Y272" s="151">
        <v>0</v>
      </c>
      <c r="Z272" s="151">
        <v>0</v>
      </c>
      <c r="AA272" s="151">
        <v>95.217948000000007</v>
      </c>
      <c r="AB272" s="151">
        <v>7.919759</v>
      </c>
      <c r="AC272" s="151">
        <v>71.081484000000003</v>
      </c>
      <c r="AD272" s="151">
        <v>5.1026000000000002E-2</v>
      </c>
      <c r="AE272" s="151">
        <v>2.9328E-2</v>
      </c>
      <c r="AF272" s="151">
        <v>2.5177999999999999E-2</v>
      </c>
      <c r="AG272" s="151">
        <v>1.2382820000000001</v>
      </c>
      <c r="AH272" s="151">
        <v>0</v>
      </c>
      <c r="AI272" s="150">
        <v>1.7479000000000001E-2</v>
      </c>
    </row>
    <row r="273" spans="1:35" x14ac:dyDescent="0.25">
      <c r="A273" s="9">
        <v>272</v>
      </c>
      <c r="B273" s="3">
        <v>43595</v>
      </c>
      <c r="C273" s="151">
        <v>5.1716439999999997</v>
      </c>
      <c r="D273" s="151">
        <v>1.5436999999999999E-2</v>
      </c>
      <c r="E273" s="151">
        <v>2.5595E-2</v>
      </c>
      <c r="F273" s="151">
        <v>1.671702</v>
      </c>
      <c r="G273" s="151">
        <v>6.2095739999999999</v>
      </c>
      <c r="H273" s="151">
        <v>3.7082999999999998E-2</v>
      </c>
      <c r="I273" s="151">
        <v>1.3615919999999999</v>
      </c>
      <c r="J273" s="151">
        <v>0.80929700000000004</v>
      </c>
      <c r="K273" s="151">
        <v>1.675678</v>
      </c>
      <c r="L273" s="151">
        <v>0.15390599999999999</v>
      </c>
      <c r="M273" s="151">
        <v>1.253358</v>
      </c>
      <c r="N273" s="151">
        <v>0.115106</v>
      </c>
      <c r="O273" s="151">
        <v>6.1232949999999997</v>
      </c>
      <c r="P273" s="151">
        <v>0</v>
      </c>
      <c r="Q273" s="151">
        <v>2.5905000000000001E-2</v>
      </c>
      <c r="R273" s="151">
        <v>2.1760000000000002E-2</v>
      </c>
      <c r="S273" s="151">
        <v>3.9281000000000003E-2</v>
      </c>
      <c r="T273" s="151">
        <v>0</v>
      </c>
      <c r="U273" s="151">
        <v>0</v>
      </c>
      <c r="V273" s="151">
        <v>0.123209</v>
      </c>
      <c r="W273" s="151">
        <v>0</v>
      </c>
      <c r="X273" s="151">
        <v>6.52339</v>
      </c>
      <c r="Y273" s="151">
        <v>0</v>
      </c>
      <c r="Z273" s="151">
        <v>0</v>
      </c>
      <c r="AA273" s="151">
        <v>95.319588999999993</v>
      </c>
      <c r="AB273" s="151">
        <v>7.9459489999999997</v>
      </c>
      <c r="AC273" s="151">
        <v>71.021946</v>
      </c>
      <c r="AD273" s="151">
        <v>5.0998000000000002E-2</v>
      </c>
      <c r="AE273" s="151">
        <v>2.9328E-2</v>
      </c>
      <c r="AF273" s="151">
        <v>2.5177999999999999E-2</v>
      </c>
      <c r="AG273" s="151">
        <v>1.237735</v>
      </c>
      <c r="AH273" s="151">
        <v>0</v>
      </c>
      <c r="AI273" s="150">
        <v>1.7687000000000001E-2</v>
      </c>
    </row>
    <row r="274" spans="1:35" x14ac:dyDescent="0.25">
      <c r="A274" s="9">
        <v>273</v>
      </c>
      <c r="B274" s="3">
        <v>43594</v>
      </c>
      <c r="C274" s="151">
        <v>5.1683260000000004</v>
      </c>
      <c r="D274" s="151">
        <v>1.5432E-2</v>
      </c>
      <c r="E274" s="151">
        <v>2.5579999999999999E-2</v>
      </c>
      <c r="F274" s="151">
        <v>1.6689400000000001</v>
      </c>
      <c r="G274" s="151">
        <v>6.2060760000000004</v>
      </c>
      <c r="H274" s="151">
        <v>3.6845000000000003E-2</v>
      </c>
      <c r="I274" s="151">
        <v>1.369281</v>
      </c>
      <c r="J274" s="151">
        <v>0.82069999999999999</v>
      </c>
      <c r="K274" s="151">
        <v>1.6728639999999999</v>
      </c>
      <c r="L274" s="151">
        <v>0.153808</v>
      </c>
      <c r="M274" s="151">
        <v>1.2551349999999999</v>
      </c>
      <c r="N274" s="151">
        <v>0.11504300000000001</v>
      </c>
      <c r="O274" s="151">
        <v>6.1223190000000001</v>
      </c>
      <c r="P274" s="151">
        <v>0</v>
      </c>
      <c r="Q274" s="151">
        <v>2.5919000000000001E-2</v>
      </c>
      <c r="R274" s="151">
        <v>2.2043E-2</v>
      </c>
      <c r="S274" s="151">
        <v>3.9505999999999999E-2</v>
      </c>
      <c r="T274" s="151">
        <v>0</v>
      </c>
      <c r="U274" s="151">
        <v>0</v>
      </c>
      <c r="V274" s="151">
        <v>0.124845</v>
      </c>
      <c r="W274" s="151">
        <v>0</v>
      </c>
      <c r="X274" s="151">
        <v>6.4898100000000003</v>
      </c>
      <c r="Y274" s="151">
        <v>0</v>
      </c>
      <c r="Z274" s="151">
        <v>0</v>
      </c>
      <c r="AA274" s="151">
        <v>95.399056999999999</v>
      </c>
      <c r="AB274" s="151">
        <v>7.9467970000000001</v>
      </c>
      <c r="AC274" s="151">
        <v>70.967752000000004</v>
      </c>
      <c r="AD274" s="151">
        <v>5.0916000000000003E-2</v>
      </c>
      <c r="AE274" s="151">
        <v>2.9328E-2</v>
      </c>
      <c r="AF274" s="151">
        <v>2.5177999999999999E-2</v>
      </c>
      <c r="AG274" s="151">
        <v>1.233525</v>
      </c>
      <c r="AH274" s="151">
        <v>0</v>
      </c>
      <c r="AI274" s="150">
        <v>1.7662000000000001E-2</v>
      </c>
    </row>
    <row r="275" spans="1:35" x14ac:dyDescent="0.25">
      <c r="A275" s="9">
        <v>274</v>
      </c>
      <c r="B275" s="3">
        <v>43593</v>
      </c>
      <c r="C275" s="151">
        <v>5.165114</v>
      </c>
      <c r="D275" s="151">
        <v>1.5439E-2</v>
      </c>
      <c r="E275" s="151">
        <v>2.5565999999999998E-2</v>
      </c>
      <c r="F275" s="151">
        <v>1.667001</v>
      </c>
      <c r="G275" s="151">
        <v>6.211106</v>
      </c>
      <c r="H275" s="151">
        <v>3.6586E-2</v>
      </c>
      <c r="I275" s="151">
        <v>1.3636269999999999</v>
      </c>
      <c r="J275" s="151">
        <v>0.81901900000000005</v>
      </c>
      <c r="K275" s="151">
        <v>1.672118</v>
      </c>
      <c r="L275" s="151">
        <v>0.15371399999999999</v>
      </c>
      <c r="M275" s="151">
        <v>1.2553879999999999</v>
      </c>
      <c r="N275" s="151">
        <v>0.114978</v>
      </c>
      <c r="O275" s="151">
        <v>6.139672</v>
      </c>
      <c r="P275" s="151">
        <v>0</v>
      </c>
      <c r="Q275" s="151">
        <v>2.5794999999999998E-2</v>
      </c>
      <c r="R275" s="151">
        <v>2.2072000000000001E-2</v>
      </c>
      <c r="S275" s="151">
        <v>3.9523000000000003E-2</v>
      </c>
      <c r="T275" s="151">
        <v>0</v>
      </c>
      <c r="U275" s="151">
        <v>0</v>
      </c>
      <c r="V275" s="151">
        <v>0.12502099999999999</v>
      </c>
      <c r="W275" s="151">
        <v>0</v>
      </c>
      <c r="X275" s="151">
        <v>6.4810930000000004</v>
      </c>
      <c r="Y275" s="151">
        <v>0</v>
      </c>
      <c r="Z275" s="151">
        <v>0</v>
      </c>
      <c r="AA275" s="151">
        <v>95.636697999999996</v>
      </c>
      <c r="AB275" s="151">
        <v>7.9370200000000004</v>
      </c>
      <c r="AC275" s="151">
        <v>70.927575000000004</v>
      </c>
      <c r="AD275" s="151">
        <v>5.0848999999999998E-2</v>
      </c>
      <c r="AE275" s="151">
        <v>2.9328E-2</v>
      </c>
      <c r="AF275" s="151">
        <v>2.5177999999999999E-2</v>
      </c>
      <c r="AG275" s="151">
        <v>1.232637</v>
      </c>
      <c r="AH275" s="151">
        <v>0</v>
      </c>
      <c r="AI275" s="150">
        <v>1.7399000000000001E-2</v>
      </c>
    </row>
    <row r="276" spans="1:35" x14ac:dyDescent="0.25">
      <c r="A276" s="9">
        <v>275</v>
      </c>
      <c r="B276" s="3">
        <v>43592</v>
      </c>
      <c r="C276" s="151">
        <v>5.1618269999999997</v>
      </c>
      <c r="D276" s="151">
        <v>1.5429999999999999E-2</v>
      </c>
      <c r="E276" s="151">
        <v>2.5551999999999998E-2</v>
      </c>
      <c r="F276" s="151">
        <v>1.661376</v>
      </c>
      <c r="G276" s="151">
        <v>6.0860329999999996</v>
      </c>
      <c r="H276" s="151">
        <v>3.5579E-2</v>
      </c>
      <c r="I276" s="151">
        <v>1.382849</v>
      </c>
      <c r="J276" s="151">
        <v>0.83519699999999997</v>
      </c>
      <c r="K276" s="151">
        <v>1.667851</v>
      </c>
      <c r="L276" s="151">
        <v>0.15361900000000001</v>
      </c>
      <c r="M276" s="151">
        <v>1.250054</v>
      </c>
      <c r="N276" s="151">
        <v>0.11493100000000001</v>
      </c>
      <c r="O276" s="151">
        <v>6.157724</v>
      </c>
      <c r="P276" s="151">
        <v>0</v>
      </c>
      <c r="Q276" s="151">
        <v>2.5874000000000001E-2</v>
      </c>
      <c r="R276" s="151">
        <v>2.2408000000000001E-2</v>
      </c>
      <c r="S276" s="151">
        <v>3.9379999999999998E-2</v>
      </c>
      <c r="T276" s="151">
        <v>0</v>
      </c>
      <c r="U276" s="151">
        <v>0</v>
      </c>
      <c r="V276" s="151">
        <v>0.12695500000000001</v>
      </c>
      <c r="W276" s="151">
        <v>0</v>
      </c>
      <c r="X276" s="151">
        <v>6.3246510000000002</v>
      </c>
      <c r="Y276" s="151">
        <v>0</v>
      </c>
      <c r="Z276" s="151">
        <v>0</v>
      </c>
      <c r="AA276" s="151">
        <v>95.881848000000005</v>
      </c>
      <c r="AB276" s="151">
        <v>7.9139860000000004</v>
      </c>
      <c r="AC276" s="151">
        <v>70.744927000000004</v>
      </c>
      <c r="AD276" s="151">
        <v>5.0744999999999998E-2</v>
      </c>
      <c r="AE276" s="151">
        <v>2.8882999999999999E-2</v>
      </c>
      <c r="AF276" s="151">
        <v>2.511E-2</v>
      </c>
      <c r="AG276" s="151">
        <v>1.2296009999999999</v>
      </c>
      <c r="AH276" s="151">
        <v>0</v>
      </c>
      <c r="AI276" s="150">
        <v>1.7429E-2</v>
      </c>
    </row>
    <row r="277" spans="1:35" x14ac:dyDescent="0.25">
      <c r="A277" s="9">
        <v>276</v>
      </c>
      <c r="B277" s="3">
        <v>43591</v>
      </c>
      <c r="C277" s="151">
        <v>5.1586059999999998</v>
      </c>
      <c r="D277" s="151">
        <v>1.5426E-2</v>
      </c>
      <c r="E277" s="151">
        <v>2.5536E-2</v>
      </c>
      <c r="F277" s="151">
        <v>1.6589940000000001</v>
      </c>
      <c r="G277" s="151">
        <v>6.0511619999999997</v>
      </c>
      <c r="H277" s="151">
        <v>3.5151000000000002E-2</v>
      </c>
      <c r="I277" s="151">
        <v>1.395389</v>
      </c>
      <c r="J277" s="151">
        <v>0.84305200000000002</v>
      </c>
      <c r="K277" s="151">
        <v>1.6651199999999999</v>
      </c>
      <c r="L277" s="151">
        <v>0.153526</v>
      </c>
      <c r="M277" s="151">
        <v>1.248983</v>
      </c>
      <c r="N277" s="151">
        <v>0.11486499999999999</v>
      </c>
      <c r="O277" s="151">
        <v>6.155049</v>
      </c>
      <c r="P277" s="151">
        <v>0</v>
      </c>
      <c r="Q277" s="151">
        <v>2.6044999999999999E-2</v>
      </c>
      <c r="R277" s="151">
        <v>2.2616000000000001E-2</v>
      </c>
      <c r="S277" s="151">
        <v>3.9574999999999999E-2</v>
      </c>
      <c r="T277" s="151">
        <v>0</v>
      </c>
      <c r="U277" s="151">
        <v>0</v>
      </c>
      <c r="V277" s="151">
        <v>0.12817500000000001</v>
      </c>
      <c r="W277" s="151">
        <v>0</v>
      </c>
      <c r="X277" s="151">
        <v>6.2906750000000002</v>
      </c>
      <c r="Y277" s="151">
        <v>0</v>
      </c>
      <c r="Z277" s="151">
        <v>0</v>
      </c>
      <c r="AA277" s="151">
        <v>95.858142999999998</v>
      </c>
      <c r="AB277" s="151">
        <v>7.9208400000000001</v>
      </c>
      <c r="AC277" s="151">
        <v>70.691846999999996</v>
      </c>
      <c r="AD277" s="151">
        <v>5.0734000000000001E-2</v>
      </c>
      <c r="AE277" s="151">
        <v>2.8882999999999999E-2</v>
      </c>
      <c r="AF277" s="151">
        <v>2.511E-2</v>
      </c>
      <c r="AG277" s="151">
        <v>1.2262999999999999</v>
      </c>
      <c r="AH277" s="151">
        <v>0</v>
      </c>
      <c r="AI277" s="150">
        <v>1.7097000000000001E-2</v>
      </c>
    </row>
    <row r="278" spans="1:35" x14ac:dyDescent="0.25">
      <c r="A278" s="9">
        <v>277</v>
      </c>
      <c r="B278" s="3">
        <v>43588</v>
      </c>
      <c r="C278" s="151">
        <v>5.1489560000000001</v>
      </c>
      <c r="D278" s="151">
        <v>1.5406E-2</v>
      </c>
      <c r="E278" s="151">
        <v>2.5492999999999998E-2</v>
      </c>
      <c r="F278" s="151">
        <v>1.659124</v>
      </c>
      <c r="G278" s="151">
        <v>6.0515270000000001</v>
      </c>
      <c r="H278" s="151">
        <v>3.5156E-2</v>
      </c>
      <c r="I278" s="151">
        <v>1.404569</v>
      </c>
      <c r="J278" s="151">
        <v>0.84317600000000004</v>
      </c>
      <c r="K278" s="151">
        <v>1.664501</v>
      </c>
      <c r="L278" s="151">
        <v>0.153252</v>
      </c>
      <c r="M278" s="151">
        <v>1.2461040000000001</v>
      </c>
      <c r="N278" s="151">
        <v>0.11466899999999999</v>
      </c>
      <c r="O278" s="151">
        <v>6.1315670000000004</v>
      </c>
      <c r="P278" s="151">
        <v>0</v>
      </c>
      <c r="Q278" s="151">
        <v>2.6193999999999999E-2</v>
      </c>
      <c r="R278" s="151">
        <v>2.2749999999999999E-2</v>
      </c>
      <c r="S278" s="151">
        <v>3.9026999999999999E-2</v>
      </c>
      <c r="T278" s="151">
        <v>0</v>
      </c>
      <c r="U278" s="151">
        <v>0</v>
      </c>
      <c r="V278" s="151">
        <v>0.12896099999999999</v>
      </c>
      <c r="W278" s="151">
        <v>0</v>
      </c>
      <c r="X278" s="151">
        <v>6.2860699999999996</v>
      </c>
      <c r="Y278" s="151">
        <v>0</v>
      </c>
      <c r="Z278" s="151">
        <v>0</v>
      </c>
      <c r="AA278" s="151">
        <v>95.489182999999997</v>
      </c>
      <c r="AB278" s="151">
        <v>7.8871909999999996</v>
      </c>
      <c r="AC278" s="151">
        <v>70.551266999999996</v>
      </c>
      <c r="AD278" s="151">
        <v>5.0620999999999999E-2</v>
      </c>
      <c r="AE278" s="151">
        <v>2.8882999999999999E-2</v>
      </c>
      <c r="AF278" s="151">
        <v>2.511E-2</v>
      </c>
      <c r="AG278" s="151">
        <v>1.2283280000000001</v>
      </c>
      <c r="AH278" s="151">
        <v>0</v>
      </c>
      <c r="AI278" s="150">
        <v>1.7003000000000001E-2</v>
      </c>
    </row>
    <row r="279" spans="1:35" x14ac:dyDescent="0.25">
      <c r="A279" s="9">
        <v>278</v>
      </c>
      <c r="B279" s="3">
        <v>43587</v>
      </c>
      <c r="C279" s="151">
        <v>5.1456650000000002</v>
      </c>
      <c r="D279" s="151">
        <v>1.5407000000000001E-2</v>
      </c>
      <c r="E279" s="151">
        <v>2.5478000000000001E-2</v>
      </c>
      <c r="F279" s="151">
        <v>1.6611590000000001</v>
      </c>
      <c r="G279" s="151">
        <v>6.016178</v>
      </c>
      <c r="H279" s="151">
        <v>3.5493999999999998E-2</v>
      </c>
      <c r="I279" s="151">
        <v>1.427152</v>
      </c>
      <c r="J279" s="151">
        <v>0.84226800000000002</v>
      </c>
      <c r="K279" s="151">
        <v>1.6650659999999999</v>
      </c>
      <c r="L279" s="151">
        <v>0.15316199999999999</v>
      </c>
      <c r="M279" s="151">
        <v>1.2463599999999999</v>
      </c>
      <c r="N279" s="151">
        <v>0.114604</v>
      </c>
      <c r="O279" s="151">
        <v>6.1398619999999999</v>
      </c>
      <c r="P279" s="151">
        <v>0</v>
      </c>
      <c r="Q279" s="151">
        <v>2.6419999999999999E-2</v>
      </c>
      <c r="R279" s="151">
        <v>2.3022999999999998E-2</v>
      </c>
      <c r="S279" s="151">
        <v>3.9019999999999999E-2</v>
      </c>
      <c r="T279" s="151">
        <v>0</v>
      </c>
      <c r="U279" s="151">
        <v>0</v>
      </c>
      <c r="V279" s="151">
        <v>0.13055</v>
      </c>
      <c r="W279" s="151">
        <v>0</v>
      </c>
      <c r="X279" s="151">
        <v>6.2714819999999998</v>
      </c>
      <c r="Y279" s="151">
        <v>0</v>
      </c>
      <c r="Z279" s="151">
        <v>0</v>
      </c>
      <c r="AA279" s="151">
        <v>95.589189000000005</v>
      </c>
      <c r="AB279" s="151">
        <v>7.9151210000000001</v>
      </c>
      <c r="AC279" s="151">
        <v>70.565774000000005</v>
      </c>
      <c r="AD279" s="151">
        <v>5.0673000000000003E-2</v>
      </c>
      <c r="AE279" s="151">
        <v>2.8882999999999999E-2</v>
      </c>
      <c r="AF279" s="151">
        <v>2.511E-2</v>
      </c>
      <c r="AG279" s="151">
        <v>1.228502</v>
      </c>
      <c r="AH279" s="151">
        <v>0</v>
      </c>
      <c r="AI279" s="150">
        <v>1.7517999999999999E-2</v>
      </c>
    </row>
    <row r="280" spans="1:35" x14ac:dyDescent="0.25">
      <c r="A280" s="9">
        <v>279</v>
      </c>
      <c r="B280" s="3">
        <v>43585</v>
      </c>
      <c r="C280" s="151">
        <v>5.1393700000000004</v>
      </c>
      <c r="D280" s="151">
        <v>1.5391999999999999E-2</v>
      </c>
      <c r="E280" s="151">
        <v>2.545E-2</v>
      </c>
      <c r="F280" s="151">
        <v>1.652736</v>
      </c>
      <c r="G280" s="151">
        <v>5.9789700000000003</v>
      </c>
      <c r="H280" s="151">
        <v>3.5305999999999997E-2</v>
      </c>
      <c r="I280" s="151">
        <v>1.408498</v>
      </c>
      <c r="J280" s="151">
        <v>0.83786099999999997</v>
      </c>
      <c r="K280" s="151">
        <v>1.660236</v>
      </c>
      <c r="L280" s="151">
        <v>0.152979</v>
      </c>
      <c r="M280" s="151">
        <v>1.2435389999999999</v>
      </c>
      <c r="N280" s="151">
        <v>0.11447499999999999</v>
      </c>
      <c r="O280" s="151">
        <v>6.1517340000000003</v>
      </c>
      <c r="P280" s="151">
        <v>0</v>
      </c>
      <c r="Q280" s="151">
        <v>2.6176000000000001E-2</v>
      </c>
      <c r="R280" s="151">
        <v>2.2823E-2</v>
      </c>
      <c r="S280" s="151">
        <v>3.9114999999999997E-2</v>
      </c>
      <c r="T280" s="151">
        <v>0</v>
      </c>
      <c r="U280" s="151">
        <v>0</v>
      </c>
      <c r="V280" s="151">
        <v>0.12938</v>
      </c>
      <c r="W280" s="151">
        <v>0</v>
      </c>
      <c r="X280" s="151">
        <v>6.2362419999999998</v>
      </c>
      <c r="Y280" s="151">
        <v>0</v>
      </c>
      <c r="Z280" s="151">
        <v>0</v>
      </c>
      <c r="AA280" s="151">
        <v>95.739277999999999</v>
      </c>
      <c r="AB280" s="151">
        <v>7.89351</v>
      </c>
      <c r="AC280" s="151">
        <v>70.454583</v>
      </c>
      <c r="AD280" s="151">
        <v>5.0536999999999999E-2</v>
      </c>
      <c r="AE280" s="151">
        <v>2.827E-2</v>
      </c>
      <c r="AF280" s="151">
        <v>2.5013000000000001E-2</v>
      </c>
      <c r="AG280" s="151">
        <v>1.22323</v>
      </c>
      <c r="AH280" s="151">
        <v>0</v>
      </c>
      <c r="AI280" s="150">
        <v>1.7402000000000001E-2</v>
      </c>
    </row>
    <row r="281" spans="1:35" x14ac:dyDescent="0.25">
      <c r="A281" s="9">
        <v>280</v>
      </c>
      <c r="B281" s="3">
        <v>43584</v>
      </c>
      <c r="C281" s="151">
        <v>5.1361460000000001</v>
      </c>
      <c r="D281" s="151">
        <v>1.5382E-2</v>
      </c>
      <c r="E281" s="151">
        <v>2.5437000000000001E-2</v>
      </c>
      <c r="F281" s="151">
        <v>1.651999</v>
      </c>
      <c r="G281" s="151">
        <v>5.9729039999999998</v>
      </c>
      <c r="H281" s="151">
        <v>3.5210999999999999E-2</v>
      </c>
      <c r="I281" s="151">
        <v>1.408574</v>
      </c>
      <c r="J281" s="151">
        <v>0.84155500000000005</v>
      </c>
      <c r="K281" s="151">
        <v>1.6595260000000001</v>
      </c>
      <c r="L281" s="151">
        <v>0.15288399999999999</v>
      </c>
      <c r="M281" s="151">
        <v>1.2423409999999999</v>
      </c>
      <c r="N281" s="151">
        <v>0.114411</v>
      </c>
      <c r="O281" s="151">
        <v>6.1572180000000003</v>
      </c>
      <c r="P281" s="151">
        <v>0</v>
      </c>
      <c r="Q281" s="151">
        <v>2.6169999999999999E-2</v>
      </c>
      <c r="R281" s="151">
        <v>2.2821999999999999E-2</v>
      </c>
      <c r="S281" s="151">
        <v>3.8941000000000003E-2</v>
      </c>
      <c r="T281" s="151">
        <v>0</v>
      </c>
      <c r="U281" s="151">
        <v>0</v>
      </c>
      <c r="V281" s="151">
        <v>0.12934599999999999</v>
      </c>
      <c r="W281" s="151">
        <v>0</v>
      </c>
      <c r="X281" s="151">
        <v>6.22973</v>
      </c>
      <c r="Y281" s="151">
        <v>0</v>
      </c>
      <c r="Z281" s="151">
        <v>0</v>
      </c>
      <c r="AA281" s="151">
        <v>95.809402000000006</v>
      </c>
      <c r="AB281" s="151">
        <v>7.9016799999999998</v>
      </c>
      <c r="AC281" s="151">
        <v>70.438253000000003</v>
      </c>
      <c r="AD281" s="151">
        <v>5.0425999999999999E-2</v>
      </c>
      <c r="AE281" s="151">
        <v>2.827E-2</v>
      </c>
      <c r="AF281" s="151">
        <v>2.5013000000000001E-2</v>
      </c>
      <c r="AG281" s="151">
        <v>1.2223809999999999</v>
      </c>
      <c r="AH281" s="151">
        <v>0</v>
      </c>
      <c r="AI281" s="150">
        <v>1.7222999999999999E-2</v>
      </c>
    </row>
    <row r="282" spans="1:35" x14ac:dyDescent="0.25">
      <c r="A282" s="9">
        <v>281</v>
      </c>
      <c r="B282" s="3">
        <v>43581</v>
      </c>
      <c r="C282" s="151">
        <v>5.1267209999999999</v>
      </c>
      <c r="D282" s="151">
        <v>1.5357000000000001E-2</v>
      </c>
      <c r="E282" s="151">
        <v>2.5394E-2</v>
      </c>
      <c r="F282" s="151">
        <v>1.648439</v>
      </c>
      <c r="G282" s="151">
        <v>5.9426829999999997</v>
      </c>
      <c r="H282" s="151">
        <v>3.4986999999999997E-2</v>
      </c>
      <c r="I282" s="151">
        <v>1.4025069999999999</v>
      </c>
      <c r="J282" s="151">
        <v>0.83717200000000003</v>
      </c>
      <c r="K282" s="151">
        <v>1.656277</v>
      </c>
      <c r="L282" s="151">
        <v>0.15259700000000001</v>
      </c>
      <c r="M282" s="151">
        <v>1.2380150000000001</v>
      </c>
      <c r="N282" s="151">
        <v>0.114219</v>
      </c>
      <c r="O282" s="151">
        <v>6.1611739999999999</v>
      </c>
      <c r="P282" s="151">
        <v>0</v>
      </c>
      <c r="Q282" s="151">
        <v>2.6027000000000002E-2</v>
      </c>
      <c r="R282" s="151">
        <v>2.2748999999999998E-2</v>
      </c>
      <c r="S282" s="151">
        <v>3.8955999999999998E-2</v>
      </c>
      <c r="T282" s="151">
        <v>0</v>
      </c>
      <c r="U282" s="151">
        <v>0</v>
      </c>
      <c r="V282" s="151">
        <v>0.12895300000000001</v>
      </c>
      <c r="W282" s="151">
        <v>0</v>
      </c>
      <c r="X282" s="151">
        <v>6.1945129999999997</v>
      </c>
      <c r="Y282" s="151">
        <v>0</v>
      </c>
      <c r="Z282" s="151">
        <v>0</v>
      </c>
      <c r="AA282" s="151">
        <v>95.933057000000005</v>
      </c>
      <c r="AB282" s="151">
        <v>7.8689520000000002</v>
      </c>
      <c r="AC282" s="151">
        <v>70.276623000000001</v>
      </c>
      <c r="AD282" s="151">
        <v>5.0366000000000001E-2</v>
      </c>
      <c r="AE282" s="151">
        <v>2.827E-2</v>
      </c>
      <c r="AF282" s="151">
        <v>2.5013000000000001E-2</v>
      </c>
      <c r="AG282" s="151">
        <v>1.221393</v>
      </c>
      <c r="AH282" s="151">
        <v>0</v>
      </c>
      <c r="AI282" s="150">
        <v>1.7735999999999998E-2</v>
      </c>
    </row>
    <row r="283" spans="1:35" x14ac:dyDescent="0.25">
      <c r="A283" s="9">
        <v>282</v>
      </c>
      <c r="B283" s="3">
        <v>43580</v>
      </c>
      <c r="C283" s="151">
        <v>5.1235840000000001</v>
      </c>
      <c r="D283" s="151">
        <v>1.5354E-2</v>
      </c>
      <c r="E283" s="151">
        <v>2.5374000000000001E-2</v>
      </c>
      <c r="F283" s="151">
        <v>1.6490769999999999</v>
      </c>
      <c r="G283" s="151">
        <v>5.9370240000000001</v>
      </c>
      <c r="H283" s="151">
        <v>3.4658000000000001E-2</v>
      </c>
      <c r="I283" s="151">
        <v>1.4311670000000001</v>
      </c>
      <c r="J283" s="151">
        <v>0.85397000000000001</v>
      </c>
      <c r="K283" s="151">
        <v>1.656677</v>
      </c>
      <c r="L283" s="151">
        <v>0.152502</v>
      </c>
      <c r="M283" s="151">
        <v>1.239304</v>
      </c>
      <c r="N283" s="151">
        <v>0.11415599999999999</v>
      </c>
      <c r="O283" s="151">
        <v>6.171252</v>
      </c>
      <c r="P283" s="151">
        <v>0</v>
      </c>
      <c r="Q283" s="151">
        <v>2.6387000000000001E-2</v>
      </c>
      <c r="R283" s="151">
        <v>2.3209E-2</v>
      </c>
      <c r="S283" s="151">
        <v>3.8924E-2</v>
      </c>
      <c r="T283" s="151">
        <v>0</v>
      </c>
      <c r="U283" s="151">
        <v>0</v>
      </c>
      <c r="V283" s="151">
        <v>0.13151499999999999</v>
      </c>
      <c r="W283" s="151">
        <v>0</v>
      </c>
      <c r="X283" s="151">
        <v>6.1627340000000004</v>
      </c>
      <c r="Y283" s="151">
        <v>0</v>
      </c>
      <c r="Z283" s="151">
        <v>0</v>
      </c>
      <c r="AA283" s="151">
        <v>96.318146999999996</v>
      </c>
      <c r="AB283" s="151">
        <v>7.8683379999999996</v>
      </c>
      <c r="AC283" s="151">
        <v>70.241757000000007</v>
      </c>
      <c r="AD283" s="151">
        <v>5.0319000000000003E-2</v>
      </c>
      <c r="AE283" s="151">
        <v>2.827E-2</v>
      </c>
      <c r="AF283" s="151">
        <v>2.5013000000000001E-2</v>
      </c>
      <c r="AG283" s="151">
        <v>1.2222900000000001</v>
      </c>
      <c r="AH283" s="151">
        <v>0</v>
      </c>
      <c r="AI283" s="150">
        <v>1.7825000000000001E-2</v>
      </c>
    </row>
    <row r="284" spans="1:35" x14ac:dyDescent="0.25">
      <c r="A284" s="9">
        <v>283</v>
      </c>
      <c r="B284" s="3">
        <v>43579</v>
      </c>
      <c r="C284" s="151">
        <v>5.1204450000000001</v>
      </c>
      <c r="D284" s="151">
        <v>1.5339999999999999E-2</v>
      </c>
      <c r="E284" s="151">
        <v>2.5360000000000001E-2</v>
      </c>
      <c r="F284" s="151">
        <v>1.6457040000000001</v>
      </c>
      <c r="G284" s="151">
        <v>5.8920389999999996</v>
      </c>
      <c r="H284" s="151">
        <v>3.4583000000000003E-2</v>
      </c>
      <c r="I284" s="151">
        <v>1.4275580000000001</v>
      </c>
      <c r="J284" s="151">
        <v>0.85714800000000002</v>
      </c>
      <c r="K284" s="151">
        <v>1.65387</v>
      </c>
      <c r="L284" s="151">
        <v>0.15240600000000001</v>
      </c>
      <c r="M284" s="151">
        <v>1.2369680000000001</v>
      </c>
      <c r="N284" s="151">
        <v>0.114091</v>
      </c>
      <c r="O284" s="151">
        <v>6.1960499999999996</v>
      </c>
      <c r="P284" s="151">
        <v>0</v>
      </c>
      <c r="Q284" s="151">
        <v>2.6202E-2</v>
      </c>
      <c r="R284" s="151">
        <v>2.3207999999999999E-2</v>
      </c>
      <c r="S284" s="151">
        <v>3.8725000000000002E-2</v>
      </c>
      <c r="T284" s="151">
        <v>0</v>
      </c>
      <c r="U284" s="151">
        <v>0</v>
      </c>
      <c r="V284" s="151">
        <v>0.13151099999999999</v>
      </c>
      <c r="W284" s="151">
        <v>0</v>
      </c>
      <c r="X284" s="151">
        <v>6.119885</v>
      </c>
      <c r="Y284" s="151">
        <v>0</v>
      </c>
      <c r="Z284" s="151">
        <v>0</v>
      </c>
      <c r="AA284" s="151">
        <v>96.511426</v>
      </c>
      <c r="AB284" s="151">
        <v>7.8588300000000002</v>
      </c>
      <c r="AC284" s="151">
        <v>70.161441999999994</v>
      </c>
      <c r="AD284" s="151">
        <v>5.0230999999999998E-2</v>
      </c>
      <c r="AE284" s="151">
        <v>2.8060999999999999E-2</v>
      </c>
      <c r="AF284" s="151">
        <v>2.4944999999999998E-2</v>
      </c>
      <c r="AG284" s="151">
        <v>1.219322</v>
      </c>
      <c r="AH284" s="151">
        <v>0</v>
      </c>
      <c r="AI284" s="150">
        <v>1.7815999999999999E-2</v>
      </c>
    </row>
    <row r="285" spans="1:35" x14ac:dyDescent="0.25">
      <c r="A285" s="9">
        <v>284</v>
      </c>
      <c r="B285" s="3">
        <v>43577</v>
      </c>
      <c r="C285" s="151">
        <v>5.114179</v>
      </c>
      <c r="D285" s="151">
        <v>1.5339999999999999E-2</v>
      </c>
      <c r="E285" s="151">
        <v>2.5332E-2</v>
      </c>
      <c r="F285" s="151">
        <v>1.6446320000000001</v>
      </c>
      <c r="G285" s="151">
        <v>5.8532760000000001</v>
      </c>
      <c r="H285" s="151">
        <v>3.4361000000000003E-2</v>
      </c>
      <c r="I285" s="151">
        <v>1.439486</v>
      </c>
      <c r="J285" s="151">
        <v>0.866035</v>
      </c>
      <c r="K285" s="151">
        <v>1.651667</v>
      </c>
      <c r="L285" s="151">
        <v>0.152221</v>
      </c>
      <c r="M285" s="151">
        <v>1.2326820000000001</v>
      </c>
      <c r="N285" s="151">
        <v>0.11396299999999999</v>
      </c>
      <c r="O285" s="151">
        <v>6.1804690000000004</v>
      </c>
      <c r="P285" s="151">
        <v>0</v>
      </c>
      <c r="Q285" s="151">
        <v>2.6178E-2</v>
      </c>
      <c r="R285" s="151">
        <v>2.3385E-2</v>
      </c>
      <c r="S285" s="151">
        <v>3.7934000000000002E-2</v>
      </c>
      <c r="T285" s="151">
        <v>0</v>
      </c>
      <c r="U285" s="151">
        <v>0</v>
      </c>
      <c r="V285" s="151">
        <v>0.13253100000000001</v>
      </c>
      <c r="W285" s="151">
        <v>0</v>
      </c>
      <c r="X285" s="151">
        <v>6.0798880000000004</v>
      </c>
      <c r="Y285" s="151">
        <v>0</v>
      </c>
      <c r="Z285" s="151">
        <v>0</v>
      </c>
      <c r="AA285" s="151">
        <v>96.265219000000002</v>
      </c>
      <c r="AB285" s="151">
        <v>7.852824</v>
      </c>
      <c r="AC285" s="151">
        <v>70.067366000000007</v>
      </c>
      <c r="AD285" s="151">
        <v>5.0157E-2</v>
      </c>
      <c r="AE285" s="151">
        <v>2.8060999999999999E-2</v>
      </c>
      <c r="AF285" s="151">
        <v>2.4944999999999998E-2</v>
      </c>
      <c r="AG285" s="151">
        <v>1.2185839999999999</v>
      </c>
      <c r="AH285" s="151">
        <v>0</v>
      </c>
      <c r="AI285" s="150">
        <v>1.7156000000000001E-2</v>
      </c>
    </row>
    <row r="286" spans="1:35" x14ac:dyDescent="0.25">
      <c r="A286" s="9">
        <v>285</v>
      </c>
      <c r="B286" s="3">
        <v>43574</v>
      </c>
      <c r="C286" s="151">
        <v>5.1047010000000004</v>
      </c>
      <c r="D286" s="151">
        <v>1.5306999999999999E-2</v>
      </c>
      <c r="E286" s="151">
        <v>2.5281000000000001E-2</v>
      </c>
      <c r="F286" s="151">
        <v>1.6695679999999999</v>
      </c>
      <c r="G286" s="151">
        <v>5.8673409999999997</v>
      </c>
      <c r="H286" s="151">
        <v>3.4379E-2</v>
      </c>
      <c r="I286" s="151">
        <v>1.4363950000000001</v>
      </c>
      <c r="J286" s="151">
        <v>0.86268299999999998</v>
      </c>
      <c r="K286" s="151">
        <v>1.665783</v>
      </c>
      <c r="L286" s="151">
        <v>0.15194299999999999</v>
      </c>
      <c r="M286" s="151">
        <v>1.2325999999999999</v>
      </c>
      <c r="N286" s="151">
        <v>0.113771</v>
      </c>
      <c r="O286" s="151">
        <v>6.1690769999999997</v>
      </c>
      <c r="P286" s="151">
        <v>0</v>
      </c>
      <c r="Q286" s="151">
        <v>2.5860999999999999E-2</v>
      </c>
      <c r="R286" s="151">
        <v>2.3245999999999999E-2</v>
      </c>
      <c r="S286" s="151">
        <v>3.8059999999999997E-2</v>
      </c>
      <c r="T286" s="151">
        <v>0</v>
      </c>
      <c r="U286" s="151">
        <v>0</v>
      </c>
      <c r="V286" s="151">
        <v>0.13176399999999999</v>
      </c>
      <c r="W286" s="151">
        <v>0</v>
      </c>
      <c r="X286" s="151">
        <v>6.0961150000000002</v>
      </c>
      <c r="Y286" s="151">
        <v>0</v>
      </c>
      <c r="Z286" s="151">
        <v>0</v>
      </c>
      <c r="AA286" s="151">
        <v>96.059736999999998</v>
      </c>
      <c r="AB286" s="151">
        <v>7.8435699999999997</v>
      </c>
      <c r="AC286" s="151">
        <v>69.991917999999998</v>
      </c>
      <c r="AD286" s="151">
        <v>5.0070000000000003E-2</v>
      </c>
      <c r="AE286" s="151">
        <v>2.8060999999999999E-2</v>
      </c>
      <c r="AF286" s="151">
        <v>2.4944999999999998E-2</v>
      </c>
      <c r="AG286" s="151">
        <v>1.216872</v>
      </c>
      <c r="AH286" s="151">
        <v>0</v>
      </c>
      <c r="AI286" s="150">
        <v>1.7212000000000002E-2</v>
      </c>
    </row>
    <row r="287" spans="1:35" x14ac:dyDescent="0.25">
      <c r="A287" s="9">
        <v>286</v>
      </c>
      <c r="B287" s="3">
        <v>43573</v>
      </c>
      <c r="C287" s="151">
        <v>5.1015810000000004</v>
      </c>
      <c r="D287" s="151">
        <v>1.5306E-2</v>
      </c>
      <c r="E287" s="151">
        <v>2.5266E-2</v>
      </c>
      <c r="F287" s="151">
        <v>1.6680489999999999</v>
      </c>
      <c r="G287" s="151">
        <v>5.8101570000000002</v>
      </c>
      <c r="H287" s="151">
        <v>3.4118999999999997E-2</v>
      </c>
      <c r="I287" s="151">
        <v>1.452709</v>
      </c>
      <c r="J287" s="151">
        <v>0.86633199999999999</v>
      </c>
      <c r="K287" s="151">
        <v>1.663737</v>
      </c>
      <c r="L287" s="151">
        <v>0.15184800000000001</v>
      </c>
      <c r="M287" s="151">
        <v>1.229258</v>
      </c>
      <c r="N287" s="151">
        <v>0.113707</v>
      </c>
      <c r="O287" s="151">
        <v>6.1522889999999997</v>
      </c>
      <c r="P287" s="151">
        <v>0</v>
      </c>
      <c r="Q287" s="151">
        <v>2.5996999999999999E-2</v>
      </c>
      <c r="R287" s="151">
        <v>2.3503E-2</v>
      </c>
      <c r="S287" s="151">
        <v>3.7517000000000002E-2</v>
      </c>
      <c r="T287" s="151">
        <v>0</v>
      </c>
      <c r="U287" s="151">
        <v>0</v>
      </c>
      <c r="V287" s="151">
        <v>0.13322500000000001</v>
      </c>
      <c r="W287" s="151">
        <v>0</v>
      </c>
      <c r="X287" s="151">
        <v>6.0346909999999996</v>
      </c>
      <c r="Y287" s="151">
        <v>0</v>
      </c>
      <c r="Z287" s="151">
        <v>0</v>
      </c>
      <c r="AA287" s="151">
        <v>95.803837999999999</v>
      </c>
      <c r="AB287" s="151">
        <v>7.8406219999999998</v>
      </c>
      <c r="AC287" s="151">
        <v>69.928116000000003</v>
      </c>
      <c r="AD287" s="151">
        <v>5.0051999999999999E-2</v>
      </c>
      <c r="AE287" s="151">
        <v>2.8060999999999999E-2</v>
      </c>
      <c r="AF287" s="151">
        <v>2.4944999999999998E-2</v>
      </c>
      <c r="AG287" s="151">
        <v>1.214853</v>
      </c>
      <c r="AH287" s="151">
        <v>0</v>
      </c>
      <c r="AI287" s="150">
        <v>1.6997000000000002E-2</v>
      </c>
    </row>
    <row r="288" spans="1:35" x14ac:dyDescent="0.25">
      <c r="A288" s="9">
        <v>287</v>
      </c>
      <c r="B288" s="3">
        <v>43572</v>
      </c>
      <c r="C288" s="151">
        <v>5.0984850000000002</v>
      </c>
      <c r="D288" s="151">
        <v>1.529E-2</v>
      </c>
      <c r="E288" s="151">
        <v>2.5253000000000001E-2</v>
      </c>
      <c r="F288" s="151">
        <v>1.6684509999999999</v>
      </c>
      <c r="G288" s="151">
        <v>5.8347579999999999</v>
      </c>
      <c r="H288" s="151">
        <v>3.4636E-2</v>
      </c>
      <c r="I288" s="151">
        <v>1.432841</v>
      </c>
      <c r="J288" s="151">
        <v>0.85457799999999995</v>
      </c>
      <c r="K288" s="151">
        <v>1.663046</v>
      </c>
      <c r="L288" s="151">
        <v>0.151753</v>
      </c>
      <c r="M288" s="151">
        <v>1.2282580000000001</v>
      </c>
      <c r="N288" s="151">
        <v>0.113644</v>
      </c>
      <c r="O288" s="151">
        <v>6.1572779999999998</v>
      </c>
      <c r="P288" s="151">
        <v>0</v>
      </c>
      <c r="Q288" s="151">
        <v>2.5845E-2</v>
      </c>
      <c r="R288" s="151">
        <v>2.3213000000000001E-2</v>
      </c>
      <c r="S288" s="151">
        <v>3.7530000000000001E-2</v>
      </c>
      <c r="T288" s="151">
        <v>0</v>
      </c>
      <c r="U288" s="151">
        <v>0</v>
      </c>
      <c r="V288" s="151">
        <v>0.13158500000000001</v>
      </c>
      <c r="W288" s="151">
        <v>0</v>
      </c>
      <c r="X288" s="151">
        <v>6.065131</v>
      </c>
      <c r="Y288" s="151">
        <v>0</v>
      </c>
      <c r="Z288" s="151">
        <v>0</v>
      </c>
      <c r="AA288" s="151">
        <v>95.760796999999997</v>
      </c>
      <c r="AB288" s="151">
        <v>7.8365919999999996</v>
      </c>
      <c r="AC288" s="151">
        <v>69.886965000000004</v>
      </c>
      <c r="AD288" s="151">
        <v>5.0063999999999997E-2</v>
      </c>
      <c r="AE288" s="151">
        <v>2.8060999999999999E-2</v>
      </c>
      <c r="AF288" s="151">
        <v>2.4944999999999998E-2</v>
      </c>
      <c r="AG288" s="151">
        <v>1.214855</v>
      </c>
      <c r="AH288" s="151">
        <v>0</v>
      </c>
      <c r="AI288" s="150">
        <v>1.7201000000000001E-2</v>
      </c>
    </row>
    <row r="289" spans="1:35" x14ac:dyDescent="0.25">
      <c r="A289" s="9">
        <v>288</v>
      </c>
      <c r="B289" s="3">
        <v>43571</v>
      </c>
      <c r="C289" s="151">
        <v>5.0953679999999997</v>
      </c>
      <c r="D289" s="151">
        <v>1.5282E-2</v>
      </c>
      <c r="E289" s="151">
        <v>2.5236999999999999E-2</v>
      </c>
      <c r="F289" s="151">
        <v>1.666547</v>
      </c>
      <c r="G289" s="151">
        <v>5.8416110000000003</v>
      </c>
      <c r="H289" s="151">
        <v>3.4654999999999998E-2</v>
      </c>
      <c r="I289" s="151">
        <v>1.416258</v>
      </c>
      <c r="J289" s="151">
        <v>0.84705600000000003</v>
      </c>
      <c r="K289" s="151">
        <v>1.662128</v>
      </c>
      <c r="L289" s="151">
        <v>0.151666</v>
      </c>
      <c r="M289" s="151">
        <v>1.224945</v>
      </c>
      <c r="N289" s="151">
        <v>0.11358</v>
      </c>
      <c r="O289" s="151">
        <v>6.1601280000000003</v>
      </c>
      <c r="P289" s="151">
        <v>0</v>
      </c>
      <c r="Q289" s="151">
        <v>2.5572000000000001E-2</v>
      </c>
      <c r="R289" s="151">
        <v>2.2873999999999999E-2</v>
      </c>
      <c r="S289" s="151">
        <v>3.6804999999999997E-2</v>
      </c>
      <c r="T289" s="151">
        <v>0</v>
      </c>
      <c r="U289" s="151">
        <v>0</v>
      </c>
      <c r="V289" s="151">
        <v>0.12966800000000001</v>
      </c>
      <c r="W289" s="151">
        <v>0</v>
      </c>
      <c r="X289" s="151">
        <v>6.0636390000000002</v>
      </c>
      <c r="Y289" s="151">
        <v>0</v>
      </c>
      <c r="Z289" s="151">
        <v>0</v>
      </c>
      <c r="AA289" s="151">
        <v>95.783405999999999</v>
      </c>
      <c r="AB289" s="151">
        <v>7.8374259999999998</v>
      </c>
      <c r="AC289" s="151">
        <v>69.852119000000002</v>
      </c>
      <c r="AD289" s="151">
        <v>5.0008999999999998E-2</v>
      </c>
      <c r="AE289" s="151">
        <v>2.8067000000000002E-2</v>
      </c>
      <c r="AF289" s="151">
        <v>2.4913999999999999E-2</v>
      </c>
      <c r="AG289" s="151">
        <v>1.214691</v>
      </c>
      <c r="AH289" s="151">
        <v>0</v>
      </c>
      <c r="AI289" s="150">
        <v>1.7062999999999998E-2</v>
      </c>
    </row>
    <row r="290" spans="1:35" x14ac:dyDescent="0.25">
      <c r="A290" s="9">
        <v>289</v>
      </c>
      <c r="B290" s="3">
        <v>43570</v>
      </c>
      <c r="C290" s="151">
        <v>5.0922099999999997</v>
      </c>
      <c r="D290" s="151">
        <v>1.5283E-2</v>
      </c>
      <c r="E290" s="151">
        <v>2.5222000000000001E-2</v>
      </c>
      <c r="F290" s="151">
        <v>1.6642650000000001</v>
      </c>
      <c r="G290" s="151">
        <v>5.8716179999999998</v>
      </c>
      <c r="H290" s="151">
        <v>3.4848999999999998E-2</v>
      </c>
      <c r="I290" s="151">
        <v>1.422625</v>
      </c>
      <c r="J290" s="151">
        <v>0.85736900000000005</v>
      </c>
      <c r="K290" s="151">
        <v>1.6611720000000001</v>
      </c>
      <c r="L290" s="151">
        <v>0.15157999999999999</v>
      </c>
      <c r="M290" s="151">
        <v>1.228202</v>
      </c>
      <c r="N290" s="151">
        <v>0.11351700000000001</v>
      </c>
      <c r="O290" s="151">
        <v>6.1562520000000003</v>
      </c>
      <c r="P290" s="151">
        <v>0</v>
      </c>
      <c r="Q290" s="151">
        <v>2.5623E-2</v>
      </c>
      <c r="R290" s="151">
        <v>2.2962E-2</v>
      </c>
      <c r="S290" s="151">
        <v>3.696E-2</v>
      </c>
      <c r="T290" s="151">
        <v>0</v>
      </c>
      <c r="U290" s="151">
        <v>0</v>
      </c>
      <c r="V290" s="151">
        <v>0.13017599999999999</v>
      </c>
      <c r="W290" s="151">
        <v>0</v>
      </c>
      <c r="X290" s="151">
        <v>6.0819039999999998</v>
      </c>
      <c r="Y290" s="151">
        <v>0</v>
      </c>
      <c r="Z290" s="151">
        <v>0</v>
      </c>
      <c r="AA290" s="151">
        <v>95.771113</v>
      </c>
      <c r="AB290" s="151">
        <v>7.8516279999999998</v>
      </c>
      <c r="AC290" s="151">
        <v>69.864379999999997</v>
      </c>
      <c r="AD290" s="151">
        <v>4.9961999999999999E-2</v>
      </c>
      <c r="AE290" s="151">
        <v>2.8067000000000002E-2</v>
      </c>
      <c r="AF290" s="151">
        <v>2.4913999999999999E-2</v>
      </c>
      <c r="AG290" s="151">
        <v>1.212375</v>
      </c>
      <c r="AH290" s="151">
        <v>0</v>
      </c>
      <c r="AI290" s="150">
        <v>1.7131E-2</v>
      </c>
    </row>
    <row r="291" spans="1:35" x14ac:dyDescent="0.25">
      <c r="A291" s="9">
        <v>290</v>
      </c>
      <c r="B291" s="3">
        <v>43567</v>
      </c>
      <c r="C291" s="151">
        <v>5.0835220000000003</v>
      </c>
      <c r="D291" s="151">
        <v>1.5261E-2</v>
      </c>
      <c r="E291" s="151">
        <v>2.5176E-2</v>
      </c>
      <c r="F291" s="151">
        <v>1.660639</v>
      </c>
      <c r="G291" s="151">
        <v>5.8276760000000003</v>
      </c>
      <c r="H291" s="151">
        <v>3.465E-2</v>
      </c>
      <c r="I291" s="151">
        <v>1.426056</v>
      </c>
      <c r="J291" s="151">
        <v>0.85548400000000002</v>
      </c>
      <c r="K291" s="151">
        <v>1.659127</v>
      </c>
      <c r="L291" s="151">
        <v>0.15132000000000001</v>
      </c>
      <c r="M291" s="151">
        <v>1.2237450000000001</v>
      </c>
      <c r="N291" s="151">
        <v>0.113329</v>
      </c>
      <c r="O291" s="151">
        <v>6.1545059999999996</v>
      </c>
      <c r="P291" s="151">
        <v>0</v>
      </c>
      <c r="Q291" s="151">
        <v>2.5461000000000001E-2</v>
      </c>
      <c r="R291" s="151">
        <v>2.3052E-2</v>
      </c>
      <c r="S291" s="151">
        <v>3.6311999999999997E-2</v>
      </c>
      <c r="T291" s="151">
        <v>0</v>
      </c>
      <c r="U291" s="151">
        <v>0</v>
      </c>
      <c r="V291" s="151">
        <v>0.13070100000000001</v>
      </c>
      <c r="W291" s="151">
        <v>0</v>
      </c>
      <c r="X291" s="151">
        <v>6.0163419999999999</v>
      </c>
      <c r="Y291" s="151">
        <v>0</v>
      </c>
      <c r="Z291" s="151">
        <v>0</v>
      </c>
      <c r="AA291" s="151">
        <v>95.798623000000006</v>
      </c>
      <c r="AB291" s="151">
        <v>7.8327489999999997</v>
      </c>
      <c r="AC291" s="151">
        <v>69.751875999999996</v>
      </c>
      <c r="AD291" s="151">
        <v>4.9847000000000002E-2</v>
      </c>
      <c r="AE291" s="151">
        <v>2.8067000000000002E-2</v>
      </c>
      <c r="AF291" s="151">
        <v>2.4913999999999999E-2</v>
      </c>
      <c r="AG291" s="151">
        <v>1.211719</v>
      </c>
      <c r="AH291" s="151">
        <v>0</v>
      </c>
      <c r="AI291" s="150">
        <v>1.6851000000000001E-2</v>
      </c>
    </row>
    <row r="292" spans="1:35" x14ac:dyDescent="0.25">
      <c r="A292" s="9">
        <v>291</v>
      </c>
      <c r="B292" s="3">
        <v>43566</v>
      </c>
      <c r="C292" s="151">
        <v>5.0806440000000004</v>
      </c>
      <c r="D292" s="151">
        <v>1.5252999999999999E-2</v>
      </c>
      <c r="E292" s="151">
        <v>2.5163000000000001E-2</v>
      </c>
      <c r="F292" s="151">
        <v>1.6588499999999999</v>
      </c>
      <c r="G292" s="151">
        <v>5.8214309999999996</v>
      </c>
      <c r="H292" s="151">
        <v>3.4435E-2</v>
      </c>
      <c r="I292" s="151">
        <v>1.4395800000000001</v>
      </c>
      <c r="J292" s="151">
        <v>0.86350199999999999</v>
      </c>
      <c r="K292" s="151">
        <v>1.6586050000000001</v>
      </c>
      <c r="L292" s="151">
        <v>0.15123300000000001</v>
      </c>
      <c r="M292" s="151">
        <v>1.2250129999999999</v>
      </c>
      <c r="N292" s="151">
        <v>0.113264</v>
      </c>
      <c r="O292" s="151">
        <v>6.1534110000000002</v>
      </c>
      <c r="P292" s="151">
        <v>0</v>
      </c>
      <c r="Q292" s="151">
        <v>2.5694000000000002E-2</v>
      </c>
      <c r="R292" s="151">
        <v>2.3283000000000002E-2</v>
      </c>
      <c r="S292" s="151">
        <v>3.6275000000000002E-2</v>
      </c>
      <c r="T292" s="151">
        <v>0</v>
      </c>
      <c r="U292" s="151">
        <v>0</v>
      </c>
      <c r="V292" s="151">
        <v>0.13201299999999999</v>
      </c>
      <c r="W292" s="151">
        <v>0</v>
      </c>
      <c r="X292" s="151">
        <v>5.9877969999999996</v>
      </c>
      <c r="Y292" s="151">
        <v>0</v>
      </c>
      <c r="Z292" s="151">
        <v>0</v>
      </c>
      <c r="AA292" s="151">
        <v>95.786142999999996</v>
      </c>
      <c r="AB292" s="151">
        <v>7.8455159999999999</v>
      </c>
      <c r="AC292" s="151">
        <v>69.759950000000003</v>
      </c>
      <c r="AD292" s="151">
        <v>4.9829999999999999E-2</v>
      </c>
      <c r="AE292" s="151">
        <v>2.8067000000000002E-2</v>
      </c>
      <c r="AF292" s="151">
        <v>2.4913999999999999E-2</v>
      </c>
      <c r="AG292" s="151">
        <v>1.209848</v>
      </c>
      <c r="AH292" s="151">
        <v>0</v>
      </c>
      <c r="AI292" s="150">
        <v>1.6900999999999999E-2</v>
      </c>
    </row>
    <row r="293" spans="1:35" x14ac:dyDescent="0.25">
      <c r="A293" s="9">
        <v>292</v>
      </c>
      <c r="B293" s="3">
        <v>43565</v>
      </c>
      <c r="C293" s="151">
        <v>5.0776349999999999</v>
      </c>
      <c r="D293" s="151">
        <v>1.5236E-2</v>
      </c>
      <c r="E293" s="151">
        <v>2.5146000000000002E-2</v>
      </c>
      <c r="F293" s="151">
        <v>1.6596280000000001</v>
      </c>
      <c r="G293" s="151">
        <v>5.8015759999999998</v>
      </c>
      <c r="H293" s="151">
        <v>3.4252999999999999E-2</v>
      </c>
      <c r="I293" s="151">
        <v>1.45089</v>
      </c>
      <c r="J293" s="151">
        <v>0.87066900000000003</v>
      </c>
      <c r="K293" s="151">
        <v>1.6582539999999999</v>
      </c>
      <c r="L293" s="151">
        <v>0.151146</v>
      </c>
      <c r="M293" s="151">
        <v>1.223986</v>
      </c>
      <c r="N293" s="151">
        <v>0.113203</v>
      </c>
      <c r="O293" s="151">
        <v>6.1497640000000002</v>
      </c>
      <c r="P293" s="151">
        <v>0</v>
      </c>
      <c r="Q293" s="151">
        <v>2.5850000000000001E-2</v>
      </c>
      <c r="R293" s="151">
        <v>2.3532999999999998E-2</v>
      </c>
      <c r="S293" s="151">
        <v>3.6013000000000003E-2</v>
      </c>
      <c r="T293" s="151">
        <v>0</v>
      </c>
      <c r="U293" s="151">
        <v>0</v>
      </c>
      <c r="V293" s="151">
        <v>0.133437</v>
      </c>
      <c r="W293" s="151">
        <v>0</v>
      </c>
      <c r="X293" s="151">
        <v>5.968953</v>
      </c>
      <c r="Y293" s="151">
        <v>0</v>
      </c>
      <c r="Z293" s="151">
        <v>0</v>
      </c>
      <c r="AA293" s="151">
        <v>95.752834000000007</v>
      </c>
      <c r="AB293" s="151">
        <v>7.8410419999999998</v>
      </c>
      <c r="AC293" s="151">
        <v>69.718616999999995</v>
      </c>
      <c r="AD293" s="151">
        <v>4.9806000000000003E-2</v>
      </c>
      <c r="AE293" s="151">
        <v>2.8067000000000002E-2</v>
      </c>
      <c r="AF293" s="151">
        <v>2.4913999999999999E-2</v>
      </c>
      <c r="AG293" s="151">
        <v>1.2110300000000001</v>
      </c>
      <c r="AH293" s="151">
        <v>0</v>
      </c>
      <c r="AI293" s="150">
        <v>1.6684000000000001E-2</v>
      </c>
    </row>
    <row r="294" spans="1:35" x14ac:dyDescent="0.25">
      <c r="A294" s="9">
        <v>293</v>
      </c>
      <c r="B294" s="3">
        <v>43564</v>
      </c>
      <c r="C294" s="151">
        <v>5.0746359999999999</v>
      </c>
      <c r="D294" s="151">
        <v>1.5228E-2</v>
      </c>
      <c r="E294" s="151">
        <v>2.5128999999999999E-2</v>
      </c>
      <c r="F294" s="151">
        <v>1.6569240000000001</v>
      </c>
      <c r="G294" s="151">
        <v>5.8250019999999996</v>
      </c>
      <c r="H294" s="151">
        <v>3.4233E-2</v>
      </c>
      <c r="I294" s="151">
        <v>1.434966</v>
      </c>
      <c r="J294" s="151">
        <v>0.86256299999999997</v>
      </c>
      <c r="K294" s="151">
        <v>1.656188</v>
      </c>
      <c r="L294" s="151">
        <v>0.15101800000000001</v>
      </c>
      <c r="M294" s="151">
        <v>1.2232799999999999</v>
      </c>
      <c r="N294" s="151">
        <v>0.113139</v>
      </c>
      <c r="O294" s="151">
        <v>6.143904</v>
      </c>
      <c r="P294" s="151">
        <v>0</v>
      </c>
      <c r="Q294" s="151">
        <v>2.5628999999999999E-2</v>
      </c>
      <c r="R294" s="151">
        <v>2.3203000000000001E-2</v>
      </c>
      <c r="S294" s="151">
        <v>3.6236999999999998E-2</v>
      </c>
      <c r="T294" s="151">
        <v>0</v>
      </c>
      <c r="U294" s="151">
        <v>0</v>
      </c>
      <c r="V294" s="151">
        <v>0.13156899999999999</v>
      </c>
      <c r="W294" s="151">
        <v>0</v>
      </c>
      <c r="X294" s="151">
        <v>5.9867030000000003</v>
      </c>
      <c r="Y294" s="151">
        <v>0</v>
      </c>
      <c r="Z294" s="151">
        <v>0</v>
      </c>
      <c r="AA294" s="151">
        <v>95.658527000000007</v>
      </c>
      <c r="AB294" s="151">
        <v>7.8218290000000001</v>
      </c>
      <c r="AC294" s="151">
        <v>69.658141999999998</v>
      </c>
      <c r="AD294" s="151">
        <v>4.9734E-2</v>
      </c>
      <c r="AE294" s="151">
        <v>2.7764E-2</v>
      </c>
      <c r="AF294" s="151">
        <v>2.4702999999999999E-2</v>
      </c>
      <c r="AG294" s="151">
        <v>1.2087840000000001</v>
      </c>
      <c r="AH294" s="151">
        <v>0</v>
      </c>
      <c r="AI294" s="150">
        <v>1.6795999999999998E-2</v>
      </c>
    </row>
    <row r="295" spans="1:35" x14ac:dyDescent="0.25">
      <c r="A295" s="9">
        <v>294</v>
      </c>
      <c r="B295" s="3">
        <v>43563</v>
      </c>
      <c r="C295" s="151">
        <v>5.0716960000000002</v>
      </c>
      <c r="D295" s="151">
        <v>1.5231E-2</v>
      </c>
      <c r="E295" s="151">
        <v>2.5114000000000001E-2</v>
      </c>
      <c r="F295" s="151">
        <v>1.65574</v>
      </c>
      <c r="G295" s="151">
        <v>5.7705260000000003</v>
      </c>
      <c r="H295" s="151">
        <v>3.3515000000000003E-2</v>
      </c>
      <c r="I295" s="151">
        <v>1.4541820000000001</v>
      </c>
      <c r="J295" s="151">
        <v>0.87526400000000004</v>
      </c>
      <c r="K295" s="151">
        <v>1.654423</v>
      </c>
      <c r="L295" s="151">
        <v>0.15092700000000001</v>
      </c>
      <c r="M295" s="151">
        <v>1.2204200000000001</v>
      </c>
      <c r="N295" s="151">
        <v>0.11307399999999999</v>
      </c>
      <c r="O295" s="151">
        <v>6.1415689999999996</v>
      </c>
      <c r="P295" s="151">
        <v>0</v>
      </c>
      <c r="Q295" s="151">
        <v>2.588E-2</v>
      </c>
      <c r="R295" s="151">
        <v>2.3553999999999999E-2</v>
      </c>
      <c r="S295" s="151">
        <v>3.5729999999999998E-2</v>
      </c>
      <c r="T295" s="151">
        <v>0</v>
      </c>
      <c r="U295" s="151">
        <v>0</v>
      </c>
      <c r="V295" s="151">
        <v>0.133577</v>
      </c>
      <c r="W295" s="151">
        <v>0</v>
      </c>
      <c r="X295" s="151">
        <v>5.9092599999999997</v>
      </c>
      <c r="Y295" s="151">
        <v>0</v>
      </c>
      <c r="Z295" s="151">
        <v>0</v>
      </c>
      <c r="AA295" s="151">
        <v>95.979735000000005</v>
      </c>
      <c r="AB295" s="151">
        <v>7.8150719999999998</v>
      </c>
      <c r="AC295" s="151">
        <v>69.575847999999993</v>
      </c>
      <c r="AD295" s="151">
        <v>4.9769000000000001E-2</v>
      </c>
      <c r="AE295" s="151">
        <v>2.7764E-2</v>
      </c>
      <c r="AF295" s="151">
        <v>2.4702999999999999E-2</v>
      </c>
      <c r="AG295" s="151">
        <v>1.2068030000000001</v>
      </c>
      <c r="AH295" s="151">
        <v>0</v>
      </c>
      <c r="AI295" s="150">
        <v>1.6344000000000001E-2</v>
      </c>
    </row>
    <row r="296" spans="1:35" x14ac:dyDescent="0.25">
      <c r="A296" s="9">
        <v>295</v>
      </c>
      <c r="B296" s="3">
        <v>43560</v>
      </c>
      <c r="C296" s="151">
        <v>5.0626959999999999</v>
      </c>
      <c r="D296" s="151">
        <v>1.5207999999999999E-2</v>
      </c>
      <c r="E296" s="151">
        <v>2.5069999999999999E-2</v>
      </c>
      <c r="F296" s="151">
        <v>1.6531400000000001</v>
      </c>
      <c r="G296" s="151">
        <v>5.7815260000000004</v>
      </c>
      <c r="H296" s="151">
        <v>3.3834000000000003E-2</v>
      </c>
      <c r="I296" s="151">
        <v>1.456396</v>
      </c>
      <c r="J296" s="151">
        <v>0.873166</v>
      </c>
      <c r="K296" s="151">
        <v>1.651807</v>
      </c>
      <c r="L296" s="151">
        <v>0.15068300000000001</v>
      </c>
      <c r="M296" s="151">
        <v>1.2199580000000001</v>
      </c>
      <c r="N296" s="151">
        <v>0.112876</v>
      </c>
      <c r="O296" s="151">
        <v>6.1198139999999999</v>
      </c>
      <c r="P296" s="151">
        <v>0</v>
      </c>
      <c r="Q296" s="151">
        <v>2.5808999999999999E-2</v>
      </c>
      <c r="R296" s="151">
        <v>2.3458E-2</v>
      </c>
      <c r="S296" s="151">
        <v>3.5810000000000002E-2</v>
      </c>
      <c r="T296" s="151">
        <v>0</v>
      </c>
      <c r="U296" s="151">
        <v>0</v>
      </c>
      <c r="V296" s="151">
        <v>0.13304299999999999</v>
      </c>
      <c r="W296" s="151">
        <v>0</v>
      </c>
      <c r="X296" s="151">
        <v>5.9370529999999997</v>
      </c>
      <c r="Y296" s="151">
        <v>0</v>
      </c>
      <c r="Z296" s="151">
        <v>0</v>
      </c>
      <c r="AA296" s="151">
        <v>95.523553000000007</v>
      </c>
      <c r="AB296" s="151">
        <v>7.8128200000000003</v>
      </c>
      <c r="AC296" s="151">
        <v>69.445830999999998</v>
      </c>
      <c r="AD296" s="151">
        <v>4.9709000000000003E-2</v>
      </c>
      <c r="AE296" s="151">
        <v>2.7764E-2</v>
      </c>
      <c r="AF296" s="151">
        <v>2.4702999999999999E-2</v>
      </c>
      <c r="AG296" s="151">
        <v>1.204194</v>
      </c>
      <c r="AH296" s="151">
        <v>0</v>
      </c>
      <c r="AI296" s="150">
        <v>1.6216999999999999E-2</v>
      </c>
    </row>
    <row r="297" spans="1:35" x14ac:dyDescent="0.25">
      <c r="A297" s="9">
        <v>296</v>
      </c>
      <c r="B297" s="3">
        <v>43559</v>
      </c>
      <c r="C297" s="151">
        <v>5.0595800000000004</v>
      </c>
      <c r="D297" s="151">
        <v>1.5195999999999999E-2</v>
      </c>
      <c r="E297" s="151">
        <v>2.5055999999999998E-2</v>
      </c>
      <c r="F297" s="151">
        <v>1.6462840000000001</v>
      </c>
      <c r="G297" s="151">
        <v>5.7319760000000004</v>
      </c>
      <c r="H297" s="151">
        <v>3.3848000000000003E-2</v>
      </c>
      <c r="I297" s="151">
        <v>1.4036</v>
      </c>
      <c r="J297" s="151">
        <v>0.84894400000000003</v>
      </c>
      <c r="K297" s="151">
        <v>1.647119</v>
      </c>
      <c r="L297" s="151">
        <v>0.150586</v>
      </c>
      <c r="M297" s="151">
        <v>1.2111460000000001</v>
      </c>
      <c r="N297" s="151">
        <v>0.112814</v>
      </c>
      <c r="O297" s="151">
        <v>6.1233519999999997</v>
      </c>
      <c r="P297" s="151">
        <v>0</v>
      </c>
      <c r="Q297" s="151">
        <v>2.5291999999999999E-2</v>
      </c>
      <c r="R297" s="151">
        <v>2.2676000000000002E-2</v>
      </c>
      <c r="S297" s="151">
        <v>3.5757999999999998E-2</v>
      </c>
      <c r="T297" s="151">
        <v>0</v>
      </c>
      <c r="U297" s="151">
        <v>0</v>
      </c>
      <c r="V297" s="151">
        <v>0.12859400000000001</v>
      </c>
      <c r="W297" s="151">
        <v>0</v>
      </c>
      <c r="X297" s="151">
        <v>5.9000899999999996</v>
      </c>
      <c r="Y297" s="151">
        <v>0</v>
      </c>
      <c r="Z297" s="151">
        <v>0</v>
      </c>
      <c r="AA297" s="151">
        <v>95.638651999999993</v>
      </c>
      <c r="AB297" s="151">
        <v>7.7583909999999996</v>
      </c>
      <c r="AC297" s="151">
        <v>69.266160999999997</v>
      </c>
      <c r="AD297" s="151">
        <v>4.9505E-2</v>
      </c>
      <c r="AE297" s="151">
        <v>2.7764E-2</v>
      </c>
      <c r="AF297" s="151">
        <v>2.4702999999999999E-2</v>
      </c>
      <c r="AG297" s="151">
        <v>1.203082</v>
      </c>
      <c r="AH297" s="151">
        <v>0</v>
      </c>
      <c r="AI297" s="150">
        <v>1.6212000000000001E-2</v>
      </c>
    </row>
    <row r="298" spans="1:35" x14ac:dyDescent="0.25">
      <c r="A298" s="9">
        <v>297</v>
      </c>
      <c r="B298" s="3">
        <v>43558</v>
      </c>
      <c r="C298" s="151">
        <v>5.0565740000000003</v>
      </c>
      <c r="D298" s="151">
        <v>1.5188999999999999E-2</v>
      </c>
      <c r="E298" s="151">
        <v>2.5041000000000001E-2</v>
      </c>
      <c r="F298" s="151">
        <v>1.6413040000000001</v>
      </c>
      <c r="G298" s="151">
        <v>5.672542</v>
      </c>
      <c r="H298" s="151">
        <v>3.3417000000000002E-2</v>
      </c>
      <c r="I298" s="151">
        <v>1.3841289999999999</v>
      </c>
      <c r="J298" s="151">
        <v>0.84503099999999998</v>
      </c>
      <c r="K298" s="151">
        <v>1.6430530000000001</v>
      </c>
      <c r="L298" s="151">
        <v>0.150504</v>
      </c>
      <c r="M298" s="151">
        <v>1.203497</v>
      </c>
      <c r="N298" s="151">
        <v>0.11275</v>
      </c>
      <c r="O298" s="151">
        <v>6.1090059999999999</v>
      </c>
      <c r="P298" s="151">
        <v>0</v>
      </c>
      <c r="Q298" s="151">
        <v>2.4955000000000001E-2</v>
      </c>
      <c r="R298" s="151">
        <v>2.2422000000000001E-2</v>
      </c>
      <c r="S298" s="151">
        <v>3.5123000000000001E-2</v>
      </c>
      <c r="T298" s="151">
        <v>0</v>
      </c>
      <c r="U298" s="151">
        <v>0</v>
      </c>
      <c r="V298" s="151">
        <v>0.12715299999999999</v>
      </c>
      <c r="W298" s="151">
        <v>0</v>
      </c>
      <c r="X298" s="151">
        <v>5.8384479999999996</v>
      </c>
      <c r="Y298" s="151">
        <v>0</v>
      </c>
      <c r="Z298" s="151">
        <v>0</v>
      </c>
      <c r="AA298" s="151">
        <v>95.347904999999997</v>
      </c>
      <c r="AB298" s="151">
        <v>7.7411390000000004</v>
      </c>
      <c r="AC298" s="151">
        <v>69.159205999999998</v>
      </c>
      <c r="AD298" s="151">
        <v>4.9452000000000003E-2</v>
      </c>
      <c r="AE298" s="151">
        <v>2.7764E-2</v>
      </c>
      <c r="AF298" s="151">
        <v>2.4702999999999999E-2</v>
      </c>
      <c r="AG298" s="151">
        <v>1.1984379999999999</v>
      </c>
      <c r="AH298" s="151">
        <v>0</v>
      </c>
      <c r="AI298" s="150">
        <v>1.6083E-2</v>
      </c>
    </row>
    <row r="299" spans="1:35" x14ac:dyDescent="0.25">
      <c r="A299" s="9">
        <v>298</v>
      </c>
      <c r="B299" s="3">
        <v>43557</v>
      </c>
      <c r="C299" s="151">
        <v>5.0535740000000002</v>
      </c>
      <c r="D299" s="151">
        <v>1.5178000000000001E-2</v>
      </c>
      <c r="E299" s="151">
        <v>2.5024999999999999E-2</v>
      </c>
      <c r="F299" s="151">
        <v>1.642911</v>
      </c>
      <c r="G299" s="151">
        <v>5.6867409999999996</v>
      </c>
      <c r="H299" s="151">
        <v>3.3697999999999999E-2</v>
      </c>
      <c r="I299" s="151">
        <v>1.389141</v>
      </c>
      <c r="J299" s="151">
        <v>0.83810300000000004</v>
      </c>
      <c r="K299" s="151">
        <v>1.6445430000000001</v>
      </c>
      <c r="L299" s="151">
        <v>0.150422</v>
      </c>
      <c r="M299" s="151">
        <v>1.2054560000000001</v>
      </c>
      <c r="N299" s="151">
        <v>0.11268599999999999</v>
      </c>
      <c r="O299" s="151">
        <v>6.0793559999999998</v>
      </c>
      <c r="P299" s="151">
        <v>0</v>
      </c>
      <c r="Q299" s="151">
        <v>2.4971E-2</v>
      </c>
      <c r="R299" s="151">
        <v>2.2512999999999998E-2</v>
      </c>
      <c r="S299" s="151">
        <v>3.5305999999999997E-2</v>
      </c>
      <c r="T299" s="151">
        <v>0</v>
      </c>
      <c r="U299" s="151">
        <v>0</v>
      </c>
      <c r="V299" s="151">
        <v>0.12767200000000001</v>
      </c>
      <c r="W299" s="151">
        <v>0</v>
      </c>
      <c r="X299" s="151">
        <v>5.8707019999999996</v>
      </c>
      <c r="Y299" s="151">
        <v>0</v>
      </c>
      <c r="Z299" s="151">
        <v>0</v>
      </c>
      <c r="AA299" s="151">
        <v>94.726347000000004</v>
      </c>
      <c r="AB299" s="151">
        <v>7.7364379999999997</v>
      </c>
      <c r="AC299" s="151">
        <v>68.989123000000006</v>
      </c>
      <c r="AD299" s="151">
        <v>4.9404999999999998E-2</v>
      </c>
      <c r="AE299" s="151">
        <v>2.7795E-2</v>
      </c>
      <c r="AF299" s="151">
        <v>2.4509E-2</v>
      </c>
      <c r="AG299" s="151">
        <v>1.198563</v>
      </c>
      <c r="AH299" s="151">
        <v>0</v>
      </c>
      <c r="AI299" s="150">
        <v>1.6027E-2</v>
      </c>
    </row>
    <row r="300" spans="1:35" x14ac:dyDescent="0.25">
      <c r="A300" s="9">
        <v>299</v>
      </c>
      <c r="B300" s="3">
        <v>43556</v>
      </c>
      <c r="C300" s="151">
        <v>5.0505800000000001</v>
      </c>
      <c r="D300" s="151">
        <v>1.5165E-2</v>
      </c>
      <c r="E300" s="151">
        <v>2.5010999999999999E-2</v>
      </c>
      <c r="F300" s="151">
        <v>1.644137</v>
      </c>
      <c r="G300" s="151">
        <v>5.6458209999999998</v>
      </c>
      <c r="H300" s="151">
        <v>3.3924000000000003E-2</v>
      </c>
      <c r="I300" s="151">
        <v>1.3877870000000001</v>
      </c>
      <c r="J300" s="151">
        <v>0.82899</v>
      </c>
      <c r="K300" s="151">
        <v>1.644579</v>
      </c>
      <c r="L300" s="151">
        <v>0.150339</v>
      </c>
      <c r="M300" s="151">
        <v>1.2011499999999999</v>
      </c>
      <c r="N300" s="151">
        <v>0.112623</v>
      </c>
      <c r="O300" s="151">
        <v>6.0534590000000001</v>
      </c>
      <c r="P300" s="151">
        <v>0</v>
      </c>
      <c r="Q300" s="151">
        <v>2.4829E-2</v>
      </c>
      <c r="R300" s="151">
        <v>2.2284000000000002E-2</v>
      </c>
      <c r="S300" s="151">
        <v>3.4962E-2</v>
      </c>
      <c r="T300" s="151">
        <v>0</v>
      </c>
      <c r="U300" s="151">
        <v>0</v>
      </c>
      <c r="V300" s="151">
        <v>0.126328</v>
      </c>
      <c r="W300" s="151">
        <v>0</v>
      </c>
      <c r="X300" s="151">
        <v>5.865774</v>
      </c>
      <c r="Y300" s="151">
        <v>0</v>
      </c>
      <c r="Z300" s="151">
        <v>0</v>
      </c>
      <c r="AA300" s="151">
        <v>93.725948000000002</v>
      </c>
      <c r="AB300" s="151">
        <v>7.7472459999999996</v>
      </c>
      <c r="AC300" s="151">
        <v>69.051134000000005</v>
      </c>
      <c r="AD300" s="151">
        <v>4.9443000000000001E-2</v>
      </c>
      <c r="AE300" s="151">
        <v>2.7795E-2</v>
      </c>
      <c r="AF300" s="151">
        <v>2.4509E-2</v>
      </c>
      <c r="AG300" s="151">
        <v>1.1986950000000001</v>
      </c>
      <c r="AH300" s="151">
        <v>0</v>
      </c>
      <c r="AI300" s="150">
        <v>1.5772999999999999E-2</v>
      </c>
    </row>
    <row r="301" spans="1:35" x14ac:dyDescent="0.25">
      <c r="A301" s="9">
        <v>300</v>
      </c>
      <c r="B301" s="3">
        <v>43553</v>
      </c>
      <c r="C301" s="151">
        <v>5.0419029999999996</v>
      </c>
      <c r="D301" s="151">
        <v>1.5146E-2</v>
      </c>
      <c r="E301" s="151">
        <v>2.4969999999999999E-2</v>
      </c>
      <c r="F301" s="151">
        <v>1.6362449999999999</v>
      </c>
      <c r="G301" s="151">
        <v>5.5051069999999998</v>
      </c>
      <c r="H301" s="151">
        <v>3.3863999999999998E-2</v>
      </c>
      <c r="I301" s="151">
        <v>1.366155</v>
      </c>
      <c r="J301" s="151">
        <v>0.81488799999999995</v>
      </c>
      <c r="K301" s="151">
        <v>1.638944</v>
      </c>
      <c r="L301" s="151">
        <v>0.15010499999999999</v>
      </c>
      <c r="M301" s="151">
        <v>1.1881889999999999</v>
      </c>
      <c r="N301" s="151">
        <v>0.112438</v>
      </c>
      <c r="O301" s="151">
        <v>6.0679340000000002</v>
      </c>
      <c r="P301" s="151">
        <v>0</v>
      </c>
      <c r="Q301" s="151">
        <v>2.4535000000000001E-2</v>
      </c>
      <c r="R301" s="151">
        <v>2.1926000000000001E-2</v>
      </c>
      <c r="S301" s="151">
        <v>3.4116E-2</v>
      </c>
      <c r="T301" s="151">
        <v>0</v>
      </c>
      <c r="U301" s="151">
        <v>0</v>
      </c>
      <c r="V301" s="151">
        <v>0.124334</v>
      </c>
      <c r="W301" s="151">
        <v>0</v>
      </c>
      <c r="X301" s="151">
        <v>5.7446840000000003</v>
      </c>
      <c r="Y301" s="151">
        <v>0</v>
      </c>
      <c r="Z301" s="151">
        <v>0</v>
      </c>
      <c r="AA301" s="151">
        <v>93.795306999999994</v>
      </c>
      <c r="AB301" s="151">
        <v>7.6783440000000001</v>
      </c>
      <c r="AC301" s="151">
        <v>68.670789999999997</v>
      </c>
      <c r="AD301" s="151">
        <v>4.9356999999999998E-2</v>
      </c>
      <c r="AE301" s="151">
        <v>2.7754000000000001E-2</v>
      </c>
      <c r="AF301" s="151">
        <v>2.4448000000000001E-2</v>
      </c>
      <c r="AG301" s="151">
        <v>1.1955279999999999</v>
      </c>
      <c r="AH301" s="151">
        <v>0</v>
      </c>
      <c r="AI301" s="150">
        <v>1.5372E-2</v>
      </c>
    </row>
    <row r="302" spans="1:35" x14ac:dyDescent="0.25">
      <c r="A302" s="9">
        <v>301</v>
      </c>
      <c r="B302" s="3">
        <v>43552</v>
      </c>
      <c r="C302" s="151">
        <v>5.0389100000000004</v>
      </c>
      <c r="D302" s="151">
        <v>1.5145E-2</v>
      </c>
      <c r="E302" s="151">
        <v>2.4955000000000001E-2</v>
      </c>
      <c r="F302" s="151">
        <v>1.615389</v>
      </c>
      <c r="G302" s="151">
        <v>5.3384470000000004</v>
      </c>
      <c r="H302" s="151">
        <v>3.2786000000000003E-2</v>
      </c>
      <c r="I302" s="151">
        <v>1.3477189999999999</v>
      </c>
      <c r="J302" s="151">
        <v>0.80863099999999999</v>
      </c>
      <c r="K302" s="151">
        <v>1.6229450000000001</v>
      </c>
      <c r="L302" s="151">
        <v>0.15002099999999999</v>
      </c>
      <c r="M302" s="151">
        <v>1.170671</v>
      </c>
      <c r="N302" s="151">
        <v>0.112372</v>
      </c>
      <c r="O302" s="151">
        <v>6.0931449999999998</v>
      </c>
      <c r="P302" s="151">
        <v>0</v>
      </c>
      <c r="Q302" s="151">
        <v>2.4291E-2</v>
      </c>
      <c r="R302" s="151">
        <v>2.1758E-2</v>
      </c>
      <c r="S302" s="151">
        <v>3.2717999999999997E-2</v>
      </c>
      <c r="T302" s="151">
        <v>0</v>
      </c>
      <c r="U302" s="151">
        <v>0</v>
      </c>
      <c r="V302" s="151">
        <v>0.123363</v>
      </c>
      <c r="W302" s="151">
        <v>0</v>
      </c>
      <c r="X302" s="151">
        <v>5.5474610000000002</v>
      </c>
      <c r="Y302" s="151">
        <v>0</v>
      </c>
      <c r="Z302" s="151">
        <v>0</v>
      </c>
      <c r="AA302" s="151">
        <v>94.165073000000007</v>
      </c>
      <c r="AB302" s="151">
        <v>7.6506460000000001</v>
      </c>
      <c r="AC302" s="151">
        <v>68.280393000000004</v>
      </c>
      <c r="AD302" s="151">
        <v>4.9180000000000001E-2</v>
      </c>
      <c r="AE302" s="151">
        <v>2.7754000000000001E-2</v>
      </c>
      <c r="AF302" s="151">
        <v>2.4448000000000001E-2</v>
      </c>
      <c r="AG302" s="151">
        <v>1.1733830000000001</v>
      </c>
      <c r="AH302" s="151">
        <v>0</v>
      </c>
      <c r="AI302" s="150">
        <v>1.4749E-2</v>
      </c>
    </row>
    <row r="303" spans="1:35" x14ac:dyDescent="0.25">
      <c r="A303" s="9">
        <v>302</v>
      </c>
      <c r="B303" s="3">
        <v>43551</v>
      </c>
      <c r="C303" s="151">
        <v>5.0358799999999997</v>
      </c>
      <c r="D303" s="151">
        <v>1.5136E-2</v>
      </c>
      <c r="E303" s="151">
        <v>2.4938999999999999E-2</v>
      </c>
      <c r="F303" s="151">
        <v>1.633343</v>
      </c>
      <c r="G303" s="151">
        <v>5.6006720000000003</v>
      </c>
      <c r="H303" s="151">
        <v>3.3748E-2</v>
      </c>
      <c r="I303" s="151">
        <v>1.409662</v>
      </c>
      <c r="J303" s="151">
        <v>0.84895500000000002</v>
      </c>
      <c r="K303" s="151">
        <v>1.637669</v>
      </c>
      <c r="L303" s="151">
        <v>0.14993500000000001</v>
      </c>
      <c r="M303" s="151">
        <v>1.199317</v>
      </c>
      <c r="N303" s="151">
        <v>0.11230999999999999</v>
      </c>
      <c r="O303" s="151">
        <v>6.132612</v>
      </c>
      <c r="P303" s="151">
        <v>0</v>
      </c>
      <c r="Q303" s="151">
        <v>2.5012E-2</v>
      </c>
      <c r="R303" s="151">
        <v>2.3012999999999999E-2</v>
      </c>
      <c r="S303" s="151">
        <v>3.3924000000000003E-2</v>
      </c>
      <c r="T303" s="151">
        <v>0</v>
      </c>
      <c r="U303" s="151">
        <v>0</v>
      </c>
      <c r="V303" s="151">
        <v>0.13040299999999999</v>
      </c>
      <c r="W303" s="151">
        <v>0</v>
      </c>
      <c r="X303" s="151">
        <v>5.7714439999999998</v>
      </c>
      <c r="Y303" s="151">
        <v>0</v>
      </c>
      <c r="Z303" s="151">
        <v>0</v>
      </c>
      <c r="AA303" s="151">
        <v>94.428556</v>
      </c>
      <c r="AB303" s="151">
        <v>7.6993939999999998</v>
      </c>
      <c r="AC303" s="151">
        <v>68.824721999999994</v>
      </c>
      <c r="AD303" s="151">
        <v>4.9305000000000002E-2</v>
      </c>
      <c r="AE303" s="151">
        <v>2.7754000000000001E-2</v>
      </c>
      <c r="AF303" s="151">
        <v>2.4448000000000001E-2</v>
      </c>
      <c r="AG303" s="151">
        <v>1.188423</v>
      </c>
      <c r="AH303" s="151">
        <v>0</v>
      </c>
      <c r="AI303" s="150">
        <v>1.5341E-2</v>
      </c>
    </row>
    <row r="304" spans="1:35" x14ac:dyDescent="0.25">
      <c r="A304" s="9">
        <v>303</v>
      </c>
      <c r="B304" s="3">
        <v>43550</v>
      </c>
      <c r="C304" s="151">
        <v>5.0328689999999998</v>
      </c>
      <c r="D304" s="151">
        <v>1.5129E-2</v>
      </c>
      <c r="E304" s="151">
        <v>2.4922E-2</v>
      </c>
      <c r="F304" s="151">
        <v>1.6406419999999999</v>
      </c>
      <c r="G304" s="151">
        <v>5.7577720000000001</v>
      </c>
      <c r="H304" s="151">
        <v>3.4705E-2</v>
      </c>
      <c r="I304" s="151">
        <v>1.4355819999999999</v>
      </c>
      <c r="J304" s="151">
        <v>0.86699499999999996</v>
      </c>
      <c r="K304" s="151">
        <v>1.644082</v>
      </c>
      <c r="L304" s="151">
        <v>0.14985200000000001</v>
      </c>
      <c r="M304" s="151">
        <v>1.21455</v>
      </c>
      <c r="N304" s="151">
        <v>0.112247</v>
      </c>
      <c r="O304" s="151">
        <v>6.1727530000000002</v>
      </c>
      <c r="P304" s="151">
        <v>0</v>
      </c>
      <c r="Q304" s="151">
        <v>2.5361999999999999E-2</v>
      </c>
      <c r="R304" s="151">
        <v>2.3376000000000001E-2</v>
      </c>
      <c r="S304" s="151">
        <v>3.4657E-2</v>
      </c>
      <c r="T304" s="151">
        <v>0</v>
      </c>
      <c r="U304" s="151">
        <v>0</v>
      </c>
      <c r="V304" s="151">
        <v>0.13240199999999999</v>
      </c>
      <c r="W304" s="151">
        <v>0</v>
      </c>
      <c r="X304" s="151">
        <v>5.931012</v>
      </c>
      <c r="Y304" s="151">
        <v>0</v>
      </c>
      <c r="Z304" s="151">
        <v>0</v>
      </c>
      <c r="AA304" s="151">
        <v>94.984774999999999</v>
      </c>
      <c r="AB304" s="151">
        <v>7.7710229999999996</v>
      </c>
      <c r="AC304" s="151">
        <v>69.098951999999997</v>
      </c>
      <c r="AD304" s="151">
        <v>4.9300999999999998E-2</v>
      </c>
      <c r="AE304" s="151">
        <v>2.7643000000000001E-2</v>
      </c>
      <c r="AF304" s="151">
        <v>2.4759E-2</v>
      </c>
      <c r="AG304" s="151">
        <v>1.1933990000000001</v>
      </c>
      <c r="AH304" s="151">
        <v>0</v>
      </c>
      <c r="AI304" s="150">
        <v>1.5576E-2</v>
      </c>
    </row>
    <row r="305" spans="1:35" x14ac:dyDescent="0.25">
      <c r="A305" s="9">
        <v>304</v>
      </c>
      <c r="B305" s="3">
        <v>43549</v>
      </c>
      <c r="C305" s="151">
        <v>5.0299509999999996</v>
      </c>
      <c r="D305" s="151">
        <v>1.5122E-2</v>
      </c>
      <c r="E305" s="151">
        <v>2.4910999999999999E-2</v>
      </c>
      <c r="F305" s="151">
        <v>1.6401699999999999</v>
      </c>
      <c r="G305" s="151">
        <v>5.7341610000000003</v>
      </c>
      <c r="H305" s="151">
        <v>3.3861000000000002E-2</v>
      </c>
      <c r="I305" s="151">
        <v>1.444861</v>
      </c>
      <c r="J305" s="151">
        <v>0.86459200000000003</v>
      </c>
      <c r="K305" s="151">
        <v>1.643159</v>
      </c>
      <c r="L305" s="151">
        <v>0.14976900000000001</v>
      </c>
      <c r="M305" s="151">
        <v>1.2077899999999999</v>
      </c>
      <c r="N305" s="151">
        <v>0.11218599999999999</v>
      </c>
      <c r="O305" s="151">
        <v>6.1899519999999999</v>
      </c>
      <c r="P305" s="151">
        <v>0</v>
      </c>
      <c r="Q305" s="151">
        <v>2.5555000000000001E-2</v>
      </c>
      <c r="R305" s="151">
        <v>2.3595999999999999E-2</v>
      </c>
      <c r="S305" s="151">
        <v>3.4002999999999999E-2</v>
      </c>
      <c r="T305" s="151">
        <v>0</v>
      </c>
      <c r="U305" s="151">
        <v>0</v>
      </c>
      <c r="V305" s="151">
        <v>0.13364200000000001</v>
      </c>
      <c r="W305" s="151">
        <v>0</v>
      </c>
      <c r="X305" s="151">
        <v>5.86008</v>
      </c>
      <c r="Y305" s="151">
        <v>0</v>
      </c>
      <c r="Z305" s="151">
        <v>0</v>
      </c>
      <c r="AA305" s="151">
        <v>95.298833999999999</v>
      </c>
      <c r="AB305" s="151">
        <v>7.7374559999999999</v>
      </c>
      <c r="AC305" s="151">
        <v>69.069856999999999</v>
      </c>
      <c r="AD305" s="151">
        <v>4.9334999999999997E-2</v>
      </c>
      <c r="AE305" s="151">
        <v>2.7643000000000001E-2</v>
      </c>
      <c r="AF305" s="151">
        <v>2.4759E-2</v>
      </c>
      <c r="AG305" s="151">
        <v>1.192982</v>
      </c>
      <c r="AH305" s="151">
        <v>0</v>
      </c>
      <c r="AI305" s="150">
        <v>1.5219999999999999E-2</v>
      </c>
    </row>
    <row r="306" spans="1:35" x14ac:dyDescent="0.25">
      <c r="A306" s="9">
        <v>305</v>
      </c>
      <c r="B306" s="3">
        <v>43546</v>
      </c>
      <c r="C306" s="151">
        <v>5.0214400000000001</v>
      </c>
      <c r="D306" s="151">
        <v>1.5098E-2</v>
      </c>
      <c r="E306" s="151">
        <v>2.4868000000000001E-2</v>
      </c>
      <c r="F306" s="151">
        <v>1.6396839999999999</v>
      </c>
      <c r="G306" s="151">
        <v>5.6935419999999999</v>
      </c>
      <c r="H306" s="151">
        <v>3.3432000000000003E-2</v>
      </c>
      <c r="I306" s="151">
        <v>1.493171</v>
      </c>
      <c r="J306" s="151">
        <v>0.88502000000000003</v>
      </c>
      <c r="K306" s="151">
        <v>1.6419840000000001</v>
      </c>
      <c r="L306" s="151">
        <v>0.14952699999999999</v>
      </c>
      <c r="M306" s="151">
        <v>1.213401</v>
      </c>
      <c r="N306" s="151">
        <v>0.112</v>
      </c>
      <c r="O306" s="151">
        <v>6.2014829999999996</v>
      </c>
      <c r="P306" s="151">
        <v>0</v>
      </c>
      <c r="Q306" s="151">
        <v>2.6533000000000001E-2</v>
      </c>
      <c r="R306" s="151">
        <v>2.452E-2</v>
      </c>
      <c r="S306" s="151">
        <v>3.4272999999999998E-2</v>
      </c>
      <c r="T306" s="151">
        <v>0</v>
      </c>
      <c r="U306" s="151">
        <v>0</v>
      </c>
      <c r="V306" s="151">
        <v>0.13889199999999999</v>
      </c>
      <c r="W306" s="151">
        <v>0</v>
      </c>
      <c r="X306" s="151">
        <v>5.7838640000000003</v>
      </c>
      <c r="Y306" s="151">
        <v>0</v>
      </c>
      <c r="Z306" s="151">
        <v>0</v>
      </c>
      <c r="AA306" s="151">
        <v>95.503771999999998</v>
      </c>
      <c r="AB306" s="151">
        <v>7.6469719999999999</v>
      </c>
      <c r="AC306" s="151">
        <v>68.844193000000004</v>
      </c>
      <c r="AD306" s="151">
        <v>4.9297000000000001E-2</v>
      </c>
      <c r="AE306" s="151">
        <v>2.7643000000000001E-2</v>
      </c>
      <c r="AF306" s="151">
        <v>2.4759E-2</v>
      </c>
      <c r="AG306" s="151">
        <v>1.1931659999999999</v>
      </c>
      <c r="AH306" s="151">
        <v>0</v>
      </c>
      <c r="AI306" s="150">
        <v>1.5218000000000001E-2</v>
      </c>
    </row>
    <row r="307" spans="1:35" x14ac:dyDescent="0.25">
      <c r="A307" s="9">
        <v>306</v>
      </c>
      <c r="B307" s="3">
        <v>43545</v>
      </c>
      <c r="C307" s="151">
        <v>5.0185769999999996</v>
      </c>
      <c r="D307" s="151">
        <v>1.5091E-2</v>
      </c>
      <c r="E307" s="151">
        <v>2.4851000000000002E-2</v>
      </c>
      <c r="F307" s="151">
        <v>1.637634</v>
      </c>
      <c r="G307" s="151">
        <v>5.722353</v>
      </c>
      <c r="H307" s="151">
        <v>3.3283E-2</v>
      </c>
      <c r="I307" s="151">
        <v>1.494178</v>
      </c>
      <c r="J307" s="151">
        <v>0.89199799999999996</v>
      </c>
      <c r="K307" s="151">
        <v>1.6404669999999999</v>
      </c>
      <c r="L307" s="151">
        <v>0.14944499999999999</v>
      </c>
      <c r="M307" s="151">
        <v>1.2131350000000001</v>
      </c>
      <c r="N307" s="151">
        <v>0.11193699999999999</v>
      </c>
      <c r="O307" s="151">
        <v>6.1901609999999998</v>
      </c>
      <c r="P307" s="151">
        <v>0</v>
      </c>
      <c r="Q307" s="151">
        <v>2.6554999999999999E-2</v>
      </c>
      <c r="R307" s="151">
        <v>2.46E-2</v>
      </c>
      <c r="S307" s="151">
        <v>3.3907E-2</v>
      </c>
      <c r="T307" s="151">
        <v>0</v>
      </c>
      <c r="U307" s="151">
        <v>0</v>
      </c>
      <c r="V307" s="151">
        <v>0.139352</v>
      </c>
      <c r="W307" s="151">
        <v>0</v>
      </c>
      <c r="X307" s="151">
        <v>5.8153540000000001</v>
      </c>
      <c r="Y307" s="151">
        <v>0</v>
      </c>
      <c r="Z307" s="151">
        <v>0</v>
      </c>
      <c r="AA307" s="151">
        <v>95.194871000000006</v>
      </c>
      <c r="AB307" s="151">
        <v>7.6522290000000002</v>
      </c>
      <c r="AC307" s="151">
        <v>68.827573999999998</v>
      </c>
      <c r="AD307" s="151">
        <v>4.9239999999999999E-2</v>
      </c>
      <c r="AE307" s="151">
        <v>2.7643000000000001E-2</v>
      </c>
      <c r="AF307" s="151">
        <v>2.4759E-2</v>
      </c>
      <c r="AG307" s="151">
        <v>1.1922550000000001</v>
      </c>
      <c r="AH307" s="151">
        <v>0</v>
      </c>
      <c r="AI307" s="150">
        <v>1.5393E-2</v>
      </c>
    </row>
    <row r="308" spans="1:35" x14ac:dyDescent="0.25">
      <c r="A308" s="9">
        <v>307</v>
      </c>
      <c r="B308" s="3">
        <v>43544</v>
      </c>
      <c r="C308" s="151">
        <v>5.0156790000000004</v>
      </c>
      <c r="D308" s="151">
        <v>1.5082999999999999E-2</v>
      </c>
      <c r="E308" s="151">
        <v>2.4836E-2</v>
      </c>
      <c r="F308" s="151">
        <v>1.6390199999999999</v>
      </c>
      <c r="G308" s="151">
        <v>5.7196809999999996</v>
      </c>
      <c r="H308" s="151">
        <v>3.3362999999999997E-2</v>
      </c>
      <c r="I308" s="151">
        <v>1.5149250000000001</v>
      </c>
      <c r="J308" s="151">
        <v>0.90426700000000004</v>
      </c>
      <c r="K308" s="151">
        <v>1.6406590000000001</v>
      </c>
      <c r="L308" s="151">
        <v>0.149364</v>
      </c>
      <c r="M308" s="151">
        <v>1.2149179999999999</v>
      </c>
      <c r="N308" s="151">
        <v>0.111876</v>
      </c>
      <c r="O308" s="151">
        <v>6.1880860000000002</v>
      </c>
      <c r="P308" s="151">
        <v>0</v>
      </c>
      <c r="Q308" s="151">
        <v>2.6783000000000001E-2</v>
      </c>
      <c r="R308" s="151">
        <v>2.4868000000000001E-2</v>
      </c>
      <c r="S308" s="151">
        <v>3.3750000000000002E-2</v>
      </c>
      <c r="T308" s="151">
        <v>0</v>
      </c>
      <c r="U308" s="151">
        <v>0</v>
      </c>
      <c r="V308" s="151">
        <v>0.140879</v>
      </c>
      <c r="W308" s="151">
        <v>0</v>
      </c>
      <c r="X308" s="151">
        <v>5.8092439999999996</v>
      </c>
      <c r="Y308" s="151">
        <v>0</v>
      </c>
      <c r="Z308" s="151">
        <v>0</v>
      </c>
      <c r="AA308" s="151">
        <v>95.157649000000006</v>
      </c>
      <c r="AB308" s="151">
        <v>7.6572820000000004</v>
      </c>
      <c r="AC308" s="151">
        <v>68.821962999999997</v>
      </c>
      <c r="AD308" s="151">
        <v>4.9259999999999998E-2</v>
      </c>
      <c r="AE308" s="151">
        <v>2.7643000000000001E-2</v>
      </c>
      <c r="AF308" s="151">
        <v>2.4759E-2</v>
      </c>
      <c r="AG308" s="151">
        <v>1.191999</v>
      </c>
      <c r="AH308" s="151">
        <v>0</v>
      </c>
      <c r="AI308" s="150">
        <v>1.5155999999999999E-2</v>
      </c>
    </row>
    <row r="309" spans="1:35" x14ac:dyDescent="0.25">
      <c r="A309" s="9">
        <v>308</v>
      </c>
      <c r="B309" s="3">
        <v>43543</v>
      </c>
      <c r="C309" s="151">
        <v>5.0129669999999997</v>
      </c>
      <c r="D309" s="151">
        <v>1.5075E-2</v>
      </c>
      <c r="E309" s="151">
        <v>2.4822E-2</v>
      </c>
      <c r="F309" s="151">
        <v>1.6377889999999999</v>
      </c>
      <c r="G309" s="151">
        <v>5.7015640000000003</v>
      </c>
      <c r="H309" s="151">
        <v>3.3189000000000003E-2</v>
      </c>
      <c r="I309" s="151">
        <v>1.515717</v>
      </c>
      <c r="J309" s="151">
        <v>0.901694</v>
      </c>
      <c r="K309" s="151">
        <v>1.6398010000000001</v>
      </c>
      <c r="L309" s="151">
        <v>0.14927199999999999</v>
      </c>
      <c r="M309" s="151">
        <v>1.2121280000000001</v>
      </c>
      <c r="N309" s="151">
        <v>0.11181199999999999</v>
      </c>
      <c r="O309" s="151">
        <v>6.1860429999999997</v>
      </c>
      <c r="P309" s="151">
        <v>0</v>
      </c>
      <c r="Q309" s="151">
        <v>2.6823E-2</v>
      </c>
      <c r="R309" s="151">
        <v>2.4819000000000001E-2</v>
      </c>
      <c r="S309" s="151">
        <v>3.3548000000000001E-2</v>
      </c>
      <c r="T309" s="151">
        <v>0</v>
      </c>
      <c r="U309" s="151">
        <v>0</v>
      </c>
      <c r="V309" s="151">
        <v>0.140625</v>
      </c>
      <c r="W309" s="151">
        <v>0</v>
      </c>
      <c r="X309" s="151">
        <v>5.7922289999999998</v>
      </c>
      <c r="Y309" s="151">
        <v>0</v>
      </c>
      <c r="Z309" s="151">
        <v>0</v>
      </c>
      <c r="AA309" s="151">
        <v>95.117050000000006</v>
      </c>
      <c r="AB309" s="151">
        <v>7.6419180000000004</v>
      </c>
      <c r="AC309" s="151">
        <v>68.745805000000004</v>
      </c>
      <c r="AD309" s="151">
        <v>4.9201000000000002E-2</v>
      </c>
      <c r="AE309" s="151">
        <v>2.7557000000000002E-2</v>
      </c>
      <c r="AF309" s="151">
        <v>2.4629000000000002E-2</v>
      </c>
      <c r="AG309" s="151">
        <v>1.191975</v>
      </c>
      <c r="AH309" s="151">
        <v>0</v>
      </c>
      <c r="AI309" s="150">
        <v>1.5155999999999999E-2</v>
      </c>
    </row>
    <row r="310" spans="1:35" x14ac:dyDescent="0.25">
      <c r="A310" s="9">
        <v>309</v>
      </c>
      <c r="B310" s="3">
        <v>43542</v>
      </c>
      <c r="C310" s="151">
        <v>5.010046</v>
      </c>
      <c r="D310" s="151">
        <v>1.5062000000000001E-2</v>
      </c>
      <c r="E310" s="151">
        <v>2.4806000000000002E-2</v>
      </c>
      <c r="F310" s="151">
        <v>1.6347510000000001</v>
      </c>
      <c r="G310" s="151">
        <v>5.6921200000000001</v>
      </c>
      <c r="H310" s="151">
        <v>3.3154999999999997E-2</v>
      </c>
      <c r="I310" s="151">
        <v>1.492108</v>
      </c>
      <c r="J310" s="151">
        <v>0.89718699999999996</v>
      </c>
      <c r="K310" s="151">
        <v>1.637626</v>
      </c>
      <c r="L310" s="151">
        <v>0.14918999999999999</v>
      </c>
      <c r="M310" s="151">
        <v>1.2095659999999999</v>
      </c>
      <c r="N310" s="151">
        <v>0.11175</v>
      </c>
      <c r="O310" s="151">
        <v>6.1712629999999997</v>
      </c>
      <c r="P310" s="151">
        <v>0</v>
      </c>
      <c r="Q310" s="151">
        <v>2.6440000000000002E-2</v>
      </c>
      <c r="R310" s="151">
        <v>2.4476000000000001E-2</v>
      </c>
      <c r="S310" s="151">
        <v>3.3477E-2</v>
      </c>
      <c r="T310" s="151">
        <v>0</v>
      </c>
      <c r="U310" s="151">
        <v>0</v>
      </c>
      <c r="V310" s="151">
        <v>0.13869300000000001</v>
      </c>
      <c r="W310" s="151">
        <v>0</v>
      </c>
      <c r="X310" s="151">
        <v>5.786683</v>
      </c>
      <c r="Y310" s="151">
        <v>0</v>
      </c>
      <c r="Z310" s="151">
        <v>0</v>
      </c>
      <c r="AA310" s="151">
        <v>94.994337999999999</v>
      </c>
      <c r="AB310" s="151">
        <v>7.6323749999999997</v>
      </c>
      <c r="AC310" s="151">
        <v>68.686958000000004</v>
      </c>
      <c r="AD310" s="151">
        <v>4.9045999999999999E-2</v>
      </c>
      <c r="AE310" s="151">
        <v>2.7557000000000002E-2</v>
      </c>
      <c r="AF310" s="151">
        <v>2.4629000000000002E-2</v>
      </c>
      <c r="AG310" s="151">
        <v>1.189022</v>
      </c>
      <c r="AH310" s="151">
        <v>0</v>
      </c>
      <c r="AI310" s="150">
        <v>1.5047E-2</v>
      </c>
    </row>
    <row r="311" spans="1:35" x14ac:dyDescent="0.25">
      <c r="A311" s="9">
        <v>310</v>
      </c>
      <c r="B311" s="3">
        <v>43539</v>
      </c>
      <c r="C311" s="151">
        <v>5.0016860000000003</v>
      </c>
      <c r="D311" s="151">
        <v>1.5043000000000001E-2</v>
      </c>
      <c r="E311" s="151">
        <v>2.4763E-2</v>
      </c>
      <c r="F311" s="151">
        <v>1.6335310000000001</v>
      </c>
      <c r="G311" s="151">
        <v>5.6922680000000003</v>
      </c>
      <c r="H311" s="151">
        <v>3.3104000000000001E-2</v>
      </c>
      <c r="I311" s="151">
        <v>1.480021</v>
      </c>
      <c r="J311" s="151">
        <v>0.89090400000000003</v>
      </c>
      <c r="K311" s="151">
        <v>1.6344019999999999</v>
      </c>
      <c r="L311" s="151">
        <v>0.148946</v>
      </c>
      <c r="M311" s="151">
        <v>1.2060999999999999</v>
      </c>
      <c r="N311" s="151">
        <v>0.11155900000000001</v>
      </c>
      <c r="O311" s="151">
        <v>6.1607079999999996</v>
      </c>
      <c r="P311" s="151">
        <v>0</v>
      </c>
      <c r="Q311" s="151">
        <v>2.6196000000000001E-2</v>
      </c>
      <c r="R311" s="151">
        <v>2.4232E-2</v>
      </c>
      <c r="S311" s="151">
        <v>3.3413999999999999E-2</v>
      </c>
      <c r="T311" s="151">
        <v>0</v>
      </c>
      <c r="U311" s="151">
        <v>0</v>
      </c>
      <c r="V311" s="151">
        <v>0.13732800000000001</v>
      </c>
      <c r="W311" s="151">
        <v>0</v>
      </c>
      <c r="X311" s="151">
        <v>5.7868830000000004</v>
      </c>
      <c r="Y311" s="151">
        <v>0</v>
      </c>
      <c r="Z311" s="151">
        <v>0</v>
      </c>
      <c r="AA311" s="151">
        <v>94.820987000000002</v>
      </c>
      <c r="AB311" s="151">
        <v>7.6083210000000001</v>
      </c>
      <c r="AC311" s="151">
        <v>68.560567000000006</v>
      </c>
      <c r="AD311" s="151">
        <v>4.8967999999999998E-2</v>
      </c>
      <c r="AE311" s="151">
        <v>2.7557000000000002E-2</v>
      </c>
      <c r="AF311" s="151">
        <v>2.4629000000000002E-2</v>
      </c>
      <c r="AG311" s="151">
        <v>1.185738</v>
      </c>
      <c r="AH311" s="151">
        <v>0</v>
      </c>
      <c r="AI311" s="150">
        <v>1.5092E-2</v>
      </c>
    </row>
    <row r="312" spans="1:35" x14ac:dyDescent="0.25">
      <c r="A312" s="9">
        <v>311</v>
      </c>
      <c r="B312" s="3">
        <v>43538</v>
      </c>
      <c r="C312" s="151">
        <v>4.9991180000000002</v>
      </c>
      <c r="D312" s="151">
        <v>1.5035E-2</v>
      </c>
      <c r="E312" s="151">
        <v>2.4749E-2</v>
      </c>
      <c r="F312" s="151">
        <v>1.6319870000000001</v>
      </c>
      <c r="G312" s="151">
        <v>5.6758839999999999</v>
      </c>
      <c r="H312" s="151">
        <v>3.3244000000000003E-2</v>
      </c>
      <c r="I312" s="151">
        <v>1.474772</v>
      </c>
      <c r="J312" s="151">
        <v>0.88144900000000004</v>
      </c>
      <c r="K312" s="151">
        <v>1.633221</v>
      </c>
      <c r="L312" s="151">
        <v>0.148866</v>
      </c>
      <c r="M312" s="151">
        <v>1.2050920000000001</v>
      </c>
      <c r="N312" s="151">
        <v>0.11147899999999999</v>
      </c>
      <c r="O312" s="151">
        <v>6.1715689999999999</v>
      </c>
      <c r="P312" s="151">
        <v>0</v>
      </c>
      <c r="Q312" s="151">
        <v>2.6114999999999999E-2</v>
      </c>
      <c r="R312" s="151">
        <v>2.4149E-2</v>
      </c>
      <c r="S312" s="151">
        <v>3.3432999999999997E-2</v>
      </c>
      <c r="T312" s="151">
        <v>0</v>
      </c>
      <c r="U312" s="151">
        <v>0</v>
      </c>
      <c r="V312" s="151">
        <v>0.13686599999999999</v>
      </c>
      <c r="W312" s="151">
        <v>0</v>
      </c>
      <c r="X312" s="151">
        <v>5.7724880000000001</v>
      </c>
      <c r="Y312" s="151">
        <v>0</v>
      </c>
      <c r="Z312" s="151">
        <v>0</v>
      </c>
      <c r="AA312" s="151">
        <v>94.832808</v>
      </c>
      <c r="AB312" s="151">
        <v>7.6209879999999997</v>
      </c>
      <c r="AC312" s="151">
        <v>68.549025</v>
      </c>
      <c r="AD312" s="151">
        <v>4.8913999999999999E-2</v>
      </c>
      <c r="AE312" s="151">
        <v>2.7557000000000002E-2</v>
      </c>
      <c r="AF312" s="151">
        <v>2.4629000000000002E-2</v>
      </c>
      <c r="AG312" s="151">
        <v>1.184212</v>
      </c>
      <c r="AH312" s="151">
        <v>0</v>
      </c>
      <c r="AI312" s="150">
        <v>1.5086E-2</v>
      </c>
    </row>
    <row r="313" spans="1:35" x14ac:dyDescent="0.25">
      <c r="A313" s="9">
        <v>312</v>
      </c>
      <c r="B313" s="3">
        <v>43537</v>
      </c>
      <c r="C313" s="151">
        <v>4.9961039999999999</v>
      </c>
      <c r="D313" s="151">
        <v>1.5025999999999999E-2</v>
      </c>
      <c r="E313" s="151">
        <v>2.4733999999999999E-2</v>
      </c>
      <c r="F313" s="151">
        <v>1.6306350000000001</v>
      </c>
      <c r="G313" s="151">
        <v>5.6565669999999999</v>
      </c>
      <c r="H313" s="151">
        <v>3.2903000000000002E-2</v>
      </c>
      <c r="I313" s="151">
        <v>1.4674879999999999</v>
      </c>
      <c r="J313" s="151">
        <v>0.88533600000000001</v>
      </c>
      <c r="K313" s="151">
        <v>1.63229</v>
      </c>
      <c r="L313" s="151">
        <v>0.148784</v>
      </c>
      <c r="M313" s="151">
        <v>1.201476</v>
      </c>
      <c r="N313" s="151">
        <v>0.111415</v>
      </c>
      <c r="O313" s="151">
        <v>6.1717430000000002</v>
      </c>
      <c r="P313" s="151">
        <v>0</v>
      </c>
      <c r="Q313" s="151">
        <v>2.6064E-2</v>
      </c>
      <c r="R313" s="151">
        <v>2.4178999999999999E-2</v>
      </c>
      <c r="S313" s="151">
        <v>3.3085000000000003E-2</v>
      </c>
      <c r="T313" s="151">
        <v>0</v>
      </c>
      <c r="U313" s="151">
        <v>0</v>
      </c>
      <c r="V313" s="151">
        <v>0.13705200000000001</v>
      </c>
      <c r="W313" s="151">
        <v>0</v>
      </c>
      <c r="X313" s="151">
        <v>5.7531629999999998</v>
      </c>
      <c r="Y313" s="151">
        <v>0</v>
      </c>
      <c r="Z313" s="151">
        <v>0</v>
      </c>
      <c r="AA313" s="151">
        <v>94.847971999999999</v>
      </c>
      <c r="AB313" s="151">
        <v>7.5927959999999999</v>
      </c>
      <c r="AC313" s="151">
        <v>68.468669000000006</v>
      </c>
      <c r="AD313" s="151">
        <v>4.8890999999999997E-2</v>
      </c>
      <c r="AE313" s="151">
        <v>2.7557000000000002E-2</v>
      </c>
      <c r="AF313" s="151">
        <v>2.4629000000000002E-2</v>
      </c>
      <c r="AG313" s="151">
        <v>1.1837709999999999</v>
      </c>
      <c r="AH313" s="151">
        <v>0</v>
      </c>
      <c r="AI313" s="150">
        <v>1.4737999999999999E-2</v>
      </c>
    </row>
    <row r="314" spans="1:35" x14ac:dyDescent="0.25">
      <c r="A314" s="9">
        <v>313</v>
      </c>
      <c r="B314" s="3">
        <v>43536</v>
      </c>
      <c r="C314" s="151">
        <v>4.9932290000000004</v>
      </c>
      <c r="D314" s="151">
        <v>1.5018999999999999E-2</v>
      </c>
      <c r="E314" s="151">
        <v>2.4719999999999999E-2</v>
      </c>
      <c r="F314" s="151">
        <v>1.627993</v>
      </c>
      <c r="G314" s="151">
        <v>5.643643</v>
      </c>
      <c r="H314" s="151">
        <v>3.2894E-2</v>
      </c>
      <c r="I314" s="151">
        <v>1.452528</v>
      </c>
      <c r="J314" s="151">
        <v>0.87953700000000001</v>
      </c>
      <c r="K314" s="151">
        <v>1.6307370000000001</v>
      </c>
      <c r="L314" s="151">
        <v>0.14870700000000001</v>
      </c>
      <c r="M314" s="151">
        <v>1.1979169999999999</v>
      </c>
      <c r="N314" s="151">
        <v>0.11135</v>
      </c>
      <c r="O314" s="151">
        <v>6.1691729999999998</v>
      </c>
      <c r="P314" s="151">
        <v>0</v>
      </c>
      <c r="Q314" s="151">
        <v>2.5985000000000001E-2</v>
      </c>
      <c r="R314" s="151">
        <v>2.4045E-2</v>
      </c>
      <c r="S314" s="151">
        <v>3.2968999999999998E-2</v>
      </c>
      <c r="T314" s="151">
        <v>0</v>
      </c>
      <c r="U314" s="151">
        <v>0</v>
      </c>
      <c r="V314" s="151">
        <v>0.13630400000000001</v>
      </c>
      <c r="W314" s="151">
        <v>0</v>
      </c>
      <c r="X314" s="151">
        <v>5.7469359999999998</v>
      </c>
      <c r="Y314" s="151">
        <v>0</v>
      </c>
      <c r="Z314" s="151">
        <v>0</v>
      </c>
      <c r="AA314" s="151">
        <v>94.770982000000004</v>
      </c>
      <c r="AB314" s="151">
        <v>7.5781939999999999</v>
      </c>
      <c r="AC314" s="151">
        <v>68.386840000000007</v>
      </c>
      <c r="AD314" s="151">
        <v>4.8846000000000001E-2</v>
      </c>
      <c r="AE314" s="151">
        <v>2.7650000000000001E-2</v>
      </c>
      <c r="AF314" s="151">
        <v>2.4587999999999999E-2</v>
      </c>
      <c r="AG314" s="151">
        <v>1.1828879999999999</v>
      </c>
      <c r="AH314" s="151">
        <v>0</v>
      </c>
      <c r="AI314" s="150">
        <v>1.4721E-2</v>
      </c>
    </row>
    <row r="315" spans="1:35" x14ac:dyDescent="0.25">
      <c r="A315" s="9">
        <v>314</v>
      </c>
      <c r="B315" s="3">
        <v>43535</v>
      </c>
      <c r="C315" s="151">
        <v>4.9903959999999996</v>
      </c>
      <c r="D315" s="151">
        <v>1.5011E-2</v>
      </c>
      <c r="E315" s="151">
        <v>2.4705000000000001E-2</v>
      </c>
      <c r="F315" s="151">
        <v>1.6282319999999999</v>
      </c>
      <c r="G315" s="151">
        <v>5.6669400000000003</v>
      </c>
      <c r="H315" s="151">
        <v>3.2903000000000002E-2</v>
      </c>
      <c r="I315" s="151">
        <v>1.466456</v>
      </c>
      <c r="J315" s="151">
        <v>0.89332100000000003</v>
      </c>
      <c r="K315" s="151">
        <v>1.6301159999999999</v>
      </c>
      <c r="L315" s="151">
        <v>0.14860200000000001</v>
      </c>
      <c r="M315" s="151">
        <v>1.1975370000000001</v>
      </c>
      <c r="N315" s="151">
        <v>0.111289</v>
      </c>
      <c r="O315" s="151">
        <v>6.1625560000000004</v>
      </c>
      <c r="P315" s="151">
        <v>0</v>
      </c>
      <c r="Q315" s="151">
        <v>2.614E-2</v>
      </c>
      <c r="R315" s="151">
        <v>2.4295000000000001E-2</v>
      </c>
      <c r="S315" s="151">
        <v>3.2353E-2</v>
      </c>
      <c r="T315" s="151">
        <v>0</v>
      </c>
      <c r="U315" s="151">
        <v>0</v>
      </c>
      <c r="V315" s="151">
        <v>0.13772499999999999</v>
      </c>
      <c r="W315" s="151">
        <v>0</v>
      </c>
      <c r="X315" s="151">
        <v>5.7733939999999997</v>
      </c>
      <c r="Y315" s="151">
        <v>0</v>
      </c>
      <c r="Z315" s="151">
        <v>0</v>
      </c>
      <c r="AA315" s="151">
        <v>94.745981</v>
      </c>
      <c r="AB315" s="151">
        <v>7.5884780000000003</v>
      </c>
      <c r="AC315" s="151">
        <v>68.391492999999997</v>
      </c>
      <c r="AD315" s="151">
        <v>4.8864999999999999E-2</v>
      </c>
      <c r="AE315" s="151">
        <v>2.7650000000000001E-2</v>
      </c>
      <c r="AF315" s="151">
        <v>2.4587999999999999E-2</v>
      </c>
      <c r="AG315" s="151">
        <v>1.1833880000000001</v>
      </c>
      <c r="AH315" s="151">
        <v>0</v>
      </c>
      <c r="AI315" s="150">
        <v>1.4619999999999999E-2</v>
      </c>
    </row>
    <row r="316" spans="1:35" x14ac:dyDescent="0.25">
      <c r="A316" s="9">
        <v>315</v>
      </c>
      <c r="B316" s="3">
        <v>43532</v>
      </c>
      <c r="C316" s="151">
        <v>4.9817689999999999</v>
      </c>
      <c r="D316" s="151">
        <v>1.4987E-2</v>
      </c>
      <c r="E316" s="151">
        <v>2.4660999999999999E-2</v>
      </c>
      <c r="F316" s="151">
        <v>1.627208</v>
      </c>
      <c r="G316" s="151">
        <v>5.6635470000000003</v>
      </c>
      <c r="H316" s="151">
        <v>3.2611000000000001E-2</v>
      </c>
      <c r="I316" s="151">
        <v>1.474512</v>
      </c>
      <c r="J316" s="151">
        <v>0.90161100000000005</v>
      </c>
      <c r="K316" s="151">
        <v>1.628271</v>
      </c>
      <c r="L316" s="151">
        <v>0.14837700000000001</v>
      </c>
      <c r="M316" s="151">
        <v>1.196844</v>
      </c>
      <c r="N316" s="151">
        <v>0.111109</v>
      </c>
      <c r="O316" s="151">
        <v>6.1627099999999997</v>
      </c>
      <c r="P316" s="151">
        <v>0</v>
      </c>
      <c r="Q316" s="151">
        <v>2.6263999999999999E-2</v>
      </c>
      <c r="R316" s="151">
        <v>2.4590000000000001E-2</v>
      </c>
      <c r="S316" s="151">
        <v>3.2310999999999999E-2</v>
      </c>
      <c r="T316" s="151">
        <v>0</v>
      </c>
      <c r="U316" s="151">
        <v>0</v>
      </c>
      <c r="V316" s="151">
        <v>0.13941799999999999</v>
      </c>
      <c r="W316" s="151">
        <v>0</v>
      </c>
      <c r="X316" s="151">
        <v>5.7570300000000003</v>
      </c>
      <c r="Y316" s="151">
        <v>0</v>
      </c>
      <c r="Z316" s="151">
        <v>0</v>
      </c>
      <c r="AA316" s="151">
        <v>94.700289999999995</v>
      </c>
      <c r="AB316" s="151">
        <v>7.5575169999999998</v>
      </c>
      <c r="AC316" s="151">
        <v>68.280645000000007</v>
      </c>
      <c r="AD316" s="151">
        <v>4.8854000000000002E-2</v>
      </c>
      <c r="AE316" s="151">
        <v>2.7650000000000001E-2</v>
      </c>
      <c r="AF316" s="151">
        <v>2.4587999999999999E-2</v>
      </c>
      <c r="AG316" s="151">
        <v>1.182277</v>
      </c>
      <c r="AH316" s="151">
        <v>0</v>
      </c>
      <c r="AI316" s="150">
        <v>1.4664E-2</v>
      </c>
    </row>
    <row r="317" spans="1:35" x14ac:dyDescent="0.25">
      <c r="A317" s="9">
        <v>316</v>
      </c>
      <c r="B317" s="3">
        <v>43531</v>
      </c>
      <c r="C317" s="151">
        <v>4.9788189999999997</v>
      </c>
      <c r="D317" s="151">
        <v>1.498E-2</v>
      </c>
      <c r="E317" s="151">
        <v>2.4646000000000001E-2</v>
      </c>
      <c r="F317" s="151">
        <v>1.6272850000000001</v>
      </c>
      <c r="G317" s="151">
        <v>5.6228740000000004</v>
      </c>
      <c r="H317" s="151">
        <v>3.2342999999999997E-2</v>
      </c>
      <c r="I317" s="151">
        <v>1.4984649999999999</v>
      </c>
      <c r="J317" s="151">
        <v>0.90952999999999995</v>
      </c>
      <c r="K317" s="151">
        <v>1.6277919999999999</v>
      </c>
      <c r="L317" s="151">
        <v>0.14829800000000001</v>
      </c>
      <c r="M317" s="151">
        <v>1.196823</v>
      </c>
      <c r="N317" s="151">
        <v>0.11104600000000001</v>
      </c>
      <c r="O317" s="151">
        <v>6.1706279999999998</v>
      </c>
      <c r="P317" s="151">
        <v>0</v>
      </c>
      <c r="Q317" s="151">
        <v>2.6464000000000001E-2</v>
      </c>
      <c r="R317" s="151">
        <v>2.4889999999999999E-2</v>
      </c>
      <c r="S317" s="151">
        <v>3.2428999999999999E-2</v>
      </c>
      <c r="T317" s="151">
        <v>0</v>
      </c>
      <c r="U317" s="151">
        <v>0</v>
      </c>
      <c r="V317" s="151">
        <v>0.141123</v>
      </c>
      <c r="W317" s="151">
        <v>0</v>
      </c>
      <c r="X317" s="151">
        <v>5.708329</v>
      </c>
      <c r="Y317" s="151">
        <v>0</v>
      </c>
      <c r="Z317" s="151">
        <v>0</v>
      </c>
      <c r="AA317" s="151">
        <v>94.909028000000006</v>
      </c>
      <c r="AB317" s="151">
        <v>7.5494079999999997</v>
      </c>
      <c r="AC317" s="151">
        <v>68.21105</v>
      </c>
      <c r="AD317" s="151">
        <v>4.8909000000000001E-2</v>
      </c>
      <c r="AE317" s="151">
        <v>2.7650000000000001E-2</v>
      </c>
      <c r="AF317" s="151">
        <v>2.4587999999999999E-2</v>
      </c>
      <c r="AG317" s="151">
        <v>1.1807840000000001</v>
      </c>
      <c r="AH317" s="151">
        <v>0</v>
      </c>
      <c r="AI317" s="150">
        <v>1.447E-2</v>
      </c>
    </row>
    <row r="318" spans="1:35" x14ac:dyDescent="0.25">
      <c r="A318" s="9">
        <v>317</v>
      </c>
      <c r="B318" s="3">
        <v>43530</v>
      </c>
      <c r="C318" s="151">
        <v>4.9760020000000003</v>
      </c>
      <c r="D318" s="151">
        <v>1.4971999999999999E-2</v>
      </c>
      <c r="E318" s="151">
        <v>2.4632999999999999E-2</v>
      </c>
      <c r="F318" s="151">
        <v>1.6271260000000001</v>
      </c>
      <c r="G318" s="151">
        <v>5.612857</v>
      </c>
      <c r="H318" s="151">
        <v>3.2258000000000002E-2</v>
      </c>
      <c r="I318" s="151">
        <v>1.5042519999999999</v>
      </c>
      <c r="J318" s="151">
        <v>0.90078599999999998</v>
      </c>
      <c r="K318" s="151">
        <v>1.6277779999999999</v>
      </c>
      <c r="L318" s="151">
        <v>0.14821799999999999</v>
      </c>
      <c r="M318" s="151">
        <v>1.195951</v>
      </c>
      <c r="N318" s="151">
        <v>0.110984</v>
      </c>
      <c r="O318" s="151">
        <v>6.1688130000000001</v>
      </c>
      <c r="P318" s="151">
        <v>0</v>
      </c>
      <c r="Q318" s="151">
        <v>2.6436999999999999E-2</v>
      </c>
      <c r="R318" s="151">
        <v>2.4795999999999999E-2</v>
      </c>
      <c r="S318" s="151">
        <v>3.2441999999999999E-2</v>
      </c>
      <c r="T318" s="151">
        <v>0</v>
      </c>
      <c r="U318" s="151">
        <v>0</v>
      </c>
      <c r="V318" s="151">
        <v>0.140593</v>
      </c>
      <c r="W318" s="151">
        <v>0</v>
      </c>
      <c r="X318" s="151">
        <v>5.6971600000000002</v>
      </c>
      <c r="Y318" s="151">
        <v>0</v>
      </c>
      <c r="Z318" s="151">
        <v>0</v>
      </c>
      <c r="AA318" s="151">
        <v>94.902506000000002</v>
      </c>
      <c r="AB318" s="151">
        <v>7.5456789999999998</v>
      </c>
      <c r="AC318" s="151">
        <v>68.157869000000005</v>
      </c>
      <c r="AD318" s="151">
        <v>4.8832E-2</v>
      </c>
      <c r="AE318" s="151">
        <v>2.7650000000000001E-2</v>
      </c>
      <c r="AF318" s="151">
        <v>2.4587999999999999E-2</v>
      </c>
      <c r="AG318" s="151">
        <v>1.1794119999999999</v>
      </c>
      <c r="AH318" s="151">
        <v>0</v>
      </c>
      <c r="AI318" s="150">
        <v>1.4501999999999999E-2</v>
      </c>
    </row>
    <row r="319" spans="1:35" x14ac:dyDescent="0.25">
      <c r="A319" s="9">
        <v>318</v>
      </c>
      <c r="B319" s="3">
        <v>43529</v>
      </c>
      <c r="C319" s="151">
        <v>4.9732060000000002</v>
      </c>
      <c r="D319" s="151">
        <v>1.4964999999999999E-2</v>
      </c>
      <c r="E319" s="151">
        <v>2.4618000000000001E-2</v>
      </c>
      <c r="F319" s="151">
        <v>1.6275459999999999</v>
      </c>
      <c r="G319" s="151">
        <v>5.628476</v>
      </c>
      <c r="H319" s="151">
        <v>3.2467000000000003E-2</v>
      </c>
      <c r="I319" s="151">
        <v>1.5053160000000001</v>
      </c>
      <c r="J319" s="151">
        <v>0.90398800000000001</v>
      </c>
      <c r="K319" s="151">
        <v>1.627964</v>
      </c>
      <c r="L319" s="151">
        <v>0.14813699999999999</v>
      </c>
      <c r="M319" s="151">
        <v>1.1982889999999999</v>
      </c>
      <c r="N319" s="151">
        <v>0.11092299999999999</v>
      </c>
      <c r="O319" s="151">
        <v>6.1694690000000003</v>
      </c>
      <c r="P319" s="151">
        <v>0</v>
      </c>
      <c r="Q319" s="151">
        <v>2.6546E-2</v>
      </c>
      <c r="R319" s="151">
        <v>2.4826999999999998E-2</v>
      </c>
      <c r="S319" s="151">
        <v>3.2362000000000002E-2</v>
      </c>
      <c r="T319" s="151">
        <v>0</v>
      </c>
      <c r="U319" s="151">
        <v>0</v>
      </c>
      <c r="V319" s="151">
        <v>0.14077200000000001</v>
      </c>
      <c r="W319" s="151">
        <v>0</v>
      </c>
      <c r="X319" s="151">
        <v>5.7112379999999998</v>
      </c>
      <c r="Y319" s="151">
        <v>0</v>
      </c>
      <c r="Z319" s="151">
        <v>0</v>
      </c>
      <c r="AA319" s="151">
        <v>94.960891000000004</v>
      </c>
      <c r="AB319" s="151">
        <v>7.549823</v>
      </c>
      <c r="AC319" s="151">
        <v>68.152167000000006</v>
      </c>
      <c r="AD319" s="151">
        <v>4.8839E-2</v>
      </c>
      <c r="AE319" s="151">
        <v>2.7578999999999999E-2</v>
      </c>
      <c r="AF319" s="151">
        <v>2.4534E-2</v>
      </c>
      <c r="AG319" s="151">
        <v>1.179297</v>
      </c>
      <c r="AH319" s="151">
        <v>0</v>
      </c>
      <c r="AI319" s="150">
        <v>1.4498E-2</v>
      </c>
    </row>
    <row r="320" spans="1:35" x14ac:dyDescent="0.25">
      <c r="A320" s="9">
        <v>319</v>
      </c>
      <c r="B320" s="3">
        <v>43528</v>
      </c>
      <c r="C320" s="151">
        <v>4.9703530000000002</v>
      </c>
      <c r="D320" s="151">
        <v>1.495E-2</v>
      </c>
      <c r="E320" s="151">
        <v>2.4603E-2</v>
      </c>
      <c r="F320" s="151">
        <v>1.6246069999999999</v>
      </c>
      <c r="G320" s="151">
        <v>5.6014629999999999</v>
      </c>
      <c r="H320" s="151">
        <v>3.2679E-2</v>
      </c>
      <c r="I320" s="151">
        <v>1.4891509999999999</v>
      </c>
      <c r="J320" s="151">
        <v>0.89749699999999999</v>
      </c>
      <c r="K320" s="151">
        <v>1.6260779999999999</v>
      </c>
      <c r="L320" s="151">
        <v>0.14804</v>
      </c>
      <c r="M320" s="151">
        <v>1.195789</v>
      </c>
      <c r="N320" s="151">
        <v>0.110855</v>
      </c>
      <c r="O320" s="151">
        <v>6.1723039999999996</v>
      </c>
      <c r="P320" s="151">
        <v>0</v>
      </c>
      <c r="Q320" s="151">
        <v>2.6366000000000001E-2</v>
      </c>
      <c r="R320" s="151">
        <v>2.4538000000000001E-2</v>
      </c>
      <c r="S320" s="151">
        <v>3.2175000000000002E-2</v>
      </c>
      <c r="T320" s="151">
        <v>0</v>
      </c>
      <c r="U320" s="151">
        <v>0</v>
      </c>
      <c r="V320" s="151">
        <v>0.13914299999999999</v>
      </c>
      <c r="W320" s="151">
        <v>0</v>
      </c>
      <c r="X320" s="151">
        <v>5.6768489999999998</v>
      </c>
      <c r="Y320" s="151">
        <v>0</v>
      </c>
      <c r="Z320" s="151">
        <v>0</v>
      </c>
      <c r="AA320" s="151">
        <v>94.947788000000003</v>
      </c>
      <c r="AB320" s="151">
        <v>7.5725350000000002</v>
      </c>
      <c r="AC320" s="151">
        <v>68.150041000000002</v>
      </c>
      <c r="AD320" s="151">
        <v>4.879E-2</v>
      </c>
      <c r="AE320" s="151">
        <v>2.7578999999999999E-2</v>
      </c>
      <c r="AF320" s="151">
        <v>2.4534E-2</v>
      </c>
      <c r="AG320" s="151">
        <v>1.1777610000000001</v>
      </c>
      <c r="AH320" s="151">
        <v>0</v>
      </c>
      <c r="AI320" s="150">
        <v>1.4233000000000001E-2</v>
      </c>
    </row>
    <row r="321" spans="1:35" x14ac:dyDescent="0.25">
      <c r="A321" s="9">
        <v>320</v>
      </c>
      <c r="B321" s="3">
        <v>43525</v>
      </c>
      <c r="C321" s="151">
        <v>4.9610729999999998</v>
      </c>
      <c r="D321" s="151">
        <v>1.4926999999999999E-2</v>
      </c>
      <c r="E321" s="151">
        <v>2.4556999999999999E-2</v>
      </c>
      <c r="F321" s="151">
        <v>1.6240250000000001</v>
      </c>
      <c r="G321" s="151">
        <v>5.5749959999999996</v>
      </c>
      <c r="H321" s="151">
        <v>3.2830999999999999E-2</v>
      </c>
      <c r="I321" s="151">
        <v>1.5087200000000001</v>
      </c>
      <c r="J321" s="151">
        <v>0.90433399999999997</v>
      </c>
      <c r="K321" s="151">
        <v>1.6251370000000001</v>
      </c>
      <c r="L321" s="151">
        <v>0.147787</v>
      </c>
      <c r="M321" s="151">
        <v>1.1952739999999999</v>
      </c>
      <c r="N321" s="151">
        <v>0.110661</v>
      </c>
      <c r="O321" s="151">
        <v>6.1670179999999997</v>
      </c>
      <c r="P321" s="151">
        <v>0</v>
      </c>
      <c r="Q321" s="151">
        <v>2.656E-2</v>
      </c>
      <c r="R321" s="151">
        <v>2.4834999999999999E-2</v>
      </c>
      <c r="S321" s="151">
        <v>3.1954999999999997E-2</v>
      </c>
      <c r="T321" s="151">
        <v>0</v>
      </c>
      <c r="U321" s="151">
        <v>0</v>
      </c>
      <c r="V321" s="151">
        <v>0.140822</v>
      </c>
      <c r="W321" s="151">
        <v>0</v>
      </c>
      <c r="X321" s="151">
        <v>5.6466390000000004</v>
      </c>
      <c r="Y321" s="151">
        <v>0</v>
      </c>
      <c r="Z321" s="151">
        <v>0</v>
      </c>
      <c r="AA321" s="151">
        <v>94.819426000000007</v>
      </c>
      <c r="AB321" s="151">
        <v>7.5728249999999999</v>
      </c>
      <c r="AC321" s="151">
        <v>68.086462999999995</v>
      </c>
      <c r="AD321" s="151">
        <v>4.8735000000000001E-2</v>
      </c>
      <c r="AE321" s="151">
        <v>2.7578999999999999E-2</v>
      </c>
      <c r="AF321" s="151">
        <v>2.4534E-2</v>
      </c>
      <c r="AG321" s="151">
        <v>1.1782330000000001</v>
      </c>
      <c r="AH321" s="151">
        <v>0</v>
      </c>
      <c r="AI321" s="150">
        <v>1.4479000000000001E-2</v>
      </c>
    </row>
    <row r="322" spans="1:35" x14ac:dyDescent="0.25">
      <c r="A322" s="9">
        <v>321</v>
      </c>
      <c r="B322" s="3">
        <v>43524</v>
      </c>
      <c r="C322" s="151">
        <v>4.9579279999999999</v>
      </c>
      <c r="D322" s="151">
        <v>1.4923000000000001E-2</v>
      </c>
      <c r="E322" s="151">
        <v>2.4539999999999999E-2</v>
      </c>
      <c r="F322" s="151">
        <v>1.6194569999999999</v>
      </c>
      <c r="G322" s="151">
        <v>5.5419489999999998</v>
      </c>
      <c r="H322" s="151">
        <v>3.2784000000000001E-2</v>
      </c>
      <c r="I322" s="151">
        <v>1.499986</v>
      </c>
      <c r="J322" s="151">
        <v>0.908022</v>
      </c>
      <c r="K322" s="151">
        <v>1.6204229999999999</v>
      </c>
      <c r="L322" s="151">
        <v>0.147703</v>
      </c>
      <c r="M322" s="151">
        <v>1.1937930000000001</v>
      </c>
      <c r="N322" s="151">
        <v>0.110598</v>
      </c>
      <c r="O322" s="151">
        <v>6.1652690000000003</v>
      </c>
      <c r="P322" s="151">
        <v>0</v>
      </c>
      <c r="Q322" s="151">
        <v>2.6359E-2</v>
      </c>
      <c r="R322" s="151">
        <v>2.4649999999999998E-2</v>
      </c>
      <c r="S322" s="151">
        <v>3.1938000000000001E-2</v>
      </c>
      <c r="T322" s="151">
        <v>0</v>
      </c>
      <c r="U322" s="151">
        <v>0</v>
      </c>
      <c r="V322" s="151">
        <v>0.13977700000000001</v>
      </c>
      <c r="W322" s="151">
        <v>0</v>
      </c>
      <c r="X322" s="151">
        <v>5.6149180000000003</v>
      </c>
      <c r="Y322" s="151">
        <v>0</v>
      </c>
      <c r="Z322" s="151">
        <v>0</v>
      </c>
      <c r="AA322" s="151">
        <v>94.821145000000001</v>
      </c>
      <c r="AB322" s="151">
        <v>7.5596139999999998</v>
      </c>
      <c r="AC322" s="151">
        <v>67.989198999999999</v>
      </c>
      <c r="AD322" s="151">
        <v>4.8677999999999999E-2</v>
      </c>
      <c r="AE322" s="151">
        <v>2.7223000000000001E-2</v>
      </c>
      <c r="AF322" s="151">
        <v>2.4378E-2</v>
      </c>
      <c r="AG322" s="151">
        <v>1.176528</v>
      </c>
      <c r="AH322" s="151">
        <v>0</v>
      </c>
      <c r="AI322" s="150">
        <v>1.4385999999999999E-2</v>
      </c>
    </row>
    <row r="323" spans="1:35" x14ac:dyDescent="0.25">
      <c r="A323" s="9">
        <v>322</v>
      </c>
      <c r="B323" s="3">
        <v>43523</v>
      </c>
      <c r="C323" s="151">
        <v>4.9548759999999996</v>
      </c>
      <c r="D323" s="151">
        <v>1.4912E-2</v>
      </c>
      <c r="E323" s="151">
        <v>2.4525000000000002E-2</v>
      </c>
      <c r="F323" s="151">
        <v>1.6212519999999999</v>
      </c>
      <c r="G323" s="151">
        <v>5.5370850000000003</v>
      </c>
      <c r="H323" s="151">
        <v>3.2514000000000001E-2</v>
      </c>
      <c r="I323" s="151">
        <v>1.5128299999999999</v>
      </c>
      <c r="J323" s="151">
        <v>0.91368700000000003</v>
      </c>
      <c r="K323" s="151">
        <v>1.6208659999999999</v>
      </c>
      <c r="L323" s="151">
        <v>0.14762700000000001</v>
      </c>
      <c r="M323" s="151">
        <v>1.1933050000000001</v>
      </c>
      <c r="N323" s="151">
        <v>0.11053300000000001</v>
      </c>
      <c r="O323" s="151">
        <v>6.1561060000000003</v>
      </c>
      <c r="P323" s="151">
        <v>0</v>
      </c>
      <c r="Q323" s="151">
        <v>2.6474000000000001E-2</v>
      </c>
      <c r="R323" s="151">
        <v>2.4903999999999999E-2</v>
      </c>
      <c r="S323" s="151">
        <v>3.1935999999999999E-2</v>
      </c>
      <c r="T323" s="151">
        <v>0</v>
      </c>
      <c r="U323" s="151">
        <v>0</v>
      </c>
      <c r="V323" s="151">
        <v>0.14121300000000001</v>
      </c>
      <c r="W323" s="151">
        <v>0</v>
      </c>
      <c r="X323" s="151">
        <v>5.6148290000000003</v>
      </c>
      <c r="Y323" s="151">
        <v>0</v>
      </c>
      <c r="Z323" s="151">
        <v>0</v>
      </c>
      <c r="AA323" s="151">
        <v>94.803927000000002</v>
      </c>
      <c r="AB323" s="151">
        <v>7.571625</v>
      </c>
      <c r="AC323" s="151">
        <v>67.960680999999994</v>
      </c>
      <c r="AD323" s="151">
        <v>4.8677999999999999E-2</v>
      </c>
      <c r="AE323" s="151">
        <v>2.7517E-2</v>
      </c>
      <c r="AF323" s="151">
        <v>2.4511999999999999E-2</v>
      </c>
      <c r="AG323" s="151">
        <v>1.174418</v>
      </c>
      <c r="AH323" s="151">
        <v>0</v>
      </c>
      <c r="AI323" s="150">
        <v>1.4135E-2</v>
      </c>
    </row>
    <row r="324" spans="1:35" x14ac:dyDescent="0.25">
      <c r="A324" s="9">
        <v>323</v>
      </c>
      <c r="B324" s="3">
        <v>43522</v>
      </c>
      <c r="C324" s="151">
        <v>4.9518250000000004</v>
      </c>
      <c r="D324" s="151">
        <v>1.4905E-2</v>
      </c>
      <c r="E324" s="151">
        <v>2.4510000000000001E-2</v>
      </c>
      <c r="F324" s="151">
        <v>1.616328</v>
      </c>
      <c r="G324" s="151">
        <v>5.5446710000000001</v>
      </c>
      <c r="H324" s="151">
        <v>3.2955999999999999E-2</v>
      </c>
      <c r="I324" s="151">
        <v>1.500591</v>
      </c>
      <c r="J324" s="151">
        <v>0.90709899999999999</v>
      </c>
      <c r="K324" s="151">
        <v>1.614951</v>
      </c>
      <c r="L324" s="151">
        <v>0.14754900000000001</v>
      </c>
      <c r="M324" s="151">
        <v>1.193036</v>
      </c>
      <c r="N324" s="151">
        <v>0.110468</v>
      </c>
      <c r="O324" s="151">
        <v>6.153886</v>
      </c>
      <c r="P324" s="151">
        <v>0</v>
      </c>
      <c r="Q324" s="151">
        <v>2.6317E-2</v>
      </c>
      <c r="R324" s="151">
        <v>2.4702000000000002E-2</v>
      </c>
      <c r="S324" s="151">
        <v>3.2014000000000001E-2</v>
      </c>
      <c r="T324" s="151">
        <v>0</v>
      </c>
      <c r="U324" s="151">
        <v>0</v>
      </c>
      <c r="V324" s="151">
        <v>0.14006099999999999</v>
      </c>
      <c r="W324" s="151">
        <v>0</v>
      </c>
      <c r="X324" s="151">
        <v>5.6251740000000003</v>
      </c>
      <c r="Y324" s="151">
        <v>0</v>
      </c>
      <c r="Z324" s="151">
        <v>0</v>
      </c>
      <c r="AA324" s="151">
        <v>94.700551000000004</v>
      </c>
      <c r="AB324" s="151">
        <v>7.5705340000000003</v>
      </c>
      <c r="AC324" s="151">
        <v>67.937306000000007</v>
      </c>
      <c r="AD324" s="151">
        <v>4.8599000000000003E-2</v>
      </c>
      <c r="AE324" s="151">
        <v>2.7223000000000001E-2</v>
      </c>
      <c r="AF324" s="151">
        <v>2.4378E-2</v>
      </c>
      <c r="AG324" s="151">
        <v>1.172051</v>
      </c>
      <c r="AH324" s="151">
        <v>0</v>
      </c>
      <c r="AI324" s="150">
        <v>1.4047E-2</v>
      </c>
    </row>
    <row r="325" spans="1:35" x14ac:dyDescent="0.25">
      <c r="A325" s="9">
        <v>324</v>
      </c>
      <c r="B325" s="3">
        <v>43521</v>
      </c>
      <c r="C325" s="151">
        <v>4.9488750000000001</v>
      </c>
      <c r="D325" s="151">
        <v>1.4898E-2</v>
      </c>
      <c r="E325" s="151">
        <v>2.4497000000000001E-2</v>
      </c>
      <c r="F325" s="151">
        <v>1.617491</v>
      </c>
      <c r="G325" s="151">
        <v>5.5505449999999996</v>
      </c>
      <c r="H325" s="151">
        <v>3.2867E-2</v>
      </c>
      <c r="I325" s="151">
        <v>1.489412</v>
      </c>
      <c r="J325" s="151">
        <v>0.88863599999999998</v>
      </c>
      <c r="K325" s="151">
        <v>1.6160369999999999</v>
      </c>
      <c r="L325" s="151">
        <v>0.14746000000000001</v>
      </c>
      <c r="M325" s="151">
        <v>1.189133</v>
      </c>
      <c r="N325" s="151">
        <v>0.110403</v>
      </c>
      <c r="O325" s="151">
        <v>6.1493029999999997</v>
      </c>
      <c r="P325" s="151">
        <v>0</v>
      </c>
      <c r="Q325" s="151">
        <v>2.6082000000000001E-2</v>
      </c>
      <c r="R325" s="151">
        <v>2.4475E-2</v>
      </c>
      <c r="S325" s="151">
        <v>3.1921999999999999E-2</v>
      </c>
      <c r="T325" s="151">
        <v>0</v>
      </c>
      <c r="U325" s="151">
        <v>0</v>
      </c>
      <c r="V325" s="151">
        <v>0.13880999999999999</v>
      </c>
      <c r="W325" s="151">
        <v>0</v>
      </c>
      <c r="X325" s="151">
        <v>5.6343269999999999</v>
      </c>
      <c r="Y325" s="151">
        <v>0</v>
      </c>
      <c r="Z325" s="151">
        <v>0</v>
      </c>
      <c r="AA325" s="151">
        <v>94.705260999999993</v>
      </c>
      <c r="AB325" s="151">
        <v>7.5613669999999997</v>
      </c>
      <c r="AC325" s="151">
        <v>67.876146000000006</v>
      </c>
      <c r="AD325" s="151">
        <v>4.8578999999999997E-2</v>
      </c>
      <c r="AE325" s="151">
        <v>2.7223000000000001E-2</v>
      </c>
      <c r="AF325" s="151">
        <v>2.4378E-2</v>
      </c>
      <c r="AG325" s="151">
        <v>1.175888</v>
      </c>
      <c r="AH325" s="151">
        <v>0</v>
      </c>
      <c r="AI325" s="150">
        <v>1.4520999999999999E-2</v>
      </c>
    </row>
    <row r="326" spans="1:35" x14ac:dyDescent="0.25">
      <c r="A326" s="9">
        <v>325</v>
      </c>
      <c r="B326" s="3">
        <v>43518</v>
      </c>
      <c r="C326" s="151">
        <v>4.9397719999999996</v>
      </c>
      <c r="D326" s="151">
        <v>1.4879E-2</v>
      </c>
      <c r="E326" s="151">
        <v>2.4452000000000002E-2</v>
      </c>
      <c r="F326" s="151">
        <v>1.6201559999999999</v>
      </c>
      <c r="G326" s="151">
        <v>5.5507439999999999</v>
      </c>
      <c r="H326" s="151">
        <v>3.3158E-2</v>
      </c>
      <c r="I326" s="151">
        <v>1.475716</v>
      </c>
      <c r="J326" s="151">
        <v>0.87678299999999998</v>
      </c>
      <c r="K326" s="151">
        <v>1.6171720000000001</v>
      </c>
      <c r="L326" s="151">
        <v>0.14724599999999999</v>
      </c>
      <c r="M326" s="151">
        <v>1.185721</v>
      </c>
      <c r="N326" s="151">
        <v>0.11020199999999999</v>
      </c>
      <c r="O326" s="151">
        <v>6.1433280000000003</v>
      </c>
      <c r="P326" s="151">
        <v>0</v>
      </c>
      <c r="Q326" s="151">
        <v>2.596E-2</v>
      </c>
      <c r="R326" s="151">
        <v>2.4264999999999998E-2</v>
      </c>
      <c r="S326" s="151">
        <v>3.1557000000000002E-2</v>
      </c>
      <c r="T326" s="151">
        <v>0</v>
      </c>
      <c r="U326" s="151">
        <v>0</v>
      </c>
      <c r="V326" s="151">
        <v>0.13766500000000001</v>
      </c>
      <c r="W326" s="151">
        <v>0</v>
      </c>
      <c r="X326" s="151">
        <v>5.6304020000000001</v>
      </c>
      <c r="Y326" s="151">
        <v>0</v>
      </c>
      <c r="Z326" s="151">
        <v>0</v>
      </c>
      <c r="AA326" s="151">
        <v>94.613781000000003</v>
      </c>
      <c r="AB326" s="151">
        <v>7.5422799999999999</v>
      </c>
      <c r="AC326" s="151">
        <v>67.755212</v>
      </c>
      <c r="AD326" s="151">
        <v>4.8478E-2</v>
      </c>
      <c r="AE326" s="151">
        <v>2.7223000000000001E-2</v>
      </c>
      <c r="AF326" s="151">
        <v>2.4378E-2</v>
      </c>
      <c r="AG326" s="151">
        <v>1.173095</v>
      </c>
      <c r="AH326" s="151">
        <v>0</v>
      </c>
      <c r="AI326" s="150">
        <v>1.4466E-2</v>
      </c>
    </row>
    <row r="327" spans="1:35" x14ac:dyDescent="0.25">
      <c r="A327" s="9">
        <v>326</v>
      </c>
      <c r="B327" s="3">
        <v>43517</v>
      </c>
      <c r="C327" s="151">
        <v>4.9370599999999998</v>
      </c>
      <c r="D327" s="151">
        <v>1.4871000000000001E-2</v>
      </c>
      <c r="E327" s="151">
        <v>2.4437E-2</v>
      </c>
      <c r="F327" s="151">
        <v>1.6178140000000001</v>
      </c>
      <c r="G327" s="151">
        <v>5.5297010000000002</v>
      </c>
      <c r="H327" s="151">
        <v>3.3238999999999998E-2</v>
      </c>
      <c r="I327" s="151">
        <v>1.46835</v>
      </c>
      <c r="J327" s="151">
        <v>0.875552</v>
      </c>
      <c r="K327" s="151">
        <v>1.6146959999999999</v>
      </c>
      <c r="L327" s="151">
        <v>0.14716899999999999</v>
      </c>
      <c r="M327" s="151">
        <v>1.1848609999999999</v>
      </c>
      <c r="N327" s="151">
        <v>0.110137</v>
      </c>
      <c r="O327" s="151">
        <v>6.1484620000000003</v>
      </c>
      <c r="P327" s="151">
        <v>0</v>
      </c>
      <c r="Q327" s="151">
        <v>2.5833999999999999E-2</v>
      </c>
      <c r="R327" s="151">
        <v>2.4112999999999999E-2</v>
      </c>
      <c r="S327" s="151">
        <v>3.1579999999999997E-2</v>
      </c>
      <c r="T327" s="151">
        <v>0</v>
      </c>
      <c r="U327" s="151">
        <v>0</v>
      </c>
      <c r="V327" s="151">
        <v>0.136798</v>
      </c>
      <c r="W327" s="151">
        <v>0</v>
      </c>
      <c r="X327" s="151">
        <v>5.611783</v>
      </c>
      <c r="Y327" s="151">
        <v>0</v>
      </c>
      <c r="Z327" s="151">
        <v>0</v>
      </c>
      <c r="AA327" s="151">
        <v>94.599035000000001</v>
      </c>
      <c r="AB327" s="151">
        <v>7.5438029999999996</v>
      </c>
      <c r="AC327" s="151">
        <v>67.757209000000003</v>
      </c>
      <c r="AD327" s="151">
        <v>4.8382000000000001E-2</v>
      </c>
      <c r="AE327" s="151">
        <v>2.7223000000000001E-2</v>
      </c>
      <c r="AF327" s="151">
        <v>2.4378E-2</v>
      </c>
      <c r="AG327" s="151">
        <v>1.169376</v>
      </c>
      <c r="AH327" s="151">
        <v>0</v>
      </c>
      <c r="AI327" s="150">
        <v>1.4449E-2</v>
      </c>
    </row>
    <row r="328" spans="1:35" x14ac:dyDescent="0.25">
      <c r="A328" s="9">
        <v>327</v>
      </c>
      <c r="B328" s="3">
        <v>43516</v>
      </c>
      <c r="C328" s="151">
        <v>4.9339550000000001</v>
      </c>
      <c r="D328" s="151">
        <v>1.4858E-2</v>
      </c>
      <c r="E328" s="151">
        <v>2.4416E-2</v>
      </c>
      <c r="F328" s="151">
        <v>1.615639</v>
      </c>
      <c r="G328" s="151">
        <v>5.5345180000000003</v>
      </c>
      <c r="H328" s="151">
        <v>3.2941999999999999E-2</v>
      </c>
      <c r="I328" s="151">
        <v>1.467865</v>
      </c>
      <c r="J328" s="151">
        <v>0.86731800000000003</v>
      </c>
      <c r="K328" s="151">
        <v>1.61304</v>
      </c>
      <c r="L328" s="151">
        <v>0.147093</v>
      </c>
      <c r="M328" s="151">
        <v>1.1835020000000001</v>
      </c>
      <c r="N328" s="151">
        <v>0.11006199999999999</v>
      </c>
      <c r="O328" s="151">
        <v>6.1524539999999996</v>
      </c>
      <c r="P328" s="151">
        <v>0</v>
      </c>
      <c r="Q328" s="151">
        <v>2.5633E-2</v>
      </c>
      <c r="R328" s="151">
        <v>2.3998999999999999E-2</v>
      </c>
      <c r="S328" s="151">
        <v>3.1600000000000003E-2</v>
      </c>
      <c r="T328" s="151">
        <v>0</v>
      </c>
      <c r="U328" s="151">
        <v>0</v>
      </c>
      <c r="V328" s="151">
        <v>0.13614899999999999</v>
      </c>
      <c r="W328" s="151">
        <v>0</v>
      </c>
      <c r="X328" s="151">
        <v>5.618798</v>
      </c>
      <c r="Y328" s="151">
        <v>0</v>
      </c>
      <c r="Z328" s="151">
        <v>0</v>
      </c>
      <c r="AA328" s="151">
        <v>94.553297999999998</v>
      </c>
      <c r="AB328" s="151">
        <v>7.5344139999999999</v>
      </c>
      <c r="AC328" s="151">
        <v>67.712739999999997</v>
      </c>
      <c r="AD328" s="151">
        <v>4.8306000000000002E-2</v>
      </c>
      <c r="AE328" s="151">
        <v>2.7223000000000001E-2</v>
      </c>
      <c r="AF328" s="151">
        <v>2.4378E-2</v>
      </c>
      <c r="AG328" s="151">
        <v>1.1684680000000001</v>
      </c>
      <c r="AH328" s="151">
        <v>0</v>
      </c>
      <c r="AI328" s="150">
        <v>1.4337000000000001E-2</v>
      </c>
    </row>
    <row r="329" spans="1:35" x14ac:dyDescent="0.25">
      <c r="A329" s="9">
        <v>328</v>
      </c>
      <c r="B329" s="3">
        <v>43515</v>
      </c>
      <c r="C329" s="151">
        <v>4.9308860000000001</v>
      </c>
      <c r="D329" s="151">
        <v>1.4857E-2</v>
      </c>
      <c r="E329" s="151">
        <v>2.4400999999999999E-2</v>
      </c>
      <c r="F329" s="151">
        <v>1.614457</v>
      </c>
      <c r="G329" s="151">
        <v>5.5189399999999997</v>
      </c>
      <c r="H329" s="151">
        <v>3.2746999999999998E-2</v>
      </c>
      <c r="I329" s="151">
        <v>1.4630019999999999</v>
      </c>
      <c r="J329" s="151">
        <v>0.86935600000000002</v>
      </c>
      <c r="K329" s="151">
        <v>1.6117539999999999</v>
      </c>
      <c r="L329" s="151">
        <v>0.14701800000000001</v>
      </c>
      <c r="M329" s="151">
        <v>1.1818930000000001</v>
      </c>
      <c r="N329" s="151">
        <v>0.10999399999999999</v>
      </c>
      <c r="O329" s="151">
        <v>6.1532150000000003</v>
      </c>
      <c r="P329" s="151">
        <v>0</v>
      </c>
      <c r="Q329" s="151">
        <v>2.5569999999999999E-2</v>
      </c>
      <c r="R329" s="151">
        <v>2.3955000000000001E-2</v>
      </c>
      <c r="S329" s="151">
        <v>3.1392999999999997E-2</v>
      </c>
      <c r="T329" s="151">
        <v>0</v>
      </c>
      <c r="U329" s="151">
        <v>0</v>
      </c>
      <c r="V329" s="151">
        <v>0.13591</v>
      </c>
      <c r="W329" s="151">
        <v>0</v>
      </c>
      <c r="X329" s="151">
        <v>5.6030870000000004</v>
      </c>
      <c r="Y329" s="151">
        <v>0</v>
      </c>
      <c r="Z329" s="151">
        <v>0</v>
      </c>
      <c r="AA329" s="151">
        <v>94.522569000000004</v>
      </c>
      <c r="AB329" s="151">
        <v>7.5183619999999998</v>
      </c>
      <c r="AC329" s="151">
        <v>67.619033999999999</v>
      </c>
      <c r="AD329" s="151">
        <v>4.8266000000000003E-2</v>
      </c>
      <c r="AE329" s="151">
        <v>2.7144000000000001E-2</v>
      </c>
      <c r="AF329" s="151">
        <v>2.4278000000000001E-2</v>
      </c>
      <c r="AG329" s="151">
        <v>1.16696</v>
      </c>
      <c r="AH329" s="151">
        <v>0</v>
      </c>
      <c r="AI329" s="150">
        <v>1.4250000000000001E-2</v>
      </c>
    </row>
    <row r="330" spans="1:35" x14ac:dyDescent="0.25">
      <c r="A330" s="9">
        <v>329</v>
      </c>
      <c r="B330" s="3">
        <v>43514</v>
      </c>
      <c r="C330" s="151">
        <v>4.92767</v>
      </c>
      <c r="D330" s="151">
        <v>1.4848999999999999E-2</v>
      </c>
      <c r="E330" s="151">
        <v>2.4386000000000001E-2</v>
      </c>
      <c r="F330" s="151">
        <v>1.6163639999999999</v>
      </c>
      <c r="G330" s="151">
        <v>5.4848949999999999</v>
      </c>
      <c r="H330" s="151">
        <v>3.2378999999999998E-2</v>
      </c>
      <c r="I330" s="151">
        <v>1.4817560000000001</v>
      </c>
      <c r="J330" s="151">
        <v>0.86879300000000004</v>
      </c>
      <c r="K330" s="151">
        <v>1.613246</v>
      </c>
      <c r="L330" s="151">
        <v>0.146926</v>
      </c>
      <c r="M330" s="151">
        <v>1.1790080000000001</v>
      </c>
      <c r="N330" s="151">
        <v>0.109928</v>
      </c>
      <c r="O330" s="151">
        <v>6.1395759999999999</v>
      </c>
      <c r="P330" s="151">
        <v>0</v>
      </c>
      <c r="Q330" s="151">
        <v>2.572E-2</v>
      </c>
      <c r="R330" s="151">
        <v>2.4166E-2</v>
      </c>
      <c r="S330" s="151">
        <v>3.1205E-2</v>
      </c>
      <c r="T330" s="151">
        <v>0</v>
      </c>
      <c r="U330" s="151">
        <v>0</v>
      </c>
      <c r="V330" s="151">
        <v>0.13712099999999999</v>
      </c>
      <c r="W330" s="151">
        <v>0</v>
      </c>
      <c r="X330" s="151">
        <v>5.568346</v>
      </c>
      <c r="Y330" s="151">
        <v>0</v>
      </c>
      <c r="Z330" s="151">
        <v>0</v>
      </c>
      <c r="AA330" s="151">
        <v>94.520427999999995</v>
      </c>
      <c r="AB330" s="151">
        <v>7.5121419999999999</v>
      </c>
      <c r="AC330" s="151">
        <v>67.541478999999995</v>
      </c>
      <c r="AD330" s="151">
        <v>4.8313000000000002E-2</v>
      </c>
      <c r="AE330" s="151">
        <v>2.7144000000000001E-2</v>
      </c>
      <c r="AF330" s="151">
        <v>2.4278000000000001E-2</v>
      </c>
      <c r="AG330" s="151">
        <v>1.165789</v>
      </c>
      <c r="AH330" s="151">
        <v>0</v>
      </c>
      <c r="AI330" s="150">
        <v>1.4166E-2</v>
      </c>
    </row>
    <row r="331" spans="1:35" x14ac:dyDescent="0.25">
      <c r="A331" s="9">
        <v>330</v>
      </c>
      <c r="B331" s="3">
        <v>43511</v>
      </c>
      <c r="C331" s="151">
        <v>4.9185829999999999</v>
      </c>
      <c r="D331" s="151">
        <v>1.4825E-2</v>
      </c>
      <c r="E331" s="151">
        <v>2.4341999999999999E-2</v>
      </c>
      <c r="F331" s="151">
        <v>1.613991</v>
      </c>
      <c r="G331" s="151">
        <v>5.5096040000000004</v>
      </c>
      <c r="H331" s="151">
        <v>3.2298E-2</v>
      </c>
      <c r="I331" s="151">
        <v>1.478313</v>
      </c>
      <c r="J331" s="151">
        <v>0.866367</v>
      </c>
      <c r="K331" s="151">
        <v>1.6117010000000001</v>
      </c>
      <c r="L331" s="151">
        <v>0.14671300000000001</v>
      </c>
      <c r="M331" s="151">
        <v>1.178372</v>
      </c>
      <c r="N331" s="151">
        <v>0.109722</v>
      </c>
      <c r="O331" s="151">
        <v>6.1303229999999997</v>
      </c>
      <c r="P331" s="151">
        <v>0</v>
      </c>
      <c r="Q331" s="151">
        <v>2.5578E-2</v>
      </c>
      <c r="R331" s="151">
        <v>2.4152E-2</v>
      </c>
      <c r="S331" s="151">
        <v>3.1313000000000001E-2</v>
      </c>
      <c r="T331" s="151">
        <v>0</v>
      </c>
      <c r="U331" s="151">
        <v>0</v>
      </c>
      <c r="V331" s="151">
        <v>0.13709099999999999</v>
      </c>
      <c r="W331" s="151">
        <v>0</v>
      </c>
      <c r="X331" s="151">
        <v>5.5937989999999997</v>
      </c>
      <c r="Y331" s="151">
        <v>0</v>
      </c>
      <c r="Z331" s="151">
        <v>0</v>
      </c>
      <c r="AA331" s="151">
        <v>94.409156999999993</v>
      </c>
      <c r="AB331" s="151">
        <v>7.4933379999999996</v>
      </c>
      <c r="AC331" s="151">
        <v>67.422157999999996</v>
      </c>
      <c r="AD331" s="151">
        <v>4.8250000000000001E-2</v>
      </c>
      <c r="AE331" s="151">
        <v>2.7144000000000001E-2</v>
      </c>
      <c r="AF331" s="151">
        <v>2.4278000000000001E-2</v>
      </c>
      <c r="AG331" s="151">
        <v>1.1656789999999999</v>
      </c>
      <c r="AH331" s="151">
        <v>0</v>
      </c>
      <c r="AI331" s="150">
        <v>1.3903E-2</v>
      </c>
    </row>
    <row r="332" spans="1:35" x14ac:dyDescent="0.25">
      <c r="A332" s="9">
        <v>331</v>
      </c>
      <c r="B332" s="3">
        <v>43510</v>
      </c>
      <c r="C332" s="151">
        <v>4.9154879999999999</v>
      </c>
      <c r="D332" s="151">
        <v>1.4817E-2</v>
      </c>
      <c r="E332" s="151">
        <v>2.4327000000000001E-2</v>
      </c>
      <c r="F332" s="151">
        <v>1.6106860000000001</v>
      </c>
      <c r="G332" s="151">
        <v>5.4669480000000004</v>
      </c>
      <c r="H332" s="151">
        <v>3.2160000000000001E-2</v>
      </c>
      <c r="I332" s="151">
        <v>1.4641249999999999</v>
      </c>
      <c r="J332" s="151">
        <v>0.872278</v>
      </c>
      <c r="K332" s="151">
        <v>1.6103179999999999</v>
      </c>
      <c r="L332" s="151">
        <v>0.14663699999999999</v>
      </c>
      <c r="M332" s="151">
        <v>1.1756789999999999</v>
      </c>
      <c r="N332" s="151">
        <v>0.109657</v>
      </c>
      <c r="O332" s="151">
        <v>6.1309990000000001</v>
      </c>
      <c r="P332" s="151">
        <v>0</v>
      </c>
      <c r="Q332" s="151">
        <v>2.5537000000000001E-2</v>
      </c>
      <c r="R332" s="151">
        <v>2.3959999999999999E-2</v>
      </c>
      <c r="S332" s="151">
        <v>3.1036999999999999E-2</v>
      </c>
      <c r="T332" s="151">
        <v>0</v>
      </c>
      <c r="U332" s="151">
        <v>0</v>
      </c>
      <c r="V332" s="151">
        <v>0.135995</v>
      </c>
      <c r="W332" s="151">
        <v>0</v>
      </c>
      <c r="X332" s="151">
        <v>5.5472510000000002</v>
      </c>
      <c r="Y332" s="151">
        <v>0</v>
      </c>
      <c r="Z332" s="151">
        <v>0</v>
      </c>
      <c r="AA332" s="151">
        <v>94.439120000000003</v>
      </c>
      <c r="AB332" s="151">
        <v>7.4812770000000004</v>
      </c>
      <c r="AC332" s="151">
        <v>67.375417999999996</v>
      </c>
      <c r="AD332" s="151">
        <v>4.8218999999999998E-2</v>
      </c>
      <c r="AE332" s="151">
        <v>2.7144000000000001E-2</v>
      </c>
      <c r="AF332" s="151">
        <v>2.4278000000000001E-2</v>
      </c>
      <c r="AG332" s="151">
        <v>1.1627130000000001</v>
      </c>
      <c r="AH332" s="151">
        <v>0</v>
      </c>
      <c r="AI332" s="150">
        <v>1.3641E-2</v>
      </c>
    </row>
    <row r="333" spans="1:35" x14ac:dyDescent="0.25">
      <c r="A333" s="9">
        <v>332</v>
      </c>
      <c r="B333" s="3">
        <v>43509</v>
      </c>
      <c r="C333" s="151">
        <v>4.912496</v>
      </c>
      <c r="D333" s="151">
        <v>1.4807000000000001E-2</v>
      </c>
      <c r="E333" s="151">
        <v>2.4310999999999999E-2</v>
      </c>
      <c r="F333" s="151">
        <v>1.612957</v>
      </c>
      <c r="G333" s="151">
        <v>5.4839909999999996</v>
      </c>
      <c r="H333" s="151">
        <v>3.2287999999999997E-2</v>
      </c>
      <c r="I333" s="151">
        <v>1.4944470000000001</v>
      </c>
      <c r="J333" s="151">
        <v>0.88554299999999997</v>
      </c>
      <c r="K333" s="151">
        <v>1.611022</v>
      </c>
      <c r="L333" s="151">
        <v>0.146561</v>
      </c>
      <c r="M333" s="151">
        <v>1.1798550000000001</v>
      </c>
      <c r="N333" s="151">
        <v>0.109588</v>
      </c>
      <c r="O333" s="151">
        <v>6.1262590000000001</v>
      </c>
      <c r="P333" s="151">
        <v>0</v>
      </c>
      <c r="Q333" s="151">
        <v>2.5898999999999998E-2</v>
      </c>
      <c r="R333" s="151">
        <v>2.4407000000000002E-2</v>
      </c>
      <c r="S333" s="151">
        <v>3.1196000000000002E-2</v>
      </c>
      <c r="T333" s="151">
        <v>0</v>
      </c>
      <c r="U333" s="151">
        <v>0</v>
      </c>
      <c r="V333" s="151">
        <v>0.13853099999999999</v>
      </c>
      <c r="W333" s="151">
        <v>0</v>
      </c>
      <c r="X333" s="151">
        <v>5.5681459999999996</v>
      </c>
      <c r="Y333" s="151">
        <v>0</v>
      </c>
      <c r="Z333" s="151">
        <v>0</v>
      </c>
      <c r="AA333" s="151">
        <v>94.408777000000001</v>
      </c>
      <c r="AB333" s="151">
        <v>7.4974550000000004</v>
      </c>
      <c r="AC333" s="151">
        <v>67.399327</v>
      </c>
      <c r="AD333" s="151">
        <v>4.8258000000000002E-2</v>
      </c>
      <c r="AE333" s="151">
        <v>2.7144000000000001E-2</v>
      </c>
      <c r="AF333" s="151">
        <v>2.4278000000000001E-2</v>
      </c>
      <c r="AG333" s="151">
        <v>1.1634610000000001</v>
      </c>
      <c r="AH333" s="151">
        <v>0</v>
      </c>
      <c r="AI333" s="150">
        <v>1.3473000000000001E-2</v>
      </c>
    </row>
    <row r="334" spans="1:35" x14ac:dyDescent="0.25">
      <c r="A334" s="9">
        <v>333</v>
      </c>
      <c r="B334" s="3">
        <v>43508</v>
      </c>
      <c r="C334" s="151">
        <v>4.909427</v>
      </c>
      <c r="D334" s="151">
        <v>1.4799E-2</v>
      </c>
      <c r="E334" s="151">
        <v>2.4296000000000002E-2</v>
      </c>
      <c r="F334" s="151">
        <v>1.613964</v>
      </c>
      <c r="G334" s="151">
        <v>5.4705909999999998</v>
      </c>
      <c r="H334" s="151">
        <v>3.2153000000000001E-2</v>
      </c>
      <c r="I334" s="151">
        <v>1.500607</v>
      </c>
      <c r="J334" s="151">
        <v>0.88921700000000004</v>
      </c>
      <c r="K334" s="151">
        <v>1.611038</v>
      </c>
      <c r="L334" s="151">
        <v>0.14649499999999999</v>
      </c>
      <c r="M334" s="151">
        <v>1.1764699999999999</v>
      </c>
      <c r="N334" s="151">
        <v>0.10950799999999999</v>
      </c>
      <c r="O334" s="151">
        <v>6.1251509999999998</v>
      </c>
      <c r="P334" s="151">
        <v>0</v>
      </c>
      <c r="Q334" s="151">
        <v>2.5898999999999998E-2</v>
      </c>
      <c r="R334" s="151">
        <v>2.4566000000000001E-2</v>
      </c>
      <c r="S334" s="151">
        <v>3.0741999999999998E-2</v>
      </c>
      <c r="T334" s="151">
        <v>0</v>
      </c>
      <c r="U334" s="151">
        <v>0</v>
      </c>
      <c r="V334" s="151">
        <v>0.13941400000000001</v>
      </c>
      <c r="W334" s="151">
        <v>0</v>
      </c>
      <c r="X334" s="151">
        <v>5.5592649999999999</v>
      </c>
      <c r="Y334" s="151">
        <v>0</v>
      </c>
      <c r="Z334" s="151">
        <v>0</v>
      </c>
      <c r="AA334" s="151">
        <v>94.346968000000004</v>
      </c>
      <c r="AB334" s="151">
        <v>7.501582</v>
      </c>
      <c r="AC334" s="151">
        <v>67.366534999999999</v>
      </c>
      <c r="AD334" s="151">
        <v>4.8286000000000003E-2</v>
      </c>
      <c r="AE334" s="151">
        <v>2.7033000000000001E-2</v>
      </c>
      <c r="AF334" s="151">
        <v>2.4183E-2</v>
      </c>
      <c r="AG334" s="151">
        <v>1.1644099999999999</v>
      </c>
      <c r="AH334" s="151">
        <v>0</v>
      </c>
      <c r="AI334" s="150">
        <v>1.3278E-2</v>
      </c>
    </row>
    <row r="335" spans="1:35" x14ac:dyDescent="0.25">
      <c r="A335" s="9">
        <v>334</v>
      </c>
      <c r="B335" s="3">
        <v>43507</v>
      </c>
      <c r="C335" s="151">
        <v>4.906377</v>
      </c>
      <c r="D335" s="151">
        <v>1.4791E-2</v>
      </c>
      <c r="E335" s="151">
        <v>2.4281E-2</v>
      </c>
      <c r="F335" s="151">
        <v>1.6087400000000001</v>
      </c>
      <c r="G335" s="151">
        <v>5.4679650000000004</v>
      </c>
      <c r="H335" s="151">
        <v>3.2149999999999998E-2</v>
      </c>
      <c r="I335" s="151">
        <v>1.469897</v>
      </c>
      <c r="J335" s="151">
        <v>0.87612400000000001</v>
      </c>
      <c r="K335" s="151">
        <v>1.6081730000000001</v>
      </c>
      <c r="L335" s="151">
        <v>0.14640600000000001</v>
      </c>
      <c r="M335" s="151">
        <v>1.1731560000000001</v>
      </c>
      <c r="N335" s="151">
        <v>0.1094</v>
      </c>
      <c r="O335" s="151">
        <v>6.1234019999999996</v>
      </c>
      <c r="P335" s="151">
        <v>0</v>
      </c>
      <c r="Q335" s="151">
        <v>2.5642000000000002E-2</v>
      </c>
      <c r="R335" s="151">
        <v>2.4171999999999999E-2</v>
      </c>
      <c r="S335" s="151">
        <v>3.0608E-2</v>
      </c>
      <c r="T335" s="151">
        <v>0</v>
      </c>
      <c r="U335" s="151">
        <v>0</v>
      </c>
      <c r="V335" s="151">
        <v>0.13720499999999999</v>
      </c>
      <c r="W335" s="151">
        <v>0</v>
      </c>
      <c r="X335" s="151">
        <v>5.5484099999999996</v>
      </c>
      <c r="Y335" s="151">
        <v>0</v>
      </c>
      <c r="Z335" s="151">
        <v>0</v>
      </c>
      <c r="AA335" s="151">
        <v>94.353941000000006</v>
      </c>
      <c r="AB335" s="151">
        <v>7.4797599999999997</v>
      </c>
      <c r="AC335" s="151">
        <v>67.290158000000005</v>
      </c>
      <c r="AD335" s="151">
        <v>4.8182999999999997E-2</v>
      </c>
      <c r="AE335" s="151">
        <v>2.7033000000000001E-2</v>
      </c>
      <c r="AF335" s="151">
        <v>2.4183E-2</v>
      </c>
      <c r="AG335" s="151">
        <v>1.1610640000000001</v>
      </c>
      <c r="AH335" s="151">
        <v>0</v>
      </c>
      <c r="AI335" s="150">
        <v>1.3317000000000001E-2</v>
      </c>
    </row>
    <row r="336" spans="1:35" x14ac:dyDescent="0.25">
      <c r="A336" s="9">
        <v>335</v>
      </c>
      <c r="B336" s="3">
        <v>43504</v>
      </c>
      <c r="C336" s="151">
        <v>4.897284</v>
      </c>
      <c r="D336" s="151">
        <v>1.4766E-2</v>
      </c>
      <c r="E336" s="151">
        <v>2.4235E-2</v>
      </c>
      <c r="F336" s="151">
        <v>1.6067419999999999</v>
      </c>
      <c r="G336" s="151">
        <v>5.4722390000000001</v>
      </c>
      <c r="H336" s="151">
        <v>3.2029000000000002E-2</v>
      </c>
      <c r="I336" s="151">
        <v>1.4730300000000001</v>
      </c>
      <c r="J336" s="151">
        <v>0.88332100000000002</v>
      </c>
      <c r="K336" s="151">
        <v>1.6055120000000001</v>
      </c>
      <c r="L336" s="151">
        <v>0.14618999999999999</v>
      </c>
      <c r="M336" s="151">
        <v>1.1729799999999999</v>
      </c>
      <c r="N336" s="151">
        <v>0.109199</v>
      </c>
      <c r="O336" s="151">
        <v>6.1154169999999999</v>
      </c>
      <c r="P336" s="151">
        <v>0</v>
      </c>
      <c r="Q336" s="151">
        <v>2.5635000000000002E-2</v>
      </c>
      <c r="R336" s="151">
        <v>2.4244000000000002E-2</v>
      </c>
      <c r="S336" s="151">
        <v>3.0603000000000002E-2</v>
      </c>
      <c r="T336" s="151">
        <v>0</v>
      </c>
      <c r="U336" s="151">
        <v>0</v>
      </c>
      <c r="V336" s="151">
        <v>0.13763800000000001</v>
      </c>
      <c r="W336" s="151">
        <v>0</v>
      </c>
      <c r="X336" s="151">
        <v>5.5476780000000003</v>
      </c>
      <c r="Y336" s="151">
        <v>0</v>
      </c>
      <c r="Z336" s="151">
        <v>0</v>
      </c>
      <c r="AA336" s="151">
        <v>94.221436999999995</v>
      </c>
      <c r="AB336" s="151">
        <v>7.4655579999999997</v>
      </c>
      <c r="AC336" s="151">
        <v>67.179513</v>
      </c>
      <c r="AD336" s="151">
        <v>4.8218999999999998E-2</v>
      </c>
      <c r="AE336" s="151">
        <v>2.7033000000000001E-2</v>
      </c>
      <c r="AF336" s="151">
        <v>2.4183E-2</v>
      </c>
      <c r="AG336" s="151">
        <v>1.160439</v>
      </c>
      <c r="AH336" s="151">
        <v>0</v>
      </c>
      <c r="AI336" s="150">
        <v>1.329E-2</v>
      </c>
    </row>
    <row r="337" spans="1:35" x14ac:dyDescent="0.25">
      <c r="A337" s="9">
        <v>336</v>
      </c>
      <c r="B337" s="3">
        <v>43503</v>
      </c>
      <c r="C337" s="151">
        <v>4.8943149999999997</v>
      </c>
      <c r="D337" s="151">
        <v>1.4758E-2</v>
      </c>
      <c r="E337" s="151">
        <v>2.4219999999999998E-2</v>
      </c>
      <c r="F337" s="151">
        <v>1.6043689999999999</v>
      </c>
      <c r="G337" s="151">
        <v>5.4476789999999999</v>
      </c>
      <c r="H337" s="151">
        <v>3.2003999999999998E-2</v>
      </c>
      <c r="I337" s="151">
        <v>1.465125</v>
      </c>
      <c r="J337" s="151">
        <v>0.88308799999999998</v>
      </c>
      <c r="K337" s="151">
        <v>1.603232</v>
      </c>
      <c r="L337" s="151">
        <v>0.146119</v>
      </c>
      <c r="M337" s="151">
        <v>1.174228</v>
      </c>
      <c r="N337" s="151">
        <v>0.10913200000000001</v>
      </c>
      <c r="O337" s="151">
        <v>6.1166989999999997</v>
      </c>
      <c r="P337" s="151">
        <v>0</v>
      </c>
      <c r="Q337" s="151">
        <v>2.5701000000000002E-2</v>
      </c>
      <c r="R337" s="151">
        <v>2.4235E-2</v>
      </c>
      <c r="S337" s="151">
        <v>3.1001999999999998E-2</v>
      </c>
      <c r="T337" s="151">
        <v>0</v>
      </c>
      <c r="U337" s="151">
        <v>0</v>
      </c>
      <c r="V337" s="151">
        <v>0.137541</v>
      </c>
      <c r="W337" s="151">
        <v>0</v>
      </c>
      <c r="X337" s="151">
        <v>5.5174409999999998</v>
      </c>
      <c r="Y337" s="151">
        <v>0</v>
      </c>
      <c r="Z337" s="151">
        <v>0</v>
      </c>
      <c r="AA337" s="151">
        <v>94.221710000000002</v>
      </c>
      <c r="AB337" s="151">
        <v>7.4574470000000002</v>
      </c>
      <c r="AC337" s="151">
        <v>67.142477</v>
      </c>
      <c r="AD337" s="151">
        <v>4.8252999999999997E-2</v>
      </c>
      <c r="AE337" s="151">
        <v>2.7033000000000001E-2</v>
      </c>
      <c r="AF337" s="151">
        <v>2.4183E-2</v>
      </c>
      <c r="AG337" s="151">
        <v>1.1581699999999999</v>
      </c>
      <c r="AH337" s="151">
        <v>0</v>
      </c>
      <c r="AI337" s="150">
        <v>1.3497E-2</v>
      </c>
    </row>
    <row r="338" spans="1:35" x14ac:dyDescent="0.25">
      <c r="A338" s="9">
        <v>337</v>
      </c>
      <c r="B338" s="3">
        <v>43502</v>
      </c>
      <c r="C338" s="151">
        <v>4.891159</v>
      </c>
      <c r="D338" s="151">
        <v>1.4749999999999999E-2</v>
      </c>
      <c r="E338" s="151">
        <v>2.4205000000000001E-2</v>
      </c>
      <c r="F338" s="151">
        <v>1.6038380000000001</v>
      </c>
      <c r="G338" s="151">
        <v>5.4072259999999996</v>
      </c>
      <c r="H338" s="151">
        <v>3.1923E-2</v>
      </c>
      <c r="I338" s="151">
        <v>1.466869</v>
      </c>
      <c r="J338" s="151">
        <v>0.87571100000000002</v>
      </c>
      <c r="K338" s="151">
        <v>1.6028089999999999</v>
      </c>
      <c r="L338" s="151">
        <v>0.14604400000000001</v>
      </c>
      <c r="M338" s="151">
        <v>1.171967</v>
      </c>
      <c r="N338" s="151">
        <v>0.109066</v>
      </c>
      <c r="O338" s="151">
        <v>6.1151929999999997</v>
      </c>
      <c r="P338" s="151">
        <v>0</v>
      </c>
      <c r="Q338" s="151">
        <v>2.5662999999999998E-2</v>
      </c>
      <c r="R338" s="151">
        <v>2.4149E-2</v>
      </c>
      <c r="S338" s="151">
        <v>3.1026000000000001E-2</v>
      </c>
      <c r="T338" s="151">
        <v>0</v>
      </c>
      <c r="U338" s="151">
        <v>0</v>
      </c>
      <c r="V338" s="151">
        <v>0.13706199999999999</v>
      </c>
      <c r="W338" s="151">
        <v>0</v>
      </c>
      <c r="X338" s="151">
        <v>5.4900500000000001</v>
      </c>
      <c r="Y338" s="151">
        <v>0</v>
      </c>
      <c r="Z338" s="151">
        <v>0</v>
      </c>
      <c r="AA338" s="151">
        <v>94.194581999999997</v>
      </c>
      <c r="AB338" s="151">
        <v>7.4487220000000001</v>
      </c>
      <c r="AC338" s="151">
        <v>67.071130999999994</v>
      </c>
      <c r="AD338" s="151">
        <v>4.8179E-2</v>
      </c>
      <c r="AE338" s="151">
        <v>2.7033000000000001E-2</v>
      </c>
      <c r="AF338" s="151">
        <v>2.4183E-2</v>
      </c>
      <c r="AG338" s="151">
        <v>1.1576439999999999</v>
      </c>
      <c r="AH338" s="151">
        <v>0</v>
      </c>
      <c r="AI338" s="150">
        <v>1.3395000000000001E-2</v>
      </c>
    </row>
    <row r="339" spans="1:35" x14ac:dyDescent="0.25">
      <c r="A339" s="9">
        <v>338</v>
      </c>
      <c r="B339" s="3">
        <v>43501</v>
      </c>
      <c r="C339" s="151">
        <v>4.8882300000000001</v>
      </c>
      <c r="D339" s="151">
        <v>1.4742E-2</v>
      </c>
      <c r="E339" s="151">
        <v>2.419E-2</v>
      </c>
      <c r="F339" s="151">
        <v>1.603372</v>
      </c>
      <c r="G339" s="151">
        <v>5.4032609999999996</v>
      </c>
      <c r="H339" s="151">
        <v>3.2035000000000001E-2</v>
      </c>
      <c r="I339" s="151">
        <v>1.46746</v>
      </c>
      <c r="J339" s="151">
        <v>0.86702800000000002</v>
      </c>
      <c r="K339" s="151">
        <v>1.6026579999999999</v>
      </c>
      <c r="L339" s="151">
        <v>0.14596000000000001</v>
      </c>
      <c r="M339" s="151">
        <v>1.1693070000000001</v>
      </c>
      <c r="N339" s="151">
        <v>0.108999</v>
      </c>
      <c r="O339" s="151">
        <v>6.1184609999999999</v>
      </c>
      <c r="P339" s="151">
        <v>0</v>
      </c>
      <c r="Q339" s="151">
        <v>2.5798999999999999E-2</v>
      </c>
      <c r="R339" s="151">
        <v>2.4216000000000001E-2</v>
      </c>
      <c r="S339" s="151">
        <v>3.0769999999999999E-2</v>
      </c>
      <c r="T339" s="151">
        <v>0</v>
      </c>
      <c r="U339" s="151">
        <v>0</v>
      </c>
      <c r="V339" s="151">
        <v>0.13744400000000001</v>
      </c>
      <c r="W339" s="151">
        <v>0</v>
      </c>
      <c r="X339" s="151">
        <v>5.5004439999999999</v>
      </c>
      <c r="Y339" s="151">
        <v>0</v>
      </c>
      <c r="Z339" s="151">
        <v>0</v>
      </c>
      <c r="AA339" s="151">
        <v>94.170466000000005</v>
      </c>
      <c r="AB339" s="151">
        <v>7.4477219999999997</v>
      </c>
      <c r="AC339" s="151">
        <v>67.051428999999999</v>
      </c>
      <c r="AD339" s="151">
        <v>4.8159E-2</v>
      </c>
      <c r="AE339" s="151">
        <v>2.7068999999999999E-2</v>
      </c>
      <c r="AF339" s="151">
        <v>2.4087000000000001E-2</v>
      </c>
      <c r="AG339" s="151">
        <v>1.1575949999999999</v>
      </c>
      <c r="AH339" s="151">
        <v>0</v>
      </c>
      <c r="AI339" s="150">
        <v>1.3672999999999999E-2</v>
      </c>
    </row>
    <row r="340" spans="1:35" x14ac:dyDescent="0.25">
      <c r="A340" s="9">
        <v>339</v>
      </c>
      <c r="B340" s="3">
        <v>43500</v>
      </c>
      <c r="C340" s="151">
        <v>4.8851269999999998</v>
      </c>
      <c r="D340" s="151">
        <v>1.4734000000000001E-2</v>
      </c>
      <c r="E340" s="151">
        <v>2.4174999999999999E-2</v>
      </c>
      <c r="F340" s="151">
        <v>1.6038239999999999</v>
      </c>
      <c r="G340" s="151">
        <v>5.3744730000000001</v>
      </c>
      <c r="H340" s="151">
        <v>3.2096E-2</v>
      </c>
      <c r="I340" s="151">
        <v>1.468189</v>
      </c>
      <c r="J340" s="151">
        <v>0.88031300000000001</v>
      </c>
      <c r="K340" s="151">
        <v>1.6028290000000001</v>
      </c>
      <c r="L340" s="151">
        <v>0.14587</v>
      </c>
      <c r="M340" s="151">
        <v>1.167538</v>
      </c>
      <c r="N340" s="151">
        <v>0.108931</v>
      </c>
      <c r="O340" s="151">
        <v>6.1213749999999996</v>
      </c>
      <c r="P340" s="151">
        <v>0</v>
      </c>
      <c r="Q340" s="151">
        <v>2.5824E-2</v>
      </c>
      <c r="R340" s="151">
        <v>2.4232E-2</v>
      </c>
      <c r="S340" s="151">
        <v>3.0259000000000001E-2</v>
      </c>
      <c r="T340" s="151">
        <v>0</v>
      </c>
      <c r="U340" s="151">
        <v>0</v>
      </c>
      <c r="V340" s="151">
        <v>0.13753399999999999</v>
      </c>
      <c r="W340" s="151">
        <v>0</v>
      </c>
      <c r="X340" s="151">
        <v>5.469919</v>
      </c>
      <c r="Y340" s="151">
        <v>0</v>
      </c>
      <c r="Z340" s="151">
        <v>0</v>
      </c>
      <c r="AA340" s="151">
        <v>94.246357000000003</v>
      </c>
      <c r="AB340" s="151">
        <v>7.4484120000000003</v>
      </c>
      <c r="AC340" s="151">
        <v>67.022301999999996</v>
      </c>
      <c r="AD340" s="151">
        <v>4.8084000000000002E-2</v>
      </c>
      <c r="AE340" s="151">
        <v>2.7068999999999999E-2</v>
      </c>
      <c r="AF340" s="151">
        <v>2.4087000000000001E-2</v>
      </c>
      <c r="AG340" s="151">
        <v>1.1566939999999999</v>
      </c>
      <c r="AH340" s="151">
        <v>0</v>
      </c>
      <c r="AI340" s="150">
        <v>1.3722E-2</v>
      </c>
    </row>
    <row r="341" spans="1:35" x14ac:dyDescent="0.25">
      <c r="A341" s="9">
        <v>340</v>
      </c>
      <c r="B341" s="3">
        <v>43497</v>
      </c>
      <c r="C341" s="151">
        <v>4.8752649999999997</v>
      </c>
      <c r="D341" s="151">
        <v>1.4707E-2</v>
      </c>
      <c r="E341" s="151">
        <v>2.4131E-2</v>
      </c>
      <c r="F341" s="151">
        <v>1.604668</v>
      </c>
      <c r="G341" s="151">
        <v>5.3694259999999998</v>
      </c>
      <c r="H341" s="151">
        <v>3.2056000000000001E-2</v>
      </c>
      <c r="I341" s="151">
        <v>1.4839340000000001</v>
      </c>
      <c r="J341" s="151">
        <v>0.89024199999999998</v>
      </c>
      <c r="K341" s="151">
        <v>1.6039909999999999</v>
      </c>
      <c r="L341" s="151">
        <v>0.14566000000000001</v>
      </c>
      <c r="M341" s="151">
        <v>1.17056</v>
      </c>
      <c r="N341" s="151">
        <v>0.108726</v>
      </c>
      <c r="O341" s="151">
        <v>6.1127599999999997</v>
      </c>
      <c r="P341" s="151">
        <v>0</v>
      </c>
      <c r="Q341" s="151">
        <v>2.5930999999999999E-2</v>
      </c>
      <c r="R341" s="151">
        <v>2.4329E-2</v>
      </c>
      <c r="S341" s="151">
        <v>3.0412999999999999E-2</v>
      </c>
      <c r="T341" s="151">
        <v>0</v>
      </c>
      <c r="U341" s="151">
        <v>0</v>
      </c>
      <c r="V341" s="151">
        <v>0.13810700000000001</v>
      </c>
      <c r="W341" s="151">
        <v>0</v>
      </c>
      <c r="X341" s="151">
        <v>5.4754699999999996</v>
      </c>
      <c r="Y341" s="151">
        <v>0</v>
      </c>
      <c r="Z341" s="151">
        <v>0</v>
      </c>
      <c r="AA341" s="151">
        <v>94.185010000000005</v>
      </c>
      <c r="AB341" s="151">
        <v>7.4600249999999999</v>
      </c>
      <c r="AC341" s="151">
        <v>67.006805999999997</v>
      </c>
      <c r="AD341" s="151">
        <v>4.7940000000000003E-2</v>
      </c>
      <c r="AE341" s="151">
        <v>2.7068999999999999E-2</v>
      </c>
      <c r="AF341" s="151">
        <v>2.4087000000000001E-2</v>
      </c>
      <c r="AG341" s="151">
        <v>1.158965</v>
      </c>
      <c r="AH341" s="151">
        <v>0</v>
      </c>
      <c r="AI341" s="150">
        <v>1.3428000000000001E-2</v>
      </c>
    </row>
    <row r="342" spans="1:35" x14ac:dyDescent="0.25">
      <c r="A342" s="9">
        <v>341</v>
      </c>
      <c r="B342" s="3">
        <v>43496</v>
      </c>
      <c r="C342" s="151">
        <v>4.8721860000000001</v>
      </c>
      <c r="D342" s="151">
        <v>1.4687E-2</v>
      </c>
      <c r="E342" s="151">
        <v>2.4115000000000001E-2</v>
      </c>
      <c r="F342" s="151">
        <v>1.6036859999999999</v>
      </c>
      <c r="G342" s="151">
        <v>5.4104340000000004</v>
      </c>
      <c r="H342" s="151">
        <v>3.2433999999999998E-2</v>
      </c>
      <c r="I342" s="151">
        <v>1.4880519999999999</v>
      </c>
      <c r="J342" s="151">
        <v>0.88512599999999997</v>
      </c>
      <c r="K342" s="151">
        <v>1.6014630000000001</v>
      </c>
      <c r="L342" s="151">
        <v>0.14558499999999999</v>
      </c>
      <c r="M342" s="151">
        <v>1.1706289999999999</v>
      </c>
      <c r="N342" s="151">
        <v>0.10865900000000001</v>
      </c>
      <c r="O342" s="151">
        <v>6.0831929999999996</v>
      </c>
      <c r="P342" s="151">
        <v>0</v>
      </c>
      <c r="Q342" s="151">
        <v>2.6082000000000001E-2</v>
      </c>
      <c r="R342" s="151">
        <v>2.4230000000000002E-2</v>
      </c>
      <c r="S342" s="151">
        <v>3.0417E-2</v>
      </c>
      <c r="T342" s="151">
        <v>0</v>
      </c>
      <c r="U342" s="151">
        <v>0</v>
      </c>
      <c r="V342" s="151">
        <v>0.13755400000000001</v>
      </c>
      <c r="W342" s="151">
        <v>0</v>
      </c>
      <c r="X342" s="151">
        <v>5.5309840000000001</v>
      </c>
      <c r="Y342" s="151">
        <v>0</v>
      </c>
      <c r="Z342" s="151">
        <v>0</v>
      </c>
      <c r="AA342" s="151">
        <v>93.757755000000003</v>
      </c>
      <c r="AB342" s="151">
        <v>7.4690570000000003</v>
      </c>
      <c r="AC342" s="151">
        <v>66.953497999999996</v>
      </c>
      <c r="AD342" s="151">
        <v>4.7891999999999997E-2</v>
      </c>
      <c r="AE342" s="151">
        <v>2.7095999999999999E-2</v>
      </c>
      <c r="AF342" s="151">
        <v>2.3973999999999999E-2</v>
      </c>
      <c r="AG342" s="151">
        <v>1.1578820000000001</v>
      </c>
      <c r="AH342" s="151">
        <v>0</v>
      </c>
      <c r="AI342" s="150">
        <v>1.3676000000000001E-2</v>
      </c>
    </row>
    <row r="343" spans="1:35" x14ac:dyDescent="0.25">
      <c r="A343" s="9">
        <v>342</v>
      </c>
      <c r="B343" s="3">
        <v>43495</v>
      </c>
      <c r="C343" s="151">
        <v>4.86897</v>
      </c>
      <c r="D343" s="151">
        <v>1.4681E-2</v>
      </c>
      <c r="E343" s="151">
        <v>2.41E-2</v>
      </c>
      <c r="F343" s="151">
        <v>1.603038</v>
      </c>
      <c r="G343" s="151">
        <v>5.4564709999999996</v>
      </c>
      <c r="H343" s="151">
        <v>3.2627999999999997E-2</v>
      </c>
      <c r="I343" s="151">
        <v>1.482715</v>
      </c>
      <c r="J343" s="151">
        <v>0.88407199999999997</v>
      </c>
      <c r="K343" s="151">
        <v>1.6006400000000001</v>
      </c>
      <c r="L343" s="151">
        <v>0.145505</v>
      </c>
      <c r="M343" s="151">
        <v>1.168561</v>
      </c>
      <c r="N343" s="151">
        <v>0.108596</v>
      </c>
      <c r="O343" s="151">
        <v>6.0683550000000004</v>
      </c>
      <c r="P343" s="151">
        <v>0</v>
      </c>
      <c r="Q343" s="151">
        <v>2.605E-2</v>
      </c>
      <c r="R343" s="151">
        <v>2.4053999999999999E-2</v>
      </c>
      <c r="S343" s="151">
        <v>2.9919999999999999E-2</v>
      </c>
      <c r="T343" s="151">
        <v>0</v>
      </c>
      <c r="U343" s="151">
        <v>0</v>
      </c>
      <c r="V343" s="151">
        <v>0.13655700000000001</v>
      </c>
      <c r="W343" s="151">
        <v>0</v>
      </c>
      <c r="X343" s="151">
        <v>5.5835710000000001</v>
      </c>
      <c r="Y343" s="151">
        <v>0</v>
      </c>
      <c r="Z343" s="151">
        <v>0</v>
      </c>
      <c r="AA343" s="151">
        <v>93.510337000000007</v>
      </c>
      <c r="AB343" s="151">
        <v>7.4808700000000004</v>
      </c>
      <c r="AC343" s="151">
        <v>66.942295000000001</v>
      </c>
      <c r="AD343" s="151">
        <v>4.7870000000000003E-2</v>
      </c>
      <c r="AE343" s="151">
        <v>2.7095999999999999E-2</v>
      </c>
      <c r="AF343" s="151">
        <v>2.3973999999999999E-2</v>
      </c>
      <c r="AG343" s="151">
        <v>1.1574720000000001</v>
      </c>
      <c r="AH343" s="151">
        <v>0</v>
      </c>
      <c r="AI343" s="150">
        <v>1.3592E-2</v>
      </c>
    </row>
    <row r="344" spans="1:35" x14ac:dyDescent="0.25">
      <c r="A344" s="9">
        <v>343</v>
      </c>
      <c r="B344" s="3">
        <v>43494</v>
      </c>
      <c r="C344" s="151">
        <v>4.8658989999999998</v>
      </c>
      <c r="D344" s="151">
        <v>1.4673E-2</v>
      </c>
      <c r="E344" s="151">
        <v>2.4084000000000001E-2</v>
      </c>
      <c r="F344" s="151">
        <v>1.5992740000000001</v>
      </c>
      <c r="G344" s="151">
        <v>5.4008089999999997</v>
      </c>
      <c r="H344" s="151">
        <v>3.2088999999999999E-2</v>
      </c>
      <c r="I344" s="151">
        <v>1.440906</v>
      </c>
      <c r="J344" s="151">
        <v>0.87260700000000002</v>
      </c>
      <c r="K344" s="151">
        <v>1.5984309999999999</v>
      </c>
      <c r="L344" s="151">
        <v>0.145398</v>
      </c>
      <c r="M344" s="151">
        <v>1.161036</v>
      </c>
      <c r="N344" s="151">
        <v>0.108529</v>
      </c>
      <c r="O344" s="151">
        <v>6.0698829999999999</v>
      </c>
      <c r="P344" s="151">
        <v>0</v>
      </c>
      <c r="Q344" s="151">
        <v>2.5531000000000002E-2</v>
      </c>
      <c r="R344" s="151">
        <v>2.3421999999999998E-2</v>
      </c>
      <c r="S344" s="151">
        <v>2.9950999999999998E-2</v>
      </c>
      <c r="T344" s="151">
        <v>0</v>
      </c>
      <c r="U344" s="151">
        <v>0</v>
      </c>
      <c r="V344" s="151">
        <v>0.13300400000000001</v>
      </c>
      <c r="W344" s="151">
        <v>0</v>
      </c>
      <c r="X344" s="151">
        <v>5.5254659999999998</v>
      </c>
      <c r="Y344" s="151">
        <v>0</v>
      </c>
      <c r="Z344" s="151">
        <v>0</v>
      </c>
      <c r="AA344" s="151">
        <v>93.476476000000005</v>
      </c>
      <c r="AB344" s="151">
        <v>7.4369509999999996</v>
      </c>
      <c r="AC344" s="151">
        <v>66.714994000000004</v>
      </c>
      <c r="AD344" s="151">
        <v>4.7869000000000002E-2</v>
      </c>
      <c r="AE344" s="151">
        <v>2.6672999999999999E-2</v>
      </c>
      <c r="AF344" s="151">
        <v>2.3878E-2</v>
      </c>
      <c r="AG344" s="151">
        <v>1.156274</v>
      </c>
      <c r="AH344" s="151">
        <v>0</v>
      </c>
      <c r="AI344" s="150">
        <v>1.3180000000000001E-2</v>
      </c>
    </row>
    <row r="345" spans="1:35" x14ac:dyDescent="0.25">
      <c r="A345" s="9">
        <v>344</v>
      </c>
      <c r="B345" s="3">
        <v>43493</v>
      </c>
      <c r="C345" s="151">
        <v>4.8629119999999997</v>
      </c>
      <c r="D345" s="151">
        <v>1.4741000000000001E-2</v>
      </c>
      <c r="E345" s="151">
        <v>2.4067000000000002E-2</v>
      </c>
      <c r="F345" s="151">
        <v>1.600212</v>
      </c>
      <c r="G345" s="151">
        <v>5.3986270000000003</v>
      </c>
      <c r="H345" s="151">
        <v>3.1662999999999997E-2</v>
      </c>
      <c r="I345" s="151">
        <v>1.447076</v>
      </c>
      <c r="J345" s="151">
        <v>0.87383599999999995</v>
      </c>
      <c r="K345" s="151">
        <v>1.5984989999999999</v>
      </c>
      <c r="L345" s="151">
        <v>0.145313</v>
      </c>
      <c r="M345" s="151">
        <v>1.1635789999999999</v>
      </c>
      <c r="N345" s="151">
        <v>0.10846</v>
      </c>
      <c r="O345" s="151">
        <v>6.0575150000000004</v>
      </c>
      <c r="P345" s="151">
        <v>0</v>
      </c>
      <c r="Q345" s="151">
        <v>2.5600000000000001E-2</v>
      </c>
      <c r="R345" s="151">
        <v>2.3524E-2</v>
      </c>
      <c r="S345" s="151">
        <v>3.0332999999999999E-2</v>
      </c>
      <c r="T345" s="151">
        <v>0</v>
      </c>
      <c r="U345" s="151">
        <v>0</v>
      </c>
      <c r="V345" s="151">
        <v>0.13356299999999999</v>
      </c>
      <c r="W345" s="151">
        <v>0</v>
      </c>
      <c r="X345" s="151">
        <v>5.516216</v>
      </c>
      <c r="Y345" s="151">
        <v>0</v>
      </c>
      <c r="Z345" s="151">
        <v>0</v>
      </c>
      <c r="AA345" s="151">
        <v>93.408569</v>
      </c>
      <c r="AB345" s="151">
        <v>7.4206690000000002</v>
      </c>
      <c r="AC345" s="151">
        <v>66.748304000000005</v>
      </c>
      <c r="AD345" s="151">
        <v>4.7827000000000001E-2</v>
      </c>
      <c r="AE345" s="151">
        <v>2.6672999999999999E-2</v>
      </c>
      <c r="AF345" s="151">
        <v>2.3878E-2</v>
      </c>
      <c r="AG345" s="151">
        <v>1.1551979999999999</v>
      </c>
      <c r="AH345" s="151">
        <v>0</v>
      </c>
      <c r="AI345" s="150">
        <v>1.3517E-2</v>
      </c>
    </row>
    <row r="346" spans="1:35" x14ac:dyDescent="0.25">
      <c r="A346" s="9">
        <v>345</v>
      </c>
      <c r="B346" s="3">
        <v>43490</v>
      </c>
      <c r="C346" s="151">
        <v>4.8540159999999997</v>
      </c>
      <c r="D346" s="151">
        <v>1.4718E-2</v>
      </c>
      <c r="E346" s="151">
        <v>2.4022000000000002E-2</v>
      </c>
      <c r="F346" s="151">
        <v>1.5970979999999999</v>
      </c>
      <c r="G346" s="151">
        <v>5.3877220000000001</v>
      </c>
      <c r="H346" s="151">
        <v>3.1636999999999998E-2</v>
      </c>
      <c r="I346" s="151">
        <v>1.4466509999999999</v>
      </c>
      <c r="J346" s="151">
        <v>0.87381500000000001</v>
      </c>
      <c r="K346" s="151">
        <v>1.596506</v>
      </c>
      <c r="L346" s="151">
        <v>0.14510200000000001</v>
      </c>
      <c r="M346" s="151">
        <v>1.1603479999999999</v>
      </c>
      <c r="N346" s="151">
        <v>0.10825899999999999</v>
      </c>
      <c r="O346" s="151">
        <v>6.0510380000000001</v>
      </c>
      <c r="P346" s="151">
        <v>0</v>
      </c>
      <c r="Q346" s="151">
        <v>2.5506000000000001E-2</v>
      </c>
      <c r="R346" s="151">
        <v>2.3442000000000001E-2</v>
      </c>
      <c r="S346" s="151">
        <v>3.0003999999999999E-2</v>
      </c>
      <c r="T346" s="151">
        <v>0</v>
      </c>
      <c r="U346" s="151">
        <v>0</v>
      </c>
      <c r="V346" s="151">
        <v>0.13311300000000001</v>
      </c>
      <c r="W346" s="151">
        <v>0</v>
      </c>
      <c r="X346" s="151">
        <v>5.5179710000000002</v>
      </c>
      <c r="Y346" s="151">
        <v>0</v>
      </c>
      <c r="Z346" s="151">
        <v>0</v>
      </c>
      <c r="AA346" s="151">
        <v>93.279623000000001</v>
      </c>
      <c r="AB346" s="151">
        <v>7.3983809999999997</v>
      </c>
      <c r="AC346" s="151">
        <v>66.620604</v>
      </c>
      <c r="AD346" s="151">
        <v>4.7767999999999998E-2</v>
      </c>
      <c r="AE346" s="151">
        <v>2.6672999999999999E-2</v>
      </c>
      <c r="AF346" s="151">
        <v>2.3878E-2</v>
      </c>
      <c r="AG346" s="151">
        <v>1.1535040000000001</v>
      </c>
      <c r="AH346" s="151">
        <v>0</v>
      </c>
      <c r="AI346" s="150">
        <v>1.3457999999999999E-2</v>
      </c>
    </row>
    <row r="347" spans="1:35" x14ac:dyDescent="0.25">
      <c r="A347" s="9">
        <v>346</v>
      </c>
      <c r="B347" s="3">
        <v>43489</v>
      </c>
      <c r="C347" s="151">
        <v>4.8507499999999997</v>
      </c>
      <c r="D347" s="151">
        <v>1.4710000000000001E-2</v>
      </c>
      <c r="E347" s="151">
        <v>2.4007000000000001E-2</v>
      </c>
      <c r="F347" s="151">
        <v>1.5923609999999999</v>
      </c>
      <c r="G347" s="151">
        <v>5.3970909999999996</v>
      </c>
      <c r="H347" s="151">
        <v>3.1954000000000003E-2</v>
      </c>
      <c r="I347" s="151">
        <v>1.421835</v>
      </c>
      <c r="J347" s="151">
        <v>0.85565100000000005</v>
      </c>
      <c r="K347" s="151">
        <v>1.5930839999999999</v>
      </c>
      <c r="L347" s="151">
        <v>0.14502200000000001</v>
      </c>
      <c r="M347" s="151">
        <v>1.15696</v>
      </c>
      <c r="N347" s="151">
        <v>0.108193</v>
      </c>
      <c r="O347" s="151">
        <v>6.0393359999999996</v>
      </c>
      <c r="P347" s="151">
        <v>0</v>
      </c>
      <c r="Q347" s="151">
        <v>2.4976999999999999E-2</v>
      </c>
      <c r="R347" s="151">
        <v>2.2976E-2</v>
      </c>
      <c r="S347" s="151">
        <v>2.9912000000000001E-2</v>
      </c>
      <c r="T347" s="151">
        <v>0</v>
      </c>
      <c r="U347" s="151">
        <v>0</v>
      </c>
      <c r="V347" s="151">
        <v>0.130471</v>
      </c>
      <c r="W347" s="151">
        <v>0</v>
      </c>
      <c r="X347" s="151">
        <v>5.5472149999999996</v>
      </c>
      <c r="Y347" s="151">
        <v>0</v>
      </c>
      <c r="Z347" s="151">
        <v>0</v>
      </c>
      <c r="AA347" s="151">
        <v>93.189086000000003</v>
      </c>
      <c r="AB347" s="151">
        <v>7.3972740000000003</v>
      </c>
      <c r="AC347" s="151">
        <v>66.548385999999994</v>
      </c>
      <c r="AD347" s="151">
        <v>4.7660000000000001E-2</v>
      </c>
      <c r="AE347" s="151">
        <v>2.6672999999999999E-2</v>
      </c>
      <c r="AF347" s="151">
        <v>2.3878E-2</v>
      </c>
      <c r="AG347" s="151">
        <v>1.1490880000000001</v>
      </c>
      <c r="AH347" s="151">
        <v>0</v>
      </c>
      <c r="AI347" s="150">
        <v>1.3438E-2</v>
      </c>
    </row>
    <row r="348" spans="1:35" x14ac:dyDescent="0.25">
      <c r="A348" s="9">
        <v>347</v>
      </c>
      <c r="B348" s="3">
        <v>43488</v>
      </c>
      <c r="C348" s="151">
        <v>4.8479239999999999</v>
      </c>
      <c r="D348" s="151">
        <v>1.4702E-2</v>
      </c>
      <c r="E348" s="151">
        <v>2.3993E-2</v>
      </c>
      <c r="F348" s="151">
        <v>1.5939589999999999</v>
      </c>
      <c r="G348" s="151">
        <v>5.406142</v>
      </c>
      <c r="H348" s="151">
        <v>3.2079000000000003E-2</v>
      </c>
      <c r="I348" s="151">
        <v>1.410093</v>
      </c>
      <c r="J348" s="151">
        <v>0.84410099999999999</v>
      </c>
      <c r="K348" s="151">
        <v>1.5945050000000001</v>
      </c>
      <c r="L348" s="151">
        <v>0.14487800000000001</v>
      </c>
      <c r="M348" s="151">
        <v>1.1563319999999999</v>
      </c>
      <c r="N348" s="151">
        <v>0.108125</v>
      </c>
      <c r="O348" s="151">
        <v>6.0345019999999998</v>
      </c>
      <c r="P348" s="151">
        <v>0</v>
      </c>
      <c r="Q348" s="151">
        <v>2.4788000000000001E-2</v>
      </c>
      <c r="R348" s="151">
        <v>2.2741000000000001E-2</v>
      </c>
      <c r="S348" s="151">
        <v>3.0020000000000002E-2</v>
      </c>
      <c r="T348" s="151">
        <v>0</v>
      </c>
      <c r="U348" s="151">
        <v>0</v>
      </c>
      <c r="V348" s="151">
        <v>0.12914600000000001</v>
      </c>
      <c r="W348" s="151">
        <v>0</v>
      </c>
      <c r="X348" s="151">
        <v>5.5685370000000001</v>
      </c>
      <c r="Y348" s="151">
        <v>0</v>
      </c>
      <c r="Z348" s="151">
        <v>0</v>
      </c>
      <c r="AA348" s="151">
        <v>93.214526000000006</v>
      </c>
      <c r="AB348" s="151">
        <v>7.4126130000000003</v>
      </c>
      <c r="AC348" s="151">
        <v>66.515390999999994</v>
      </c>
      <c r="AD348" s="151">
        <v>4.7601999999999998E-2</v>
      </c>
      <c r="AE348" s="151">
        <v>2.6672999999999999E-2</v>
      </c>
      <c r="AF348" s="151">
        <v>2.3878E-2</v>
      </c>
      <c r="AG348" s="151">
        <v>1.1500900000000001</v>
      </c>
      <c r="AH348" s="151">
        <v>0</v>
      </c>
      <c r="AI348" s="150">
        <v>1.3618E-2</v>
      </c>
    </row>
    <row r="349" spans="1:35" x14ac:dyDescent="0.25">
      <c r="A349" s="9">
        <v>348</v>
      </c>
      <c r="B349" s="3">
        <v>43487</v>
      </c>
      <c r="C349" s="151">
        <v>4.8449099999999996</v>
      </c>
      <c r="D349" s="151">
        <v>1.4692E-2</v>
      </c>
      <c r="E349" s="151">
        <v>2.3977999999999999E-2</v>
      </c>
      <c r="F349" s="151">
        <v>1.5896859999999999</v>
      </c>
      <c r="G349" s="151">
        <v>5.3890849999999997</v>
      </c>
      <c r="H349" s="151">
        <v>3.1977999999999999E-2</v>
      </c>
      <c r="I349" s="151">
        <v>1.382315</v>
      </c>
      <c r="J349" s="151">
        <v>0.83470900000000003</v>
      </c>
      <c r="K349" s="151">
        <v>1.5902719999999999</v>
      </c>
      <c r="L349" s="151">
        <v>0.14480299999999999</v>
      </c>
      <c r="M349" s="151">
        <v>1.156857</v>
      </c>
      <c r="N349" s="151">
        <v>0.108059</v>
      </c>
      <c r="O349" s="151">
        <v>6.0315000000000003</v>
      </c>
      <c r="P349" s="151">
        <v>0</v>
      </c>
      <c r="Q349" s="151">
        <v>2.4448000000000001E-2</v>
      </c>
      <c r="R349" s="151">
        <v>2.2353000000000001E-2</v>
      </c>
      <c r="S349" s="151">
        <v>3.0675999999999998E-2</v>
      </c>
      <c r="T349" s="151">
        <v>0</v>
      </c>
      <c r="U349" s="151">
        <v>0</v>
      </c>
      <c r="V349" s="151">
        <v>0.126946</v>
      </c>
      <c r="W349" s="151">
        <v>0</v>
      </c>
      <c r="X349" s="151">
        <v>5.5558209999999999</v>
      </c>
      <c r="Y349" s="151">
        <v>0</v>
      </c>
      <c r="Z349" s="151">
        <v>0</v>
      </c>
      <c r="AA349" s="151">
        <v>93.155987999999994</v>
      </c>
      <c r="AB349" s="151">
        <v>7.3980870000000003</v>
      </c>
      <c r="AC349" s="151">
        <v>66.416915000000003</v>
      </c>
      <c r="AD349" s="151">
        <v>4.7518999999999999E-2</v>
      </c>
      <c r="AE349" s="151">
        <v>2.6303E-2</v>
      </c>
      <c r="AF349" s="151">
        <v>2.3796000000000001E-2</v>
      </c>
      <c r="AG349" s="151">
        <v>1.1462589999999999</v>
      </c>
      <c r="AH349" s="151">
        <v>0</v>
      </c>
      <c r="AI349" s="150">
        <v>1.3814999999999999E-2</v>
      </c>
    </row>
    <row r="350" spans="1:35" x14ac:dyDescent="0.25">
      <c r="A350" s="9">
        <v>349</v>
      </c>
      <c r="B350" s="3">
        <v>43486</v>
      </c>
      <c r="C350" s="151">
        <v>4.8409430000000002</v>
      </c>
      <c r="D350" s="151">
        <v>1.4683999999999999E-2</v>
      </c>
      <c r="E350" s="151">
        <v>2.3962000000000001E-2</v>
      </c>
      <c r="F350" s="151">
        <v>1.589423</v>
      </c>
      <c r="G350" s="151">
        <v>5.3930300000000004</v>
      </c>
      <c r="H350" s="151">
        <v>3.2232999999999998E-2</v>
      </c>
      <c r="I350" s="151">
        <v>1.3891560000000001</v>
      </c>
      <c r="J350" s="151">
        <v>0.841673</v>
      </c>
      <c r="K350" s="151">
        <v>1.588989</v>
      </c>
      <c r="L350" s="151">
        <v>0.14471600000000001</v>
      </c>
      <c r="M350" s="151">
        <v>1.158226</v>
      </c>
      <c r="N350" s="151">
        <v>0.107987</v>
      </c>
      <c r="O350" s="151">
        <v>6.0310940000000004</v>
      </c>
      <c r="P350" s="151">
        <v>0</v>
      </c>
      <c r="Q350" s="151">
        <v>2.4584000000000002E-2</v>
      </c>
      <c r="R350" s="151">
        <v>2.2332000000000001E-2</v>
      </c>
      <c r="S350" s="151">
        <v>3.0737E-2</v>
      </c>
      <c r="T350" s="151">
        <v>0</v>
      </c>
      <c r="U350" s="151">
        <v>0</v>
      </c>
      <c r="V350" s="151">
        <v>0.126753</v>
      </c>
      <c r="W350" s="151">
        <v>0</v>
      </c>
      <c r="X350" s="151">
        <v>5.561013</v>
      </c>
      <c r="Y350" s="151">
        <v>0</v>
      </c>
      <c r="Z350" s="151">
        <v>0</v>
      </c>
      <c r="AA350" s="151">
        <v>93.174210000000002</v>
      </c>
      <c r="AB350" s="151">
        <v>7.4017379999999999</v>
      </c>
      <c r="AC350" s="151">
        <v>66.409443999999993</v>
      </c>
      <c r="AD350" s="151">
        <v>4.7431000000000001E-2</v>
      </c>
      <c r="AE350" s="151">
        <v>2.6303E-2</v>
      </c>
      <c r="AF350" s="151">
        <v>2.3796000000000001E-2</v>
      </c>
      <c r="AG350" s="151">
        <v>1.1453070000000001</v>
      </c>
      <c r="AH350" s="151">
        <v>0</v>
      </c>
      <c r="AI350" s="150">
        <v>1.3832000000000001E-2</v>
      </c>
    </row>
    <row r="351" spans="1:35" x14ac:dyDescent="0.25">
      <c r="A351" s="9">
        <v>350</v>
      </c>
      <c r="B351" s="3">
        <v>43483</v>
      </c>
      <c r="C351" s="151">
        <v>4.8319789999999996</v>
      </c>
      <c r="D351" s="151">
        <v>1.4662E-2</v>
      </c>
      <c r="E351" s="151">
        <v>2.3917999999999998E-2</v>
      </c>
      <c r="F351" s="151">
        <v>1.585904</v>
      </c>
      <c r="G351" s="151">
        <v>5.3810510000000003</v>
      </c>
      <c r="H351" s="151">
        <v>3.2458000000000001E-2</v>
      </c>
      <c r="I351" s="151">
        <v>1.3716060000000001</v>
      </c>
      <c r="J351" s="151">
        <v>0.82332799999999995</v>
      </c>
      <c r="K351" s="151">
        <v>1.5861510000000001</v>
      </c>
      <c r="L351" s="151">
        <v>0.14450099999999999</v>
      </c>
      <c r="M351" s="151">
        <v>1.152717</v>
      </c>
      <c r="N351" s="151">
        <v>0.107798</v>
      </c>
      <c r="O351" s="151">
        <v>6.0225160000000004</v>
      </c>
      <c r="P351" s="151">
        <v>0</v>
      </c>
      <c r="Q351" s="151">
        <v>2.4379000000000001E-2</v>
      </c>
      <c r="R351" s="151">
        <v>2.1996000000000002E-2</v>
      </c>
      <c r="S351" s="151">
        <v>3.0681E-2</v>
      </c>
      <c r="T351" s="151">
        <v>0</v>
      </c>
      <c r="U351" s="151">
        <v>0</v>
      </c>
      <c r="V351" s="151">
        <v>0.12485599999999999</v>
      </c>
      <c r="W351" s="151">
        <v>0</v>
      </c>
      <c r="X351" s="151">
        <v>5.5617640000000002</v>
      </c>
      <c r="Y351" s="151">
        <v>0</v>
      </c>
      <c r="Z351" s="151">
        <v>0</v>
      </c>
      <c r="AA351" s="151">
        <v>93.002157999999994</v>
      </c>
      <c r="AB351" s="151">
        <v>7.3840060000000003</v>
      </c>
      <c r="AC351" s="151">
        <v>66.276936000000006</v>
      </c>
      <c r="AD351" s="151">
        <v>4.7333E-2</v>
      </c>
      <c r="AE351" s="151">
        <v>2.6303E-2</v>
      </c>
      <c r="AF351" s="151">
        <v>2.3796000000000001E-2</v>
      </c>
      <c r="AG351" s="151">
        <v>1.1455310000000001</v>
      </c>
      <c r="AH351" s="151">
        <v>0</v>
      </c>
      <c r="AI351" s="150">
        <v>1.3538E-2</v>
      </c>
    </row>
    <row r="352" spans="1:35" x14ac:dyDescent="0.25">
      <c r="A352" s="9">
        <v>351</v>
      </c>
      <c r="B352" s="3">
        <v>43482</v>
      </c>
      <c r="C352" s="151">
        <v>4.8290870000000004</v>
      </c>
      <c r="D352" s="151">
        <v>1.4652999999999999E-2</v>
      </c>
      <c r="E352" s="151">
        <v>2.3903000000000001E-2</v>
      </c>
      <c r="F352" s="151">
        <v>1.5831770000000001</v>
      </c>
      <c r="G352" s="151">
        <v>5.4157299999999999</v>
      </c>
      <c r="H352" s="151">
        <v>3.2599999999999997E-2</v>
      </c>
      <c r="I352" s="151">
        <v>1.3520989999999999</v>
      </c>
      <c r="J352" s="151">
        <v>0.81396400000000002</v>
      </c>
      <c r="K352" s="151">
        <v>1.58579</v>
      </c>
      <c r="L352" s="151">
        <v>0.144424</v>
      </c>
      <c r="M352" s="151">
        <v>1.1525030000000001</v>
      </c>
      <c r="N352" s="151">
        <v>0.10773099999999999</v>
      </c>
      <c r="O352" s="151">
        <v>6.0171890000000001</v>
      </c>
      <c r="P352" s="151">
        <v>0</v>
      </c>
      <c r="Q352" s="151">
        <v>2.4277E-2</v>
      </c>
      <c r="R352" s="151">
        <v>2.1752000000000001E-2</v>
      </c>
      <c r="S352" s="151">
        <v>3.0759000000000002E-2</v>
      </c>
      <c r="T352" s="151">
        <v>0</v>
      </c>
      <c r="U352" s="151">
        <v>0</v>
      </c>
      <c r="V352" s="151">
        <v>0.123485</v>
      </c>
      <c r="W352" s="151">
        <v>0</v>
      </c>
      <c r="X352" s="151">
        <v>5.6051380000000002</v>
      </c>
      <c r="Y352" s="151">
        <v>0</v>
      </c>
      <c r="Z352" s="151">
        <v>0</v>
      </c>
      <c r="AA352" s="151">
        <v>92.943584999999999</v>
      </c>
      <c r="AB352" s="151">
        <v>7.3870849999999999</v>
      </c>
      <c r="AC352" s="151">
        <v>66.271303000000003</v>
      </c>
      <c r="AD352" s="151">
        <v>4.7324999999999999E-2</v>
      </c>
      <c r="AE352" s="151">
        <v>2.6303E-2</v>
      </c>
      <c r="AF352" s="151">
        <v>2.3796000000000001E-2</v>
      </c>
      <c r="AG352" s="151">
        <v>1.1437200000000001</v>
      </c>
      <c r="AH352" s="151">
        <v>0</v>
      </c>
      <c r="AI352" s="150">
        <v>1.3707E-2</v>
      </c>
    </row>
    <row r="353" spans="1:35" x14ac:dyDescent="0.25">
      <c r="A353" s="9">
        <v>352</v>
      </c>
      <c r="B353" s="3">
        <v>43481</v>
      </c>
      <c r="C353" s="151">
        <v>4.8257149999999998</v>
      </c>
      <c r="D353" s="151">
        <v>1.4645E-2</v>
      </c>
      <c r="E353" s="151">
        <v>2.3886999999999999E-2</v>
      </c>
      <c r="F353" s="151">
        <v>1.581528</v>
      </c>
      <c r="G353" s="151">
        <v>5.4385599999999998</v>
      </c>
      <c r="H353" s="151">
        <v>3.2862000000000002E-2</v>
      </c>
      <c r="I353" s="151">
        <v>1.318095</v>
      </c>
      <c r="J353" s="151">
        <v>0.80154000000000003</v>
      </c>
      <c r="K353" s="151">
        <v>1.583626</v>
      </c>
      <c r="L353" s="151">
        <v>0.144345</v>
      </c>
      <c r="M353" s="151">
        <v>1.1517569999999999</v>
      </c>
      <c r="N353" s="151">
        <v>0.107643</v>
      </c>
      <c r="O353" s="151">
        <v>6.0071960000000004</v>
      </c>
      <c r="P353" s="151">
        <v>0</v>
      </c>
      <c r="Q353" s="151">
        <v>2.3895E-2</v>
      </c>
      <c r="R353" s="151">
        <v>2.1462999999999999E-2</v>
      </c>
      <c r="S353" s="151">
        <v>3.0922999999999999E-2</v>
      </c>
      <c r="T353" s="151">
        <v>0</v>
      </c>
      <c r="U353" s="151">
        <v>0</v>
      </c>
      <c r="V353" s="151">
        <v>0.12188300000000001</v>
      </c>
      <c r="W353" s="151">
        <v>0</v>
      </c>
      <c r="X353" s="151">
        <v>5.6361340000000002</v>
      </c>
      <c r="Y353" s="151">
        <v>0</v>
      </c>
      <c r="Z353" s="151">
        <v>0</v>
      </c>
      <c r="AA353" s="151">
        <v>92.804891999999995</v>
      </c>
      <c r="AB353" s="151">
        <v>7.359362</v>
      </c>
      <c r="AC353" s="151">
        <v>66.152045000000001</v>
      </c>
      <c r="AD353" s="151">
        <v>4.7262999999999999E-2</v>
      </c>
      <c r="AE353" s="151">
        <v>2.6303E-2</v>
      </c>
      <c r="AF353" s="151">
        <v>2.3796000000000001E-2</v>
      </c>
      <c r="AG353" s="151">
        <v>1.1424730000000001</v>
      </c>
      <c r="AH353" s="151">
        <v>0</v>
      </c>
      <c r="AI353" s="150">
        <v>1.3697000000000001E-2</v>
      </c>
    </row>
    <row r="354" spans="1:35" x14ac:dyDescent="0.25">
      <c r="A354" s="9">
        <v>353</v>
      </c>
      <c r="B354" s="3">
        <v>43480</v>
      </c>
      <c r="C354" s="151">
        <v>4.8224999999999998</v>
      </c>
      <c r="D354" s="151">
        <v>1.4636E-2</v>
      </c>
      <c r="E354" s="151">
        <v>2.3875E-2</v>
      </c>
      <c r="F354" s="151">
        <v>1.580705</v>
      </c>
      <c r="G354" s="151">
        <v>5.4998180000000003</v>
      </c>
      <c r="H354" s="151">
        <v>3.3348000000000003E-2</v>
      </c>
      <c r="I354" s="151">
        <v>1.3030379999999999</v>
      </c>
      <c r="J354" s="151">
        <v>0.79258600000000001</v>
      </c>
      <c r="K354" s="151">
        <v>1.582301</v>
      </c>
      <c r="L354" s="151">
        <v>0.14425199999999999</v>
      </c>
      <c r="M354" s="151">
        <v>1.1500779999999999</v>
      </c>
      <c r="N354" s="151">
        <v>0.107576</v>
      </c>
      <c r="O354" s="151">
        <v>5.9826579999999998</v>
      </c>
      <c r="P354" s="151">
        <v>0</v>
      </c>
      <c r="Q354" s="151">
        <v>2.3692000000000001E-2</v>
      </c>
      <c r="R354" s="151">
        <v>2.1262E-2</v>
      </c>
      <c r="S354" s="151">
        <v>3.0776000000000001E-2</v>
      </c>
      <c r="T354" s="151">
        <v>0</v>
      </c>
      <c r="U354" s="151">
        <v>0</v>
      </c>
      <c r="V354" s="151">
        <v>0.120751</v>
      </c>
      <c r="W354" s="151">
        <v>0</v>
      </c>
      <c r="X354" s="151">
        <v>5.7056490000000002</v>
      </c>
      <c r="Y354" s="151">
        <v>0</v>
      </c>
      <c r="Z354" s="151">
        <v>0</v>
      </c>
      <c r="AA354" s="151">
        <v>91.989165</v>
      </c>
      <c r="AB354" s="151">
        <v>7.3593019999999996</v>
      </c>
      <c r="AC354" s="151">
        <v>66.119899000000004</v>
      </c>
      <c r="AD354" s="151">
        <v>4.7161000000000002E-2</v>
      </c>
      <c r="AE354" s="151">
        <v>2.5373E-2</v>
      </c>
      <c r="AF354" s="151">
        <v>2.3658999999999999E-2</v>
      </c>
      <c r="AG354" s="151">
        <v>1.142968</v>
      </c>
      <c r="AH354" s="151">
        <v>0</v>
      </c>
      <c r="AI354" s="150">
        <v>1.3509999999999999E-2</v>
      </c>
    </row>
    <row r="355" spans="1:35" x14ac:dyDescent="0.25">
      <c r="A355" s="9">
        <v>354</v>
      </c>
      <c r="B355" s="3">
        <v>43479</v>
      </c>
      <c r="C355" s="151">
        <v>4.8194610000000004</v>
      </c>
      <c r="D355" s="151">
        <v>1.4624E-2</v>
      </c>
      <c r="E355" s="151">
        <v>2.3859999999999999E-2</v>
      </c>
      <c r="F355" s="151">
        <v>1.5794280000000001</v>
      </c>
      <c r="G355" s="151">
        <v>5.4349670000000003</v>
      </c>
      <c r="H355" s="151">
        <v>3.2911999999999997E-2</v>
      </c>
      <c r="I355" s="151">
        <v>1.299531</v>
      </c>
      <c r="J355" s="151">
        <v>0.79497799999999996</v>
      </c>
      <c r="K355" s="151">
        <v>1.579029</v>
      </c>
      <c r="L355" s="151">
        <v>0.14415800000000001</v>
      </c>
      <c r="M355" s="151">
        <v>1.1467160000000001</v>
      </c>
      <c r="N355" s="151">
        <v>0.10750899999999999</v>
      </c>
      <c r="O355" s="151">
        <v>5.9845839999999999</v>
      </c>
      <c r="P355" s="151">
        <v>0</v>
      </c>
      <c r="Q355" s="151">
        <v>2.3671000000000001E-2</v>
      </c>
      <c r="R355" s="151">
        <v>2.1165E-2</v>
      </c>
      <c r="S355" s="151">
        <v>3.0627999999999999E-2</v>
      </c>
      <c r="T355" s="151">
        <v>0</v>
      </c>
      <c r="U355" s="151">
        <v>0</v>
      </c>
      <c r="V355" s="151">
        <v>0.120213</v>
      </c>
      <c r="W355" s="151">
        <v>0</v>
      </c>
      <c r="X355" s="151">
        <v>5.6254869999999997</v>
      </c>
      <c r="Y355" s="151">
        <v>0</v>
      </c>
      <c r="Z355" s="151">
        <v>0</v>
      </c>
      <c r="AA355" s="151">
        <v>92.235802000000007</v>
      </c>
      <c r="AB355" s="151">
        <v>7.3238630000000002</v>
      </c>
      <c r="AC355" s="151">
        <v>65.959425999999993</v>
      </c>
      <c r="AD355" s="151">
        <v>4.7115999999999998E-2</v>
      </c>
      <c r="AE355" s="151">
        <v>2.5373E-2</v>
      </c>
      <c r="AF355" s="151">
        <v>2.3658999999999999E-2</v>
      </c>
      <c r="AG355" s="151">
        <v>1.142112</v>
      </c>
      <c r="AH355" s="151">
        <v>0</v>
      </c>
      <c r="AI355" s="150">
        <v>1.3582E-2</v>
      </c>
    </row>
    <row r="356" spans="1:35" x14ac:dyDescent="0.25">
      <c r="A356" s="9">
        <v>355</v>
      </c>
      <c r="B356" s="3">
        <v>43476</v>
      </c>
      <c r="C356" s="151">
        <v>4.8102289999999996</v>
      </c>
      <c r="D356" s="151">
        <v>1.4597000000000001E-2</v>
      </c>
      <c r="E356" s="151">
        <v>2.3813999999999998E-2</v>
      </c>
      <c r="F356" s="151">
        <v>1.577234</v>
      </c>
      <c r="G356" s="151">
        <v>5.4717149999999997</v>
      </c>
      <c r="H356" s="151">
        <v>3.3154999999999997E-2</v>
      </c>
      <c r="I356" s="151">
        <v>1.2957099999999999</v>
      </c>
      <c r="J356" s="151">
        <v>0.78894699999999995</v>
      </c>
      <c r="K356" s="151">
        <v>1.5785940000000001</v>
      </c>
      <c r="L356" s="151">
        <v>0.143925</v>
      </c>
      <c r="M356" s="151">
        <v>1.148644</v>
      </c>
      <c r="N356" s="151">
        <v>0.10730000000000001</v>
      </c>
      <c r="O356" s="151">
        <v>5.9606719999999997</v>
      </c>
      <c r="P356" s="151">
        <v>0</v>
      </c>
      <c r="Q356" s="151">
        <v>2.3480999999999998E-2</v>
      </c>
      <c r="R356" s="151">
        <v>2.1063999999999999E-2</v>
      </c>
      <c r="S356" s="151">
        <v>3.0773999999999999E-2</v>
      </c>
      <c r="T356" s="151">
        <v>0</v>
      </c>
      <c r="U356" s="151">
        <v>0</v>
      </c>
      <c r="V356" s="151">
        <v>0.119662</v>
      </c>
      <c r="W356" s="151">
        <v>0</v>
      </c>
      <c r="X356" s="151">
        <v>5.6632870000000004</v>
      </c>
      <c r="Y356" s="151">
        <v>0</v>
      </c>
      <c r="Z356" s="151">
        <v>0</v>
      </c>
      <c r="AA356" s="151">
        <v>91.933161999999996</v>
      </c>
      <c r="AB356" s="151">
        <v>7.328945</v>
      </c>
      <c r="AC356" s="151">
        <v>65.914587999999995</v>
      </c>
      <c r="AD356" s="151">
        <v>4.7016000000000002E-2</v>
      </c>
      <c r="AE356" s="151">
        <v>2.5373E-2</v>
      </c>
      <c r="AF356" s="151">
        <v>2.3658999999999999E-2</v>
      </c>
      <c r="AG356" s="151">
        <v>1.140655</v>
      </c>
      <c r="AH356" s="151">
        <v>0</v>
      </c>
      <c r="AI356" s="150">
        <v>1.392E-2</v>
      </c>
    </row>
    <row r="357" spans="1:35" x14ac:dyDescent="0.25">
      <c r="A357" s="9">
        <v>356</v>
      </c>
      <c r="B357" s="3">
        <v>43475</v>
      </c>
      <c r="C357" s="151">
        <v>4.8073750000000004</v>
      </c>
      <c r="D357" s="151">
        <v>1.4595E-2</v>
      </c>
      <c r="E357" s="151">
        <v>2.3789999999999999E-2</v>
      </c>
      <c r="F357" s="151">
        <v>1.5768899999999999</v>
      </c>
      <c r="G357" s="151">
        <v>5.5024629999999997</v>
      </c>
      <c r="H357" s="151">
        <v>3.3175999999999997E-2</v>
      </c>
      <c r="I357" s="151">
        <v>1.2952619999999999</v>
      </c>
      <c r="J357" s="151">
        <v>0.77899799999999997</v>
      </c>
      <c r="K357" s="151">
        <v>1.5764149999999999</v>
      </c>
      <c r="L357" s="151">
        <v>0.14385400000000001</v>
      </c>
      <c r="M357" s="151">
        <v>1.1488320000000001</v>
      </c>
      <c r="N357" s="151">
        <v>0.107214</v>
      </c>
      <c r="O357" s="151">
        <v>5.9591070000000004</v>
      </c>
      <c r="P357" s="151">
        <v>0</v>
      </c>
      <c r="Q357" s="151">
        <v>2.3435999999999998E-2</v>
      </c>
      <c r="R357" s="151">
        <v>2.1048000000000001E-2</v>
      </c>
      <c r="S357" s="151">
        <v>3.0783000000000001E-2</v>
      </c>
      <c r="T357" s="151">
        <v>0</v>
      </c>
      <c r="U357" s="151">
        <v>0</v>
      </c>
      <c r="V357" s="151">
        <v>0.119578</v>
      </c>
      <c r="W357" s="151">
        <v>0</v>
      </c>
      <c r="X357" s="151">
        <v>5.6983249999999996</v>
      </c>
      <c r="Y357" s="151">
        <v>0</v>
      </c>
      <c r="Z357" s="151">
        <v>0</v>
      </c>
      <c r="AA357" s="151">
        <v>91.868644000000003</v>
      </c>
      <c r="AB357" s="151">
        <v>7.3434140000000001</v>
      </c>
      <c r="AC357" s="151">
        <v>65.921603000000005</v>
      </c>
      <c r="AD357" s="151">
        <v>4.6968000000000003E-2</v>
      </c>
      <c r="AE357" s="151">
        <v>2.5373E-2</v>
      </c>
      <c r="AF357" s="151">
        <v>2.3658999999999999E-2</v>
      </c>
      <c r="AG357" s="151">
        <v>1.141257</v>
      </c>
      <c r="AH357" s="151">
        <v>0</v>
      </c>
      <c r="AI357" s="150">
        <v>1.3951E-2</v>
      </c>
    </row>
    <row r="358" spans="1:35" x14ac:dyDescent="0.25">
      <c r="A358" s="9">
        <v>357</v>
      </c>
      <c r="B358" s="3">
        <v>43474</v>
      </c>
      <c r="C358" s="151">
        <v>4.8042949999999998</v>
      </c>
      <c r="D358" s="151">
        <v>1.4586999999999999E-2</v>
      </c>
      <c r="E358" s="151">
        <v>2.3774E-2</v>
      </c>
      <c r="F358" s="151">
        <v>1.5762069999999999</v>
      </c>
      <c r="G358" s="151">
        <v>5.4408190000000003</v>
      </c>
      <c r="H358" s="151">
        <v>3.2778000000000002E-2</v>
      </c>
      <c r="I358" s="151">
        <v>1.295917</v>
      </c>
      <c r="J358" s="151">
        <v>0.76409700000000003</v>
      </c>
      <c r="K358" s="151">
        <v>1.572946</v>
      </c>
      <c r="L358" s="151">
        <v>0.14377000000000001</v>
      </c>
      <c r="M358" s="151">
        <v>1.1393470000000001</v>
      </c>
      <c r="N358" s="151">
        <v>0.107164</v>
      </c>
      <c r="O358" s="151">
        <v>5.9561979999999997</v>
      </c>
      <c r="P358" s="151">
        <v>0</v>
      </c>
      <c r="Q358" s="151">
        <v>2.3321999999999999E-2</v>
      </c>
      <c r="R358" s="151">
        <v>2.0955999999999999E-2</v>
      </c>
      <c r="S358" s="151">
        <v>2.998E-2</v>
      </c>
      <c r="T358" s="151">
        <v>0</v>
      </c>
      <c r="U358" s="151">
        <v>0</v>
      </c>
      <c r="V358" s="151">
        <v>0.119049</v>
      </c>
      <c r="W358" s="151">
        <v>0</v>
      </c>
      <c r="X358" s="151">
        <v>5.6281470000000002</v>
      </c>
      <c r="Y358" s="151">
        <v>0</v>
      </c>
      <c r="Z358" s="151">
        <v>0</v>
      </c>
      <c r="AA358" s="151">
        <v>91.803456999999995</v>
      </c>
      <c r="AB358" s="151">
        <v>7.3078139999999996</v>
      </c>
      <c r="AC358" s="151">
        <v>65.761268999999999</v>
      </c>
      <c r="AD358" s="151">
        <v>4.6935999999999999E-2</v>
      </c>
      <c r="AE358" s="151">
        <v>2.5373E-2</v>
      </c>
      <c r="AF358" s="151">
        <v>2.3658999999999999E-2</v>
      </c>
      <c r="AG358" s="151">
        <v>1.1410640000000001</v>
      </c>
      <c r="AH358" s="151">
        <v>0</v>
      </c>
      <c r="AI358" s="150">
        <v>1.3113E-2</v>
      </c>
    </row>
    <row r="359" spans="1:35" x14ac:dyDescent="0.25">
      <c r="A359" s="9">
        <v>358</v>
      </c>
      <c r="B359" s="3">
        <v>43473</v>
      </c>
      <c r="C359" s="151">
        <v>4.8014029999999996</v>
      </c>
      <c r="D359" s="151">
        <v>1.4578000000000001E-2</v>
      </c>
      <c r="E359" s="151">
        <v>2.376E-2</v>
      </c>
      <c r="F359" s="151">
        <v>1.5725100000000001</v>
      </c>
      <c r="G359" s="151">
        <v>5.3801589999999999</v>
      </c>
      <c r="H359" s="151">
        <v>3.2453999999999997E-2</v>
      </c>
      <c r="I359" s="151">
        <v>1.292964</v>
      </c>
      <c r="J359" s="151">
        <v>0.75844900000000004</v>
      </c>
      <c r="K359" s="151">
        <v>1.5731539999999999</v>
      </c>
      <c r="L359" s="151">
        <v>0.143703</v>
      </c>
      <c r="M359" s="151">
        <v>1.131629</v>
      </c>
      <c r="N359" s="151">
        <v>0.107097</v>
      </c>
      <c r="O359" s="151">
        <v>5.9633510000000003</v>
      </c>
      <c r="P359" s="151">
        <v>0</v>
      </c>
      <c r="Q359" s="151">
        <v>2.3306E-2</v>
      </c>
      <c r="R359" s="151">
        <v>2.0830000000000001E-2</v>
      </c>
      <c r="S359" s="151">
        <v>2.9432E-2</v>
      </c>
      <c r="T359" s="151">
        <v>0</v>
      </c>
      <c r="U359" s="151">
        <v>0</v>
      </c>
      <c r="V359" s="151">
        <v>0.118328</v>
      </c>
      <c r="W359" s="151">
        <v>0</v>
      </c>
      <c r="X359" s="151">
        <v>5.5574120000000002</v>
      </c>
      <c r="Y359" s="151">
        <v>0</v>
      </c>
      <c r="Z359" s="151">
        <v>0</v>
      </c>
      <c r="AA359" s="151">
        <v>91.815569999999994</v>
      </c>
      <c r="AB359" s="151">
        <v>7.2987279999999997</v>
      </c>
      <c r="AC359" s="151">
        <v>65.688436999999993</v>
      </c>
      <c r="AD359" s="151">
        <v>4.6879999999999998E-2</v>
      </c>
      <c r="AE359" s="151">
        <v>2.5336000000000001E-2</v>
      </c>
      <c r="AF359" s="151">
        <v>2.3553999999999999E-2</v>
      </c>
      <c r="AG359" s="151">
        <v>1.1411629999999999</v>
      </c>
      <c r="AH359" s="151">
        <v>0</v>
      </c>
      <c r="AI359" s="150">
        <v>1.2694E-2</v>
      </c>
    </row>
    <row r="360" spans="1:35" x14ac:dyDescent="0.25">
      <c r="A360" s="9">
        <v>359</v>
      </c>
      <c r="B360" s="3">
        <v>43472</v>
      </c>
      <c r="C360" s="151">
        <v>4.7982750000000003</v>
      </c>
      <c r="D360" s="151">
        <v>1.457E-2</v>
      </c>
      <c r="E360" s="151">
        <v>2.3746E-2</v>
      </c>
      <c r="F360" s="151">
        <v>1.57135</v>
      </c>
      <c r="G360" s="151">
        <v>5.417084</v>
      </c>
      <c r="H360" s="151">
        <v>3.2764000000000001E-2</v>
      </c>
      <c r="I360" s="151">
        <v>1.2827459999999999</v>
      </c>
      <c r="J360" s="151">
        <v>0.74999000000000005</v>
      </c>
      <c r="K360" s="151">
        <v>1.572692</v>
      </c>
      <c r="L360" s="151">
        <v>0.143623</v>
      </c>
      <c r="M360" s="151">
        <v>1.1308879999999999</v>
      </c>
      <c r="N360" s="151">
        <v>0.10703</v>
      </c>
      <c r="O360" s="151">
        <v>5.9589230000000004</v>
      </c>
      <c r="P360" s="151">
        <v>0</v>
      </c>
      <c r="Q360" s="151">
        <v>2.3096999999999999E-2</v>
      </c>
      <c r="R360" s="151">
        <v>2.0622000000000001E-2</v>
      </c>
      <c r="S360" s="151">
        <v>2.9262E-2</v>
      </c>
      <c r="T360" s="151">
        <v>0</v>
      </c>
      <c r="U360" s="151">
        <v>0</v>
      </c>
      <c r="V360" s="151">
        <v>0.11720899999999999</v>
      </c>
      <c r="W360" s="151">
        <v>0</v>
      </c>
      <c r="X360" s="151">
        <v>5.5995980000000003</v>
      </c>
      <c r="Y360" s="151">
        <v>0</v>
      </c>
      <c r="Z360" s="151">
        <v>0</v>
      </c>
      <c r="AA360" s="151">
        <v>91.775811000000004</v>
      </c>
      <c r="AB360" s="151">
        <v>7.2843549999999997</v>
      </c>
      <c r="AC360" s="151">
        <v>65.620813999999996</v>
      </c>
      <c r="AD360" s="151">
        <v>4.6802000000000003E-2</v>
      </c>
      <c r="AE360" s="151">
        <v>2.5336000000000001E-2</v>
      </c>
      <c r="AF360" s="151">
        <v>2.3553999999999999E-2</v>
      </c>
      <c r="AG360" s="151">
        <v>1.1409469999999999</v>
      </c>
      <c r="AH360" s="151">
        <v>0</v>
      </c>
      <c r="AI360" s="150">
        <v>1.2704999999999999E-2</v>
      </c>
    </row>
    <row r="361" spans="1:35" x14ac:dyDescent="0.25">
      <c r="A361" s="9">
        <v>360</v>
      </c>
      <c r="B361" s="3">
        <v>43469</v>
      </c>
      <c r="C361" s="151">
        <v>4.7896039999999998</v>
      </c>
      <c r="D361" s="151">
        <v>1.4545000000000001E-2</v>
      </c>
      <c r="E361" s="151">
        <v>2.3709000000000001E-2</v>
      </c>
      <c r="F361" s="151">
        <v>1.5694189999999999</v>
      </c>
      <c r="G361" s="151">
        <v>5.4528970000000001</v>
      </c>
      <c r="H361" s="151">
        <v>3.3002999999999998E-2</v>
      </c>
      <c r="I361" s="151">
        <v>1.2533350000000001</v>
      </c>
      <c r="J361" s="151">
        <v>0.74341000000000002</v>
      </c>
      <c r="K361" s="151">
        <v>1.5699909999999999</v>
      </c>
      <c r="L361" s="151">
        <v>0.14341699999999999</v>
      </c>
      <c r="M361" s="151">
        <v>1.1231310000000001</v>
      </c>
      <c r="N361" s="151">
        <v>0.10682999999999999</v>
      </c>
      <c r="O361" s="151">
        <v>5.9493130000000001</v>
      </c>
      <c r="P361" s="151">
        <v>0</v>
      </c>
      <c r="Q361" s="151">
        <v>2.2814000000000001E-2</v>
      </c>
      <c r="R361" s="151">
        <v>2.0365000000000001E-2</v>
      </c>
      <c r="S361" s="151">
        <v>2.8247000000000001E-2</v>
      </c>
      <c r="T361" s="151">
        <v>0</v>
      </c>
      <c r="U361" s="151">
        <v>0</v>
      </c>
      <c r="V361" s="151">
        <v>0.11576599999999999</v>
      </c>
      <c r="W361" s="151">
        <v>0</v>
      </c>
      <c r="X361" s="151">
        <v>5.6408800000000001</v>
      </c>
      <c r="Y361" s="151">
        <v>0</v>
      </c>
      <c r="Z361" s="151">
        <v>0</v>
      </c>
      <c r="AA361" s="151">
        <v>91.592860999999999</v>
      </c>
      <c r="AB361" s="151">
        <v>7.2701130000000003</v>
      </c>
      <c r="AC361" s="151">
        <v>65.530353000000005</v>
      </c>
      <c r="AD361" s="151">
        <v>4.6760000000000003E-2</v>
      </c>
      <c r="AE361" s="151">
        <v>2.5336000000000001E-2</v>
      </c>
      <c r="AF361" s="151">
        <v>2.3553999999999999E-2</v>
      </c>
      <c r="AG361" s="151">
        <v>1.1391439999999999</v>
      </c>
      <c r="AH361" s="151">
        <v>0</v>
      </c>
      <c r="AI361" s="150">
        <v>1.2532E-2</v>
      </c>
    </row>
    <row r="362" spans="1:35" x14ac:dyDescent="0.25">
      <c r="A362" s="9">
        <v>361</v>
      </c>
      <c r="B362" s="3">
        <v>43468</v>
      </c>
      <c r="C362" s="151">
        <v>4.786708</v>
      </c>
      <c r="D362" s="151">
        <v>1.4524E-2</v>
      </c>
      <c r="E362" s="151">
        <v>2.3692999999999999E-2</v>
      </c>
      <c r="F362" s="151">
        <v>1.5671079999999999</v>
      </c>
      <c r="G362" s="151">
        <v>5.3231650000000004</v>
      </c>
      <c r="H362" s="151">
        <v>3.2224000000000003E-2</v>
      </c>
      <c r="I362" s="151">
        <v>1.2737590000000001</v>
      </c>
      <c r="J362" s="151">
        <v>0.75950200000000001</v>
      </c>
      <c r="K362" s="151">
        <v>1.5675779999999999</v>
      </c>
      <c r="L362" s="151">
        <v>0.14333599999999999</v>
      </c>
      <c r="M362" s="151">
        <v>1.125014</v>
      </c>
      <c r="N362" s="151">
        <v>0.106763</v>
      </c>
      <c r="O362" s="151">
        <v>5.9552500000000004</v>
      </c>
      <c r="P362" s="151">
        <v>0</v>
      </c>
      <c r="Q362" s="151">
        <v>2.3040999999999999E-2</v>
      </c>
      <c r="R362" s="151">
        <v>2.0722999999999998E-2</v>
      </c>
      <c r="S362" s="151">
        <v>2.8625000000000001E-2</v>
      </c>
      <c r="T362" s="151">
        <v>0</v>
      </c>
      <c r="U362" s="151">
        <v>0</v>
      </c>
      <c r="V362" s="151">
        <v>0.117801</v>
      </c>
      <c r="W362" s="151">
        <v>0</v>
      </c>
      <c r="X362" s="151">
        <v>5.504569</v>
      </c>
      <c r="Y362" s="151">
        <v>0</v>
      </c>
      <c r="Z362" s="151">
        <v>0</v>
      </c>
      <c r="AA362" s="151">
        <v>91.685785999999993</v>
      </c>
      <c r="AB362" s="151">
        <v>7.2575459999999996</v>
      </c>
      <c r="AC362" s="151">
        <v>65.425586999999993</v>
      </c>
      <c r="AD362" s="151">
        <v>4.6809999999999997E-2</v>
      </c>
      <c r="AE362" s="151">
        <v>2.5336000000000001E-2</v>
      </c>
      <c r="AF362" s="151">
        <v>2.3553999999999999E-2</v>
      </c>
      <c r="AG362" s="151">
        <v>1.137329</v>
      </c>
      <c r="AH362" s="151">
        <v>0</v>
      </c>
      <c r="AI362" s="150">
        <v>1.2097999999999999E-2</v>
      </c>
    </row>
    <row r="363" spans="1:35" x14ac:dyDescent="0.25">
      <c r="A363" s="9">
        <v>362</v>
      </c>
      <c r="B363" s="3">
        <v>43467</v>
      </c>
      <c r="C363" s="151">
        <v>4.7839809999999998</v>
      </c>
      <c r="D363" s="151">
        <v>1.4507000000000001E-2</v>
      </c>
      <c r="E363" s="151">
        <v>2.3678000000000001E-2</v>
      </c>
      <c r="F363" s="151">
        <v>1.572068</v>
      </c>
      <c r="G363" s="151">
        <v>5.2726139999999999</v>
      </c>
      <c r="H363" s="151">
        <v>3.1798E-2</v>
      </c>
      <c r="I363" s="151">
        <v>1.3136330000000001</v>
      </c>
      <c r="J363" s="151">
        <v>0.77226099999999998</v>
      </c>
      <c r="K363" s="151">
        <v>1.5710740000000001</v>
      </c>
      <c r="L363" s="151">
        <v>0.14327599999999999</v>
      </c>
      <c r="M363" s="151">
        <v>1.1252059999999999</v>
      </c>
      <c r="N363" s="151">
        <v>0.106695</v>
      </c>
      <c r="O363" s="151">
        <v>5.9575089999999999</v>
      </c>
      <c r="P363" s="151">
        <v>0</v>
      </c>
      <c r="Q363" s="151">
        <v>2.3539000000000001E-2</v>
      </c>
      <c r="R363" s="151">
        <v>2.1205000000000002E-2</v>
      </c>
      <c r="S363" s="151">
        <v>2.8289999999999999E-2</v>
      </c>
      <c r="T363" s="151">
        <v>0</v>
      </c>
      <c r="U363" s="151">
        <v>0</v>
      </c>
      <c r="V363" s="151">
        <v>0.120545</v>
      </c>
      <c r="W363" s="151">
        <v>0</v>
      </c>
      <c r="X363" s="151">
        <v>5.4517249999999997</v>
      </c>
      <c r="Y363" s="151">
        <v>0</v>
      </c>
      <c r="Z363" s="151">
        <v>0</v>
      </c>
      <c r="AA363" s="151">
        <v>91.706807999999995</v>
      </c>
      <c r="AB363" s="151">
        <v>7.2761310000000003</v>
      </c>
      <c r="AC363" s="151">
        <v>65.379947000000001</v>
      </c>
      <c r="AD363" s="151">
        <v>4.6875E-2</v>
      </c>
      <c r="AE363" s="151">
        <v>2.5503000000000001E-2</v>
      </c>
      <c r="AF363" s="151">
        <v>2.3546000000000001E-2</v>
      </c>
      <c r="AG363" s="151">
        <v>1.143111</v>
      </c>
      <c r="AH363" s="151">
        <v>0</v>
      </c>
      <c r="AI363" s="150">
        <v>1.1745E-2</v>
      </c>
    </row>
    <row r="364" spans="1:35" x14ac:dyDescent="0.25">
      <c r="A364" s="9">
        <v>363</v>
      </c>
      <c r="B364" s="3">
        <v>43465</v>
      </c>
      <c r="C364" s="151">
        <v>4.777882</v>
      </c>
      <c r="D364" s="151">
        <v>1.451E-2</v>
      </c>
      <c r="E364" s="151">
        <v>2.3657000000000001E-2</v>
      </c>
      <c r="F364" s="151">
        <v>1.566017</v>
      </c>
      <c r="G364" s="151">
        <v>5.2511279999999996</v>
      </c>
      <c r="H364" s="151">
        <v>3.1546999999999999E-2</v>
      </c>
      <c r="I364" s="151">
        <v>1.300033</v>
      </c>
      <c r="J364" s="151">
        <v>0.76695000000000002</v>
      </c>
      <c r="K364" s="151">
        <v>1.5667420000000001</v>
      </c>
      <c r="L364" s="151">
        <v>0.14294299999999999</v>
      </c>
      <c r="M364" s="151">
        <v>1.1195029999999999</v>
      </c>
      <c r="N364" s="151">
        <v>0.10656400000000001</v>
      </c>
      <c r="O364" s="151">
        <v>5.9461389999999996</v>
      </c>
      <c r="P364" s="151">
        <v>0</v>
      </c>
      <c r="Q364" s="151">
        <v>2.3466999999999998E-2</v>
      </c>
      <c r="R364" s="151">
        <v>2.1038000000000001E-2</v>
      </c>
      <c r="S364" s="151">
        <v>2.8108999999999999E-2</v>
      </c>
      <c r="T364" s="151">
        <v>0</v>
      </c>
      <c r="U364" s="151">
        <v>0</v>
      </c>
      <c r="V364" s="151">
        <v>0.119482</v>
      </c>
      <c r="W364" s="151">
        <v>0</v>
      </c>
      <c r="X364" s="151">
        <v>5.4293120000000004</v>
      </c>
      <c r="Y364" s="151">
        <v>0</v>
      </c>
      <c r="Z364" s="151">
        <v>0</v>
      </c>
      <c r="AA364" s="151">
        <v>91.704661000000002</v>
      </c>
      <c r="AB364" s="151">
        <v>7.2591770000000002</v>
      </c>
      <c r="AC364" s="151">
        <v>65.340522000000007</v>
      </c>
      <c r="AD364" s="151">
        <v>4.6684000000000003E-2</v>
      </c>
      <c r="AE364" s="151">
        <v>2.5561E-2</v>
      </c>
      <c r="AF364" s="151">
        <v>2.3399E-2</v>
      </c>
      <c r="AG364" s="151">
        <v>1.1365940000000001</v>
      </c>
      <c r="AH364" s="151">
        <v>0</v>
      </c>
      <c r="AI364" s="150">
        <v>1.1507E-2</v>
      </c>
    </row>
    <row r="365" spans="1:35" x14ac:dyDescent="0.25">
      <c r="A365" s="9">
        <v>364</v>
      </c>
      <c r="B365" s="3">
        <v>43462</v>
      </c>
      <c r="C365" s="151">
        <v>4.7683989999999996</v>
      </c>
      <c r="D365" s="151">
        <v>1.4486000000000001E-2</v>
      </c>
      <c r="E365" s="151">
        <v>2.3605999999999999E-2</v>
      </c>
      <c r="F365" s="151">
        <v>1.568486</v>
      </c>
      <c r="G365" s="151">
        <v>5.2779639999999999</v>
      </c>
      <c r="H365" s="151">
        <v>3.1595999999999999E-2</v>
      </c>
      <c r="I365" s="151">
        <v>1.30254</v>
      </c>
      <c r="J365" s="151">
        <v>0.76654900000000004</v>
      </c>
      <c r="K365" s="151">
        <v>1.5646990000000001</v>
      </c>
      <c r="L365" s="151">
        <v>0.142899</v>
      </c>
      <c r="M365" s="151">
        <v>1.1212</v>
      </c>
      <c r="N365" s="151">
        <v>0.106327</v>
      </c>
      <c r="O365" s="151">
        <v>5.9388839999999998</v>
      </c>
      <c r="P365" s="151">
        <v>0</v>
      </c>
      <c r="Q365" s="151">
        <v>2.3629000000000001E-2</v>
      </c>
      <c r="R365" s="151">
        <v>2.1129999999999999E-2</v>
      </c>
      <c r="S365" s="151">
        <v>2.8119000000000002E-2</v>
      </c>
      <c r="T365" s="151">
        <v>0</v>
      </c>
      <c r="U365" s="151">
        <v>0</v>
      </c>
      <c r="V365" s="151">
        <v>0.120016</v>
      </c>
      <c r="W365" s="151">
        <v>0</v>
      </c>
      <c r="X365" s="151">
        <v>5.4564630000000003</v>
      </c>
      <c r="Y365" s="151">
        <v>0</v>
      </c>
      <c r="Z365" s="151">
        <v>0</v>
      </c>
      <c r="AA365" s="151">
        <v>91.596563000000003</v>
      </c>
      <c r="AB365" s="151">
        <v>7.2593940000000003</v>
      </c>
      <c r="AC365" s="151">
        <v>65.213661000000002</v>
      </c>
      <c r="AD365" s="151">
        <v>4.6587000000000003E-2</v>
      </c>
      <c r="AE365" s="151">
        <v>2.5561E-2</v>
      </c>
      <c r="AF365" s="151">
        <v>2.3399E-2</v>
      </c>
      <c r="AG365" s="151">
        <v>1.1365339999999999</v>
      </c>
      <c r="AH365" s="151">
        <v>0</v>
      </c>
      <c r="AI365" s="150">
        <v>1.1705E-2</v>
      </c>
    </row>
    <row r="366" spans="1:35" x14ac:dyDescent="0.25">
      <c r="A366" s="9">
        <v>365</v>
      </c>
      <c r="B366" s="3">
        <v>43461</v>
      </c>
      <c r="C366" s="151">
        <v>4.7653129999999999</v>
      </c>
      <c r="D366" s="151">
        <v>1.4478E-2</v>
      </c>
      <c r="E366" s="151">
        <v>2.3591000000000001E-2</v>
      </c>
      <c r="F366" s="151">
        <v>1.5666690000000001</v>
      </c>
      <c r="G366" s="151">
        <v>5.2714049999999997</v>
      </c>
      <c r="H366" s="151">
        <v>3.1531000000000003E-2</v>
      </c>
      <c r="I366" s="151">
        <v>1.307226</v>
      </c>
      <c r="J366" s="151">
        <v>0.76886600000000005</v>
      </c>
      <c r="K366" s="151">
        <v>1.5626709999999999</v>
      </c>
      <c r="L366" s="151">
        <v>0.14282800000000001</v>
      </c>
      <c r="M366" s="151">
        <v>1.1191530000000001</v>
      </c>
      <c r="N366" s="151">
        <v>0.106225</v>
      </c>
      <c r="O366" s="151">
        <v>5.9219169999999997</v>
      </c>
      <c r="P366" s="151">
        <v>0</v>
      </c>
      <c r="Q366" s="151">
        <v>2.3671999999999999E-2</v>
      </c>
      <c r="R366" s="151">
        <v>2.1158E-2</v>
      </c>
      <c r="S366" s="151">
        <v>2.8069E-2</v>
      </c>
      <c r="T366" s="151">
        <v>0</v>
      </c>
      <c r="U366" s="151">
        <v>0</v>
      </c>
      <c r="V366" s="151">
        <v>0.120172</v>
      </c>
      <c r="W366" s="151">
        <v>0</v>
      </c>
      <c r="X366" s="151">
        <v>5.450564</v>
      </c>
      <c r="Y366" s="151">
        <v>0</v>
      </c>
      <c r="Z366" s="151">
        <v>0</v>
      </c>
      <c r="AA366" s="151">
        <v>91.629976999999997</v>
      </c>
      <c r="AB366" s="151">
        <v>7.2596590000000001</v>
      </c>
      <c r="AC366" s="151">
        <v>65.169172000000003</v>
      </c>
      <c r="AD366" s="151">
        <v>4.6538999999999997E-2</v>
      </c>
      <c r="AE366" s="151">
        <v>2.5561E-2</v>
      </c>
      <c r="AF366" s="151">
        <v>2.3399E-2</v>
      </c>
      <c r="AG366" s="151">
        <v>1.1358900000000001</v>
      </c>
      <c r="AH366" s="151">
        <v>0</v>
      </c>
      <c r="AI366" s="150">
        <v>1.2036E-2</v>
      </c>
    </row>
    <row r="367" spans="1:35" x14ac:dyDescent="0.25">
      <c r="A367" s="9">
        <v>366</v>
      </c>
      <c r="B367" s="3">
        <v>43460</v>
      </c>
      <c r="C367" s="151">
        <v>4.7624829999999996</v>
      </c>
      <c r="D367" s="151">
        <v>1.447E-2</v>
      </c>
      <c r="E367" s="151">
        <v>2.3576E-2</v>
      </c>
      <c r="F367" s="151">
        <v>1.5661670000000001</v>
      </c>
      <c r="G367" s="151">
        <v>5.2936529999999999</v>
      </c>
      <c r="H367" s="151">
        <v>3.1635999999999997E-2</v>
      </c>
      <c r="I367" s="151">
        <v>1.3053490000000001</v>
      </c>
      <c r="J367" s="151">
        <v>0.76704399999999995</v>
      </c>
      <c r="K367" s="151">
        <v>1.562927</v>
      </c>
      <c r="L367" s="151">
        <v>0.14306199999999999</v>
      </c>
      <c r="M367" s="151">
        <v>1.1093949999999999</v>
      </c>
      <c r="N367" s="151">
        <v>0.10613</v>
      </c>
      <c r="O367" s="151">
        <v>5.9171589999999998</v>
      </c>
      <c r="P367" s="151">
        <v>0</v>
      </c>
      <c r="Q367" s="151">
        <v>2.3623000000000002E-2</v>
      </c>
      <c r="R367" s="151">
        <v>2.1194999999999999E-2</v>
      </c>
      <c r="S367" s="151">
        <v>2.6787999999999999E-2</v>
      </c>
      <c r="T367" s="151">
        <v>0</v>
      </c>
      <c r="U367" s="151">
        <v>0</v>
      </c>
      <c r="V367" s="151">
        <v>0.120381</v>
      </c>
      <c r="W367" s="151">
        <v>0</v>
      </c>
      <c r="X367" s="151">
        <v>5.4721479999999998</v>
      </c>
      <c r="Y367" s="151">
        <v>0</v>
      </c>
      <c r="Z367" s="151">
        <v>0</v>
      </c>
      <c r="AA367" s="151">
        <v>91.569946999999999</v>
      </c>
      <c r="AB367" s="151">
        <v>7.2533779999999997</v>
      </c>
      <c r="AC367" s="151">
        <v>65.154931000000005</v>
      </c>
      <c r="AD367" s="151">
        <v>4.6769999999999999E-2</v>
      </c>
      <c r="AE367" s="151">
        <v>2.5561E-2</v>
      </c>
      <c r="AF367" s="151">
        <v>2.3399E-2</v>
      </c>
      <c r="AG367" s="151">
        <v>1.139929</v>
      </c>
      <c r="AH367" s="151">
        <v>0</v>
      </c>
      <c r="AI367" s="150">
        <v>1.1367E-2</v>
      </c>
    </row>
    <row r="368" spans="1:35" x14ac:dyDescent="0.25">
      <c r="A368" s="9">
        <v>367</v>
      </c>
      <c r="B368" s="3">
        <v>43459</v>
      </c>
      <c r="C368" s="151">
        <v>4.7597779999999998</v>
      </c>
      <c r="D368" s="151">
        <v>1.4461E-2</v>
      </c>
      <c r="E368" s="151">
        <v>2.3560000000000001E-2</v>
      </c>
      <c r="F368" s="151">
        <v>1.5682830000000001</v>
      </c>
      <c r="G368" s="151">
        <v>5.2793060000000001</v>
      </c>
      <c r="H368" s="151">
        <v>3.1314000000000002E-2</v>
      </c>
      <c r="I368" s="151">
        <v>1.315434</v>
      </c>
      <c r="J368" s="151">
        <v>0.76884699999999995</v>
      </c>
      <c r="K368" s="151">
        <v>1.563623</v>
      </c>
      <c r="L368" s="151">
        <v>0.14296600000000001</v>
      </c>
      <c r="M368" s="151">
        <v>1.1088309999999999</v>
      </c>
      <c r="N368" s="151">
        <v>0.106001</v>
      </c>
      <c r="O368" s="151">
        <v>5.9196540000000004</v>
      </c>
      <c r="P368" s="151">
        <v>0</v>
      </c>
      <c r="Q368" s="151">
        <v>2.3765999999999999E-2</v>
      </c>
      <c r="R368" s="151">
        <v>2.1343999999999998E-2</v>
      </c>
      <c r="S368" s="151">
        <v>2.6734999999999998E-2</v>
      </c>
      <c r="T368" s="151">
        <v>0</v>
      </c>
      <c r="U368" s="151">
        <v>0</v>
      </c>
      <c r="V368" s="151">
        <v>0.12123200000000001</v>
      </c>
      <c r="W368" s="151">
        <v>0</v>
      </c>
      <c r="X368" s="151">
        <v>5.4605639999999998</v>
      </c>
      <c r="Y368" s="151">
        <v>0</v>
      </c>
      <c r="Z368" s="151">
        <v>0</v>
      </c>
      <c r="AA368" s="151">
        <v>91.534007000000003</v>
      </c>
      <c r="AB368" s="151">
        <v>7.2631769999999998</v>
      </c>
      <c r="AC368" s="151">
        <v>65.111489000000006</v>
      </c>
      <c r="AD368" s="151">
        <v>4.6819E-2</v>
      </c>
      <c r="AE368" s="151">
        <v>2.5319999999999999E-2</v>
      </c>
      <c r="AF368" s="151">
        <v>2.3303000000000001E-2</v>
      </c>
      <c r="AG368" s="151">
        <v>1.1403620000000001</v>
      </c>
      <c r="AH368" s="151">
        <v>0</v>
      </c>
      <c r="AI368" s="150">
        <v>1.1344999999999999E-2</v>
      </c>
    </row>
    <row r="369" spans="1:35" x14ac:dyDescent="0.25">
      <c r="A369" s="9">
        <v>368</v>
      </c>
      <c r="B369" s="3">
        <v>43458</v>
      </c>
      <c r="C369" s="151">
        <v>4.7568429999999999</v>
      </c>
      <c r="D369" s="151">
        <v>1.4453000000000001E-2</v>
      </c>
      <c r="E369" s="151">
        <v>2.3545E-2</v>
      </c>
      <c r="F369" s="151">
        <v>1.568724</v>
      </c>
      <c r="G369" s="151">
        <v>5.2584119999999999</v>
      </c>
      <c r="H369" s="151">
        <v>3.125E-2</v>
      </c>
      <c r="I369" s="151">
        <v>1.3178129999999999</v>
      </c>
      <c r="J369" s="151">
        <v>0.77131499999999997</v>
      </c>
      <c r="K369" s="151">
        <v>1.563922</v>
      </c>
      <c r="L369" s="151">
        <v>0.142878</v>
      </c>
      <c r="M369" s="151">
        <v>1.111953</v>
      </c>
      <c r="N369" s="151">
        <v>0.105932</v>
      </c>
      <c r="O369" s="151">
        <v>5.9252099999999999</v>
      </c>
      <c r="P369" s="151">
        <v>0</v>
      </c>
      <c r="Q369" s="151">
        <v>2.3793999999999999E-2</v>
      </c>
      <c r="R369" s="151">
        <v>2.1385999999999999E-2</v>
      </c>
      <c r="S369" s="151">
        <v>2.7237999999999998E-2</v>
      </c>
      <c r="T369" s="151">
        <v>0</v>
      </c>
      <c r="U369" s="151">
        <v>0</v>
      </c>
      <c r="V369" s="151">
        <v>0.121485</v>
      </c>
      <c r="W369" s="151">
        <v>0</v>
      </c>
      <c r="X369" s="151">
        <v>5.4402140000000001</v>
      </c>
      <c r="Y369" s="151">
        <v>0</v>
      </c>
      <c r="Z369" s="151">
        <v>0</v>
      </c>
      <c r="AA369" s="151">
        <v>92.287740999999997</v>
      </c>
      <c r="AB369" s="151">
        <v>7.250102</v>
      </c>
      <c r="AC369" s="151">
        <v>65.045956000000004</v>
      </c>
      <c r="AD369" s="151">
        <v>4.6752000000000002E-2</v>
      </c>
      <c r="AE369" s="151">
        <v>2.5319999999999999E-2</v>
      </c>
      <c r="AF369" s="151">
        <v>2.3303000000000001E-2</v>
      </c>
      <c r="AG369" s="151">
        <v>1.139051</v>
      </c>
      <c r="AH369" s="151">
        <v>0</v>
      </c>
      <c r="AI369" s="150">
        <v>1.171E-2</v>
      </c>
    </row>
    <row r="370" spans="1:35" x14ac:dyDescent="0.25">
      <c r="A370" s="9">
        <v>369</v>
      </c>
      <c r="B370" s="3">
        <v>43455</v>
      </c>
      <c r="C370" s="151">
        <v>4.7481669999999996</v>
      </c>
      <c r="D370" s="151">
        <v>1.4432E-2</v>
      </c>
      <c r="E370" s="151">
        <v>2.3494999999999999E-2</v>
      </c>
      <c r="F370" s="151">
        <v>1.5708409999999999</v>
      </c>
      <c r="G370" s="151">
        <v>5.2381589999999996</v>
      </c>
      <c r="H370" s="151">
        <v>3.1012999999999999E-2</v>
      </c>
      <c r="I370" s="151">
        <v>1.316819</v>
      </c>
      <c r="J370" s="151">
        <v>0.77160799999999996</v>
      </c>
      <c r="K370" s="151">
        <v>1.5682799999999999</v>
      </c>
      <c r="L370" s="151">
        <v>0.14267199999999999</v>
      </c>
      <c r="M370" s="151">
        <v>1.1157300000000001</v>
      </c>
      <c r="N370" s="151">
        <v>0.105726</v>
      </c>
      <c r="O370" s="151">
        <v>5.9182639999999997</v>
      </c>
      <c r="P370" s="151">
        <v>0</v>
      </c>
      <c r="Q370" s="151">
        <v>2.3805E-2</v>
      </c>
      <c r="R370" s="151">
        <v>2.1465999999999999E-2</v>
      </c>
      <c r="S370" s="151">
        <v>2.7847E-2</v>
      </c>
      <c r="T370" s="151">
        <v>0</v>
      </c>
      <c r="U370" s="151">
        <v>0</v>
      </c>
      <c r="V370" s="151">
        <v>0.12195</v>
      </c>
      <c r="W370" s="151">
        <v>0</v>
      </c>
      <c r="X370" s="151">
        <v>5.4213959999999997</v>
      </c>
      <c r="Y370" s="151">
        <v>0</v>
      </c>
      <c r="Z370" s="151">
        <v>0</v>
      </c>
      <c r="AA370" s="151">
        <v>92.193503000000007</v>
      </c>
      <c r="AB370" s="151">
        <v>7.2451369999999997</v>
      </c>
      <c r="AC370" s="151">
        <v>64.940087000000005</v>
      </c>
      <c r="AD370" s="151">
        <v>4.6689000000000001E-2</v>
      </c>
      <c r="AE370" s="151">
        <v>2.5319999999999999E-2</v>
      </c>
      <c r="AF370" s="151">
        <v>2.3303000000000001E-2</v>
      </c>
      <c r="AG370" s="151">
        <v>1.1383620000000001</v>
      </c>
      <c r="AH370" s="151">
        <v>0</v>
      </c>
      <c r="AI370" s="150">
        <v>1.1847999999999999E-2</v>
      </c>
    </row>
    <row r="371" spans="1:35" x14ac:dyDescent="0.25">
      <c r="A371" s="9">
        <v>370</v>
      </c>
      <c r="B371" s="3">
        <v>43454</v>
      </c>
      <c r="C371" s="151">
        <v>4.745209</v>
      </c>
      <c r="D371" s="151">
        <v>1.4423999999999999E-2</v>
      </c>
      <c r="E371" s="151">
        <v>2.3481999999999999E-2</v>
      </c>
      <c r="F371" s="151">
        <v>1.572346</v>
      </c>
      <c r="G371" s="151">
        <v>5.2848860000000002</v>
      </c>
      <c r="H371" s="151">
        <v>3.1317999999999999E-2</v>
      </c>
      <c r="I371" s="151">
        <v>1.3279909999999999</v>
      </c>
      <c r="J371" s="151">
        <v>0.77539800000000003</v>
      </c>
      <c r="K371" s="151">
        <v>1.567043</v>
      </c>
      <c r="L371" s="151">
        <v>0.142683</v>
      </c>
      <c r="M371" s="151">
        <v>1.120703</v>
      </c>
      <c r="N371" s="151">
        <v>0.105656</v>
      </c>
      <c r="O371" s="151">
        <v>5.8831319999999998</v>
      </c>
      <c r="P371" s="151">
        <v>0</v>
      </c>
      <c r="Q371" s="151">
        <v>2.3879999999999998E-2</v>
      </c>
      <c r="R371" s="151">
        <v>2.1521999999999999E-2</v>
      </c>
      <c r="S371" s="151">
        <v>2.8649000000000001E-2</v>
      </c>
      <c r="T371" s="151">
        <v>0</v>
      </c>
      <c r="U371" s="151">
        <v>0</v>
      </c>
      <c r="V371" s="151">
        <v>0.12227499999999999</v>
      </c>
      <c r="W371" s="151">
        <v>0</v>
      </c>
      <c r="X371" s="151">
        <v>5.4859289999999996</v>
      </c>
      <c r="Y371" s="151">
        <v>0</v>
      </c>
      <c r="Z371" s="151">
        <v>0</v>
      </c>
      <c r="AA371" s="151">
        <v>92.088544999999996</v>
      </c>
      <c r="AB371" s="151">
        <v>7.2642699999999998</v>
      </c>
      <c r="AC371" s="151">
        <v>64.970911000000001</v>
      </c>
      <c r="AD371" s="151">
        <v>4.6671999999999998E-2</v>
      </c>
      <c r="AE371" s="151">
        <v>2.5319999999999999E-2</v>
      </c>
      <c r="AF371" s="151">
        <v>2.3303000000000001E-2</v>
      </c>
      <c r="AG371" s="151">
        <v>1.138385</v>
      </c>
      <c r="AH371" s="151">
        <v>0</v>
      </c>
      <c r="AI371" s="150">
        <v>1.2411E-2</v>
      </c>
    </row>
    <row r="372" spans="1:35" x14ac:dyDescent="0.25">
      <c r="A372" s="9">
        <v>371</v>
      </c>
      <c r="B372" s="3">
        <v>43453</v>
      </c>
      <c r="C372" s="151">
        <v>4.7422709999999997</v>
      </c>
      <c r="D372" s="151">
        <v>1.4416E-2</v>
      </c>
      <c r="E372" s="151">
        <v>2.3466000000000001E-2</v>
      </c>
      <c r="F372" s="151">
        <v>1.5686</v>
      </c>
      <c r="G372" s="151">
        <v>5.2931280000000003</v>
      </c>
      <c r="H372" s="151">
        <v>3.1392999999999997E-2</v>
      </c>
      <c r="I372" s="151">
        <v>1.3074490000000001</v>
      </c>
      <c r="J372" s="151">
        <v>0.76753700000000002</v>
      </c>
      <c r="K372" s="151">
        <v>1.5637129999999999</v>
      </c>
      <c r="L372" s="151">
        <v>0.142593</v>
      </c>
      <c r="M372" s="151">
        <v>1.1217269999999999</v>
      </c>
      <c r="N372" s="151">
        <v>0.105588</v>
      </c>
      <c r="O372" s="151">
        <v>5.8722279999999998</v>
      </c>
      <c r="P372" s="151">
        <v>0</v>
      </c>
      <c r="Q372" s="151">
        <v>2.3519999999999999E-2</v>
      </c>
      <c r="R372" s="151">
        <v>2.1283E-2</v>
      </c>
      <c r="S372" s="151">
        <v>2.9286E-2</v>
      </c>
      <c r="T372" s="151">
        <v>0</v>
      </c>
      <c r="U372" s="151">
        <v>0</v>
      </c>
      <c r="V372" s="151">
        <v>0.120833</v>
      </c>
      <c r="W372" s="151">
        <v>0</v>
      </c>
      <c r="X372" s="151">
        <v>5.4963959999999998</v>
      </c>
      <c r="Y372" s="151">
        <v>0</v>
      </c>
      <c r="Z372" s="151">
        <v>0</v>
      </c>
      <c r="AA372" s="151">
        <v>91.984607999999994</v>
      </c>
      <c r="AB372" s="151">
        <v>7.229031</v>
      </c>
      <c r="AC372" s="151">
        <v>64.879954999999995</v>
      </c>
      <c r="AD372" s="151">
        <v>4.6663999999999997E-2</v>
      </c>
      <c r="AE372" s="151">
        <v>2.5319999999999999E-2</v>
      </c>
      <c r="AF372" s="151">
        <v>2.3303000000000001E-2</v>
      </c>
      <c r="AG372" s="151">
        <v>1.1338330000000001</v>
      </c>
      <c r="AH372" s="151">
        <v>0</v>
      </c>
      <c r="AI372" s="150">
        <v>1.2239E-2</v>
      </c>
    </row>
    <row r="373" spans="1:35" x14ac:dyDescent="0.25">
      <c r="A373" s="9">
        <v>372</v>
      </c>
      <c r="B373" s="3">
        <v>43452</v>
      </c>
      <c r="C373" s="151">
        <v>4.7393369999999999</v>
      </c>
      <c r="D373" s="151">
        <v>1.4408000000000001E-2</v>
      </c>
      <c r="E373" s="151">
        <v>2.3451E-2</v>
      </c>
      <c r="F373" s="151">
        <v>1.5688519999999999</v>
      </c>
      <c r="G373" s="151">
        <v>5.3149860000000002</v>
      </c>
      <c r="H373" s="151">
        <v>3.1334000000000001E-2</v>
      </c>
      <c r="I373" s="151">
        <v>1.2947690000000001</v>
      </c>
      <c r="J373" s="151">
        <v>0.76527900000000004</v>
      </c>
      <c r="K373" s="151">
        <v>1.5658270000000001</v>
      </c>
      <c r="L373" s="151">
        <v>0.14250499999999999</v>
      </c>
      <c r="M373" s="151">
        <v>1.1193420000000001</v>
      </c>
      <c r="N373" s="151">
        <v>0.10549600000000001</v>
      </c>
      <c r="O373" s="151">
        <v>5.866581</v>
      </c>
      <c r="P373" s="151">
        <v>0</v>
      </c>
      <c r="Q373" s="151">
        <v>2.3245999999999999E-2</v>
      </c>
      <c r="R373" s="151">
        <v>2.1101000000000002E-2</v>
      </c>
      <c r="S373" s="151">
        <v>2.9242000000000001E-2</v>
      </c>
      <c r="T373" s="151">
        <v>0</v>
      </c>
      <c r="U373" s="151">
        <v>0</v>
      </c>
      <c r="V373" s="151">
        <v>0.119752</v>
      </c>
      <c r="W373" s="151">
        <v>0</v>
      </c>
      <c r="X373" s="151">
        <v>5.5229010000000001</v>
      </c>
      <c r="Y373" s="151">
        <v>0</v>
      </c>
      <c r="Z373" s="151">
        <v>0</v>
      </c>
      <c r="AA373" s="151">
        <v>91.957638000000003</v>
      </c>
      <c r="AB373" s="151">
        <v>7.2069099999999997</v>
      </c>
      <c r="AC373" s="151">
        <v>64.810469999999995</v>
      </c>
      <c r="AD373" s="151">
        <v>4.6720999999999999E-2</v>
      </c>
      <c r="AE373" s="151">
        <v>2.5423000000000001E-2</v>
      </c>
      <c r="AF373" s="151">
        <v>2.3161000000000001E-2</v>
      </c>
      <c r="AG373" s="151">
        <v>1.134495</v>
      </c>
      <c r="AH373" s="151">
        <v>0</v>
      </c>
      <c r="AI373" s="150">
        <v>1.3016E-2</v>
      </c>
    </row>
    <row r="374" spans="1:35" x14ac:dyDescent="0.25">
      <c r="A374" s="9">
        <v>373</v>
      </c>
      <c r="B374" s="3">
        <v>43451</v>
      </c>
      <c r="C374" s="151">
        <v>4.7363330000000001</v>
      </c>
      <c r="D374" s="151">
        <v>1.44E-2</v>
      </c>
      <c r="E374" s="151">
        <v>2.3436999999999999E-2</v>
      </c>
      <c r="F374" s="151">
        <v>1.570368</v>
      </c>
      <c r="G374" s="151">
        <v>5.3029869999999999</v>
      </c>
      <c r="H374" s="151">
        <v>3.1321000000000002E-2</v>
      </c>
      <c r="I374" s="151">
        <v>1.302888</v>
      </c>
      <c r="J374" s="151">
        <v>0.77046400000000004</v>
      </c>
      <c r="K374" s="151">
        <v>1.5659940000000001</v>
      </c>
      <c r="L374" s="151">
        <v>0.142406</v>
      </c>
      <c r="M374" s="151">
        <v>1.1237680000000001</v>
      </c>
      <c r="N374" s="151">
        <v>0.10542799999999999</v>
      </c>
      <c r="O374" s="151">
        <v>5.8639320000000001</v>
      </c>
      <c r="P374" s="151">
        <v>0</v>
      </c>
      <c r="Q374" s="151">
        <v>2.334E-2</v>
      </c>
      <c r="R374" s="151">
        <v>2.1189E-2</v>
      </c>
      <c r="S374" s="151">
        <v>2.9951999999999999E-2</v>
      </c>
      <c r="T374" s="151">
        <v>0</v>
      </c>
      <c r="U374" s="151">
        <v>0</v>
      </c>
      <c r="V374" s="151">
        <v>0.120285</v>
      </c>
      <c r="W374" s="151">
        <v>0</v>
      </c>
      <c r="X374" s="151">
        <v>5.5104499999999996</v>
      </c>
      <c r="Y374" s="151">
        <v>0</v>
      </c>
      <c r="Z374" s="151">
        <v>0</v>
      </c>
      <c r="AA374" s="151">
        <v>91.901321999999993</v>
      </c>
      <c r="AB374" s="151">
        <v>7.1986569999999999</v>
      </c>
      <c r="AC374" s="151">
        <v>64.775454999999994</v>
      </c>
      <c r="AD374" s="151">
        <v>4.6689000000000001E-2</v>
      </c>
      <c r="AE374" s="151">
        <v>2.5423000000000001E-2</v>
      </c>
      <c r="AF374" s="151">
        <v>2.3161000000000001E-2</v>
      </c>
      <c r="AG374" s="151">
        <v>1.1349370000000001</v>
      </c>
      <c r="AH374" s="151">
        <v>0</v>
      </c>
      <c r="AI374" s="150">
        <v>1.3416000000000001E-2</v>
      </c>
    </row>
    <row r="375" spans="1:35" x14ac:dyDescent="0.25">
      <c r="A375" s="9">
        <v>374</v>
      </c>
      <c r="B375" s="3">
        <v>43448</v>
      </c>
      <c r="C375" s="151">
        <v>4.7274149999999997</v>
      </c>
      <c r="D375" s="151">
        <v>1.4375000000000001E-2</v>
      </c>
      <c r="E375" s="151">
        <v>2.3390000000000001E-2</v>
      </c>
      <c r="F375" s="151">
        <v>1.5708200000000001</v>
      </c>
      <c r="G375" s="151">
        <v>5.2806360000000003</v>
      </c>
      <c r="H375" s="151">
        <v>3.1434999999999998E-2</v>
      </c>
      <c r="I375" s="151">
        <v>1.3214859999999999</v>
      </c>
      <c r="J375" s="151">
        <v>0.77642299999999997</v>
      </c>
      <c r="K375" s="151">
        <v>1.5647420000000001</v>
      </c>
      <c r="L375" s="151">
        <v>0.142152</v>
      </c>
      <c r="M375" s="151">
        <v>1.128681</v>
      </c>
      <c r="N375" s="151">
        <v>0.10521999999999999</v>
      </c>
      <c r="O375" s="151">
        <v>5.8613059999999999</v>
      </c>
      <c r="P375" s="151">
        <v>0</v>
      </c>
      <c r="Q375" s="151">
        <v>2.3636000000000001E-2</v>
      </c>
      <c r="R375" s="151">
        <v>2.1361999999999999E-2</v>
      </c>
      <c r="S375" s="151">
        <v>3.0599000000000001E-2</v>
      </c>
      <c r="T375" s="151">
        <v>0</v>
      </c>
      <c r="U375" s="151">
        <v>0</v>
      </c>
      <c r="V375" s="151">
        <v>0.121254</v>
      </c>
      <c r="W375" s="151">
        <v>0</v>
      </c>
      <c r="X375" s="151">
        <v>5.4916410000000004</v>
      </c>
      <c r="Y375" s="151">
        <v>0</v>
      </c>
      <c r="Z375" s="151">
        <v>0</v>
      </c>
      <c r="AA375" s="151">
        <v>91.705545000000001</v>
      </c>
      <c r="AB375" s="151">
        <v>7.2066730000000003</v>
      </c>
      <c r="AC375" s="151">
        <v>64.692937000000001</v>
      </c>
      <c r="AD375" s="151">
        <v>4.6699999999999998E-2</v>
      </c>
      <c r="AE375" s="151">
        <v>2.5423000000000001E-2</v>
      </c>
      <c r="AF375" s="151">
        <v>2.3161000000000001E-2</v>
      </c>
      <c r="AG375" s="151">
        <v>1.135303</v>
      </c>
      <c r="AH375" s="151">
        <v>0</v>
      </c>
      <c r="AI375" s="150">
        <v>1.3818E-2</v>
      </c>
    </row>
    <row r="376" spans="1:35" x14ac:dyDescent="0.25">
      <c r="A376" s="9">
        <v>375</v>
      </c>
      <c r="B376" s="3">
        <v>43447</v>
      </c>
      <c r="C376" s="151">
        <v>4.7245229999999996</v>
      </c>
      <c r="D376" s="151">
        <v>1.4366E-2</v>
      </c>
      <c r="E376" s="151">
        <v>2.3375E-2</v>
      </c>
      <c r="F376" s="151">
        <v>1.566624</v>
      </c>
      <c r="G376" s="151">
        <v>5.269933</v>
      </c>
      <c r="H376" s="151">
        <v>3.1371999999999997E-2</v>
      </c>
      <c r="I376" s="151">
        <v>1.3049539999999999</v>
      </c>
      <c r="J376" s="151">
        <v>0.76900999999999997</v>
      </c>
      <c r="K376" s="151">
        <v>1.561712</v>
      </c>
      <c r="L376" s="151">
        <v>0.14207500000000001</v>
      </c>
      <c r="M376" s="151">
        <v>1.124838</v>
      </c>
      <c r="N376" s="151">
        <v>0.10514999999999999</v>
      </c>
      <c r="O376" s="151">
        <v>5.8655780000000002</v>
      </c>
      <c r="P376" s="151">
        <v>0</v>
      </c>
      <c r="Q376" s="151">
        <v>2.3314000000000001E-2</v>
      </c>
      <c r="R376" s="151">
        <v>2.1190000000000001E-2</v>
      </c>
      <c r="S376" s="151">
        <v>3.0530000000000002E-2</v>
      </c>
      <c r="T376" s="151">
        <v>0</v>
      </c>
      <c r="U376" s="151">
        <v>0</v>
      </c>
      <c r="V376" s="151">
        <v>0.120254</v>
      </c>
      <c r="W376" s="151">
        <v>0</v>
      </c>
      <c r="X376" s="151">
        <v>5.4822430000000004</v>
      </c>
      <c r="Y376" s="151">
        <v>0</v>
      </c>
      <c r="Z376" s="151">
        <v>0</v>
      </c>
      <c r="AA376" s="151">
        <v>91.647591000000006</v>
      </c>
      <c r="AB376" s="151">
        <v>7.1888699999999996</v>
      </c>
      <c r="AC376" s="151">
        <v>64.628934000000001</v>
      </c>
      <c r="AD376" s="151">
        <v>4.6607000000000003E-2</v>
      </c>
      <c r="AE376" s="151">
        <v>2.5423000000000001E-2</v>
      </c>
      <c r="AF376" s="151">
        <v>2.3161000000000001E-2</v>
      </c>
      <c r="AG376" s="151">
        <v>1.1322700000000001</v>
      </c>
      <c r="AH376" s="151">
        <v>0</v>
      </c>
      <c r="AI376" s="150">
        <v>1.3377E-2</v>
      </c>
    </row>
    <row r="377" spans="1:35" x14ac:dyDescent="0.25">
      <c r="A377" s="9">
        <v>376</v>
      </c>
      <c r="B377" s="3">
        <v>43446</v>
      </c>
      <c r="C377" s="151">
        <v>4.7218289999999996</v>
      </c>
      <c r="D377" s="151">
        <v>1.4357E-2</v>
      </c>
      <c r="E377" s="151">
        <v>2.3362999999999998E-2</v>
      </c>
      <c r="F377" s="151">
        <v>1.5698350000000001</v>
      </c>
      <c r="G377" s="151">
        <v>5.2535210000000001</v>
      </c>
      <c r="H377" s="151">
        <v>3.1344999999999998E-2</v>
      </c>
      <c r="I377" s="151">
        <v>1.3270310000000001</v>
      </c>
      <c r="J377" s="151">
        <v>0.79198900000000005</v>
      </c>
      <c r="K377" s="151">
        <v>1.563161</v>
      </c>
      <c r="L377" s="151">
        <v>0.14200399999999999</v>
      </c>
      <c r="M377" s="151">
        <v>1.12618</v>
      </c>
      <c r="N377" s="151">
        <v>0.105072</v>
      </c>
      <c r="O377" s="151">
        <v>5.8775079999999997</v>
      </c>
      <c r="P377" s="151">
        <v>0</v>
      </c>
      <c r="Q377" s="151">
        <v>2.3810000000000001E-2</v>
      </c>
      <c r="R377" s="151">
        <v>2.1526E-2</v>
      </c>
      <c r="S377" s="151">
        <v>3.0176000000000001E-2</v>
      </c>
      <c r="T377" s="151">
        <v>0</v>
      </c>
      <c r="U377" s="151">
        <v>0</v>
      </c>
      <c r="V377" s="151">
        <v>0.122254</v>
      </c>
      <c r="W377" s="151">
        <v>0</v>
      </c>
      <c r="X377" s="151">
        <v>5.4688290000000004</v>
      </c>
      <c r="Y377" s="151">
        <v>0</v>
      </c>
      <c r="Z377" s="151">
        <v>0</v>
      </c>
      <c r="AA377" s="151">
        <v>91.635394000000005</v>
      </c>
      <c r="AB377" s="151">
        <v>7.2116870000000004</v>
      </c>
      <c r="AC377" s="151">
        <v>64.649405999999999</v>
      </c>
      <c r="AD377" s="151">
        <v>4.6601999999999998E-2</v>
      </c>
      <c r="AE377" s="151">
        <v>2.5423000000000001E-2</v>
      </c>
      <c r="AF377" s="151">
        <v>2.3161000000000001E-2</v>
      </c>
      <c r="AG377" s="151">
        <v>1.135454</v>
      </c>
      <c r="AH377" s="151">
        <v>0</v>
      </c>
      <c r="AI377" s="150">
        <v>1.3476E-2</v>
      </c>
    </row>
    <row r="378" spans="1:35" x14ac:dyDescent="0.25">
      <c r="A378" s="9">
        <v>377</v>
      </c>
      <c r="B378" s="3">
        <v>43445</v>
      </c>
      <c r="C378" s="151">
        <v>4.7188619999999997</v>
      </c>
      <c r="D378" s="151">
        <v>1.4349000000000001E-2</v>
      </c>
      <c r="E378" s="151">
        <v>2.3347E-2</v>
      </c>
      <c r="F378" s="151">
        <v>1.5677620000000001</v>
      </c>
      <c r="G378" s="151">
        <v>5.1731480000000003</v>
      </c>
      <c r="H378" s="151">
        <v>3.0939999999999999E-2</v>
      </c>
      <c r="I378" s="151">
        <v>1.3278760000000001</v>
      </c>
      <c r="J378" s="151">
        <v>0.79234700000000002</v>
      </c>
      <c r="K378" s="151">
        <v>1.5622609999999999</v>
      </c>
      <c r="L378" s="151">
        <v>0.141929</v>
      </c>
      <c r="M378" s="151">
        <v>1.1194379999999999</v>
      </c>
      <c r="N378" s="151">
        <v>0.105006</v>
      </c>
      <c r="O378" s="151">
        <v>5.8865220000000003</v>
      </c>
      <c r="P378" s="151">
        <v>0</v>
      </c>
      <c r="Q378" s="151">
        <v>2.3845000000000002E-2</v>
      </c>
      <c r="R378" s="151">
        <v>2.1554E-2</v>
      </c>
      <c r="S378" s="151">
        <v>2.9746999999999999E-2</v>
      </c>
      <c r="T378" s="151">
        <v>0</v>
      </c>
      <c r="U378" s="151">
        <v>0</v>
      </c>
      <c r="V378" s="151">
        <v>0.122422</v>
      </c>
      <c r="W378" s="151">
        <v>0</v>
      </c>
      <c r="X378" s="151">
        <v>5.3885519999999998</v>
      </c>
      <c r="Y378" s="151">
        <v>0</v>
      </c>
      <c r="Z378" s="151">
        <v>0</v>
      </c>
      <c r="AA378" s="151">
        <v>91.608577999999994</v>
      </c>
      <c r="AB378" s="151">
        <v>7.2010860000000001</v>
      </c>
      <c r="AC378" s="151">
        <v>64.559066999999999</v>
      </c>
      <c r="AD378" s="151">
        <v>4.6587000000000003E-2</v>
      </c>
      <c r="AE378" s="151">
        <v>2.5394E-2</v>
      </c>
      <c r="AF378" s="151">
        <v>2.3078999999999999E-2</v>
      </c>
      <c r="AG378" s="151">
        <v>1.13452</v>
      </c>
      <c r="AH378" s="151">
        <v>0</v>
      </c>
      <c r="AI378" s="150">
        <v>1.3124E-2</v>
      </c>
    </row>
    <row r="379" spans="1:35" x14ac:dyDescent="0.25">
      <c r="A379" s="9">
        <v>378</v>
      </c>
      <c r="B379" s="3">
        <v>43444</v>
      </c>
      <c r="C379" s="151">
        <v>4.7157460000000002</v>
      </c>
      <c r="D379" s="151">
        <v>1.434E-2</v>
      </c>
      <c r="E379" s="151">
        <v>2.3331000000000001E-2</v>
      </c>
      <c r="F379" s="151">
        <v>1.5702849999999999</v>
      </c>
      <c r="G379" s="151">
        <v>5.2022500000000003</v>
      </c>
      <c r="H379" s="151">
        <v>3.1097E-2</v>
      </c>
      <c r="I379" s="151">
        <v>1.3411630000000001</v>
      </c>
      <c r="J379" s="151">
        <v>0.80137800000000003</v>
      </c>
      <c r="K379" s="151">
        <v>1.555142</v>
      </c>
      <c r="L379" s="151">
        <v>0.14183299999999999</v>
      </c>
      <c r="M379" s="151">
        <v>1.122441</v>
      </c>
      <c r="N379" s="151">
        <v>0.104937</v>
      </c>
      <c r="O379" s="151">
        <v>5.8875510000000002</v>
      </c>
      <c r="P379" s="151">
        <v>0</v>
      </c>
      <c r="Q379" s="151">
        <v>2.4042999999999998E-2</v>
      </c>
      <c r="R379" s="151">
        <v>2.1866E-2</v>
      </c>
      <c r="S379" s="151">
        <v>2.9694000000000002E-2</v>
      </c>
      <c r="T379" s="151">
        <v>0</v>
      </c>
      <c r="U379" s="151">
        <v>0</v>
      </c>
      <c r="V379" s="151">
        <v>0.124193</v>
      </c>
      <c r="W379" s="151">
        <v>0</v>
      </c>
      <c r="X379" s="151">
        <v>5.4181590000000002</v>
      </c>
      <c r="Y379" s="151">
        <v>0</v>
      </c>
      <c r="Z379" s="151">
        <v>0</v>
      </c>
      <c r="AA379" s="151">
        <v>91.557309000000004</v>
      </c>
      <c r="AB379" s="151">
        <v>7.234197</v>
      </c>
      <c r="AC379" s="151">
        <v>64.674752999999995</v>
      </c>
      <c r="AD379" s="151">
        <v>4.6566000000000003E-2</v>
      </c>
      <c r="AE379" s="151">
        <v>2.5394E-2</v>
      </c>
      <c r="AF379" s="151">
        <v>2.3078999999999999E-2</v>
      </c>
      <c r="AG379" s="151">
        <v>1.1355820000000001</v>
      </c>
      <c r="AH379" s="151">
        <v>0</v>
      </c>
      <c r="AI379" s="150">
        <v>1.3658E-2</v>
      </c>
    </row>
    <row r="380" spans="1:35" x14ac:dyDescent="0.25">
      <c r="A380" s="9">
        <v>379</v>
      </c>
      <c r="B380" s="3">
        <v>43441</v>
      </c>
      <c r="C380" s="151">
        <v>4.707109</v>
      </c>
      <c r="D380" s="151">
        <v>1.4314E-2</v>
      </c>
      <c r="E380" s="151">
        <v>2.3290999999999999E-2</v>
      </c>
      <c r="F380" s="151">
        <v>1.5667180000000001</v>
      </c>
      <c r="G380" s="151">
        <v>5.232272</v>
      </c>
      <c r="H380" s="151">
        <v>3.1253000000000003E-2</v>
      </c>
      <c r="I380" s="151">
        <v>1.3258700000000001</v>
      </c>
      <c r="J380" s="151">
        <v>0.79605899999999996</v>
      </c>
      <c r="K380" s="151">
        <v>1.551634</v>
      </c>
      <c r="L380" s="151">
        <v>0.14158299999999999</v>
      </c>
      <c r="M380" s="151">
        <v>1.12822</v>
      </c>
      <c r="N380" s="151">
        <v>0.104674</v>
      </c>
      <c r="O380" s="151">
        <v>5.8942040000000002</v>
      </c>
      <c r="P380" s="151">
        <v>0</v>
      </c>
      <c r="Q380" s="151">
        <v>2.3810000000000001E-2</v>
      </c>
      <c r="R380" s="151">
        <v>2.1815000000000001E-2</v>
      </c>
      <c r="S380" s="151">
        <v>3.0658000000000001E-2</v>
      </c>
      <c r="T380" s="151">
        <v>0</v>
      </c>
      <c r="U380" s="151">
        <v>0</v>
      </c>
      <c r="V380" s="151">
        <v>0.123927</v>
      </c>
      <c r="W380" s="151">
        <v>0</v>
      </c>
      <c r="X380" s="151">
        <v>5.4520280000000003</v>
      </c>
      <c r="Y380" s="151">
        <v>0</v>
      </c>
      <c r="Z380" s="151">
        <v>0</v>
      </c>
      <c r="AA380" s="151">
        <v>91.438360000000003</v>
      </c>
      <c r="AB380" s="151">
        <v>7.2151350000000001</v>
      </c>
      <c r="AC380" s="151">
        <v>64.514424000000005</v>
      </c>
      <c r="AD380" s="151">
        <v>4.6512999999999999E-2</v>
      </c>
      <c r="AE380" s="151">
        <v>2.5394E-2</v>
      </c>
      <c r="AF380" s="151">
        <v>2.3078999999999999E-2</v>
      </c>
      <c r="AG380" s="151">
        <v>1.133318</v>
      </c>
      <c r="AH380" s="151">
        <v>0</v>
      </c>
      <c r="AI380" s="150">
        <v>1.3526E-2</v>
      </c>
    </row>
    <row r="381" spans="1:35" x14ac:dyDescent="0.25">
      <c r="A381" s="9">
        <v>380</v>
      </c>
      <c r="B381" s="3">
        <v>43440</v>
      </c>
      <c r="C381" s="151">
        <v>4.7042849999999996</v>
      </c>
      <c r="D381" s="151">
        <v>1.4305999999999999E-2</v>
      </c>
      <c r="E381" s="151">
        <v>2.3276000000000002E-2</v>
      </c>
      <c r="F381" s="151">
        <v>1.5693090000000001</v>
      </c>
      <c r="G381" s="151">
        <v>5.2469060000000001</v>
      </c>
      <c r="H381" s="151">
        <v>3.1168000000000001E-2</v>
      </c>
      <c r="I381" s="151">
        <v>1.3407070000000001</v>
      </c>
      <c r="J381" s="151">
        <v>0.80118500000000004</v>
      </c>
      <c r="K381" s="151">
        <v>1.551884</v>
      </c>
      <c r="L381" s="151">
        <v>0.14144699999999999</v>
      </c>
      <c r="M381" s="151">
        <v>1.129046</v>
      </c>
      <c r="N381" s="151">
        <v>0.1046</v>
      </c>
      <c r="O381" s="151">
        <v>5.8948679999999998</v>
      </c>
      <c r="P381" s="151">
        <v>0</v>
      </c>
      <c r="Q381" s="151">
        <v>2.402E-2</v>
      </c>
      <c r="R381" s="151">
        <v>2.2043E-2</v>
      </c>
      <c r="S381" s="151">
        <v>3.0794999999999999E-2</v>
      </c>
      <c r="T381" s="151">
        <v>0</v>
      </c>
      <c r="U381" s="151">
        <v>0</v>
      </c>
      <c r="V381" s="151">
        <v>0.125218</v>
      </c>
      <c r="W381" s="151">
        <v>0</v>
      </c>
      <c r="X381" s="151">
        <v>5.4632509999999996</v>
      </c>
      <c r="Y381" s="151">
        <v>0</v>
      </c>
      <c r="Z381" s="151">
        <v>0</v>
      </c>
      <c r="AA381" s="151">
        <v>91.378082000000006</v>
      </c>
      <c r="AB381" s="151">
        <v>7.2098909999999998</v>
      </c>
      <c r="AC381" s="151">
        <v>64.509208000000001</v>
      </c>
      <c r="AD381" s="151">
        <v>4.6558000000000002E-2</v>
      </c>
      <c r="AE381" s="151">
        <v>2.5394E-2</v>
      </c>
      <c r="AF381" s="151">
        <v>2.3078999999999999E-2</v>
      </c>
      <c r="AG381" s="151">
        <v>1.1338950000000001</v>
      </c>
      <c r="AH381" s="151">
        <v>0</v>
      </c>
      <c r="AI381" s="150">
        <v>1.3835E-2</v>
      </c>
    </row>
    <row r="382" spans="1:35" x14ac:dyDescent="0.25">
      <c r="A382" s="9">
        <v>381</v>
      </c>
      <c r="B382" s="3">
        <v>43439</v>
      </c>
      <c r="C382" s="151">
        <v>4.7013879999999997</v>
      </c>
      <c r="D382" s="151">
        <v>1.4297000000000001E-2</v>
      </c>
      <c r="E382" s="151">
        <v>2.3259999999999999E-2</v>
      </c>
      <c r="F382" s="151">
        <v>1.5702430000000001</v>
      </c>
      <c r="G382" s="151">
        <v>5.1534829999999996</v>
      </c>
      <c r="H382" s="151">
        <v>3.0688E-2</v>
      </c>
      <c r="I382" s="151">
        <v>1.343127</v>
      </c>
      <c r="J382" s="151">
        <v>0.79724499999999998</v>
      </c>
      <c r="K382" s="151">
        <v>1.5526690000000001</v>
      </c>
      <c r="L382" s="151">
        <v>0.141372</v>
      </c>
      <c r="M382" s="151">
        <v>1.120331</v>
      </c>
      <c r="N382" s="151">
        <v>0.10453</v>
      </c>
      <c r="O382" s="151">
        <v>5.8967939999999999</v>
      </c>
      <c r="P382" s="151">
        <v>0</v>
      </c>
      <c r="Q382" s="151">
        <v>2.4091000000000001E-2</v>
      </c>
      <c r="R382" s="151">
        <v>2.1949E-2</v>
      </c>
      <c r="S382" s="151">
        <v>3.0280999999999999E-2</v>
      </c>
      <c r="T382" s="151">
        <v>0</v>
      </c>
      <c r="U382" s="151">
        <v>0</v>
      </c>
      <c r="V382" s="151">
        <v>0.12468799999999999</v>
      </c>
      <c r="W382" s="151">
        <v>0</v>
      </c>
      <c r="X382" s="151">
        <v>5.3600209999999997</v>
      </c>
      <c r="Y382" s="151">
        <v>0</v>
      </c>
      <c r="Z382" s="151">
        <v>0</v>
      </c>
      <c r="AA382" s="151">
        <v>91.359634</v>
      </c>
      <c r="AB382" s="151">
        <v>7.1730910000000003</v>
      </c>
      <c r="AC382" s="151">
        <v>64.224502999999999</v>
      </c>
      <c r="AD382" s="151">
        <v>4.6517000000000003E-2</v>
      </c>
      <c r="AE382" s="151">
        <v>2.5394E-2</v>
      </c>
      <c r="AF382" s="151">
        <v>2.3078999999999999E-2</v>
      </c>
      <c r="AG382" s="151">
        <v>1.133346</v>
      </c>
      <c r="AH382" s="151">
        <v>0</v>
      </c>
      <c r="AI382" s="150">
        <v>1.3578E-2</v>
      </c>
    </row>
    <row r="383" spans="1:35" x14ac:dyDescent="0.25">
      <c r="A383" s="9">
        <v>382</v>
      </c>
      <c r="B383" s="3">
        <v>43438</v>
      </c>
      <c r="C383" s="151">
        <v>4.6982860000000004</v>
      </c>
      <c r="D383" s="151">
        <v>1.4288E-2</v>
      </c>
      <c r="E383" s="151">
        <v>2.3244999999999998E-2</v>
      </c>
      <c r="F383" s="151">
        <v>1.5714109999999999</v>
      </c>
      <c r="G383" s="151">
        <v>5.0683480000000003</v>
      </c>
      <c r="H383" s="151">
        <v>2.9888000000000001E-2</v>
      </c>
      <c r="I383" s="151">
        <v>1.365386</v>
      </c>
      <c r="J383" s="151">
        <v>0.80179100000000003</v>
      </c>
      <c r="K383" s="151">
        <v>1.5527310000000001</v>
      </c>
      <c r="L383" s="151">
        <v>0.14130499999999999</v>
      </c>
      <c r="M383" s="151">
        <v>1.121408</v>
      </c>
      <c r="N383" s="151">
        <v>0.104448</v>
      </c>
      <c r="O383" s="151">
        <v>5.9000830000000004</v>
      </c>
      <c r="P383" s="151">
        <v>0</v>
      </c>
      <c r="Q383" s="151">
        <v>2.4298E-2</v>
      </c>
      <c r="R383" s="151">
        <v>2.2221000000000001E-2</v>
      </c>
      <c r="S383" s="151">
        <v>3.0849000000000001E-2</v>
      </c>
      <c r="T383" s="151">
        <v>0</v>
      </c>
      <c r="U383" s="151">
        <v>0</v>
      </c>
      <c r="V383" s="151">
        <v>0.126244</v>
      </c>
      <c r="W383" s="151">
        <v>0</v>
      </c>
      <c r="X383" s="151">
        <v>5.281644</v>
      </c>
      <c r="Y383" s="151">
        <v>0</v>
      </c>
      <c r="Z383" s="151">
        <v>0</v>
      </c>
      <c r="AA383" s="151">
        <v>91.319847999999993</v>
      </c>
      <c r="AB383" s="151">
        <v>7.1707219999999996</v>
      </c>
      <c r="AC383" s="151">
        <v>64.225329000000002</v>
      </c>
      <c r="AD383" s="151">
        <v>4.6460000000000001E-2</v>
      </c>
      <c r="AE383" s="151">
        <v>2.5392999999999999E-2</v>
      </c>
      <c r="AF383" s="151">
        <v>2.308E-2</v>
      </c>
      <c r="AG383" s="151">
        <v>1.135186</v>
      </c>
      <c r="AH383" s="151">
        <v>0</v>
      </c>
      <c r="AI383" s="150">
        <v>1.3428000000000001E-2</v>
      </c>
    </row>
    <row r="384" spans="1:35" x14ac:dyDescent="0.25">
      <c r="A384" s="9">
        <v>383</v>
      </c>
      <c r="B384" s="3">
        <v>43437</v>
      </c>
      <c r="C384" s="151">
        <v>4.6951980000000004</v>
      </c>
      <c r="D384" s="151">
        <v>1.4279E-2</v>
      </c>
      <c r="E384" s="151">
        <v>2.3230000000000001E-2</v>
      </c>
      <c r="F384" s="151">
        <v>1.5702199999999999</v>
      </c>
      <c r="G384" s="151">
        <v>5.0182060000000002</v>
      </c>
      <c r="H384" s="151">
        <v>2.9718999999999999E-2</v>
      </c>
      <c r="I384" s="151">
        <v>1.3677589999999999</v>
      </c>
      <c r="J384" s="151">
        <v>0.81123800000000001</v>
      </c>
      <c r="K384" s="151">
        <v>1.552006</v>
      </c>
      <c r="L384" s="151">
        <v>0.14119399999999999</v>
      </c>
      <c r="M384" s="151">
        <v>1.115561</v>
      </c>
      <c r="N384" s="151">
        <v>0.104378</v>
      </c>
      <c r="O384" s="151">
        <v>5.8958750000000002</v>
      </c>
      <c r="P384" s="151">
        <v>0</v>
      </c>
      <c r="Q384" s="151">
        <v>2.4455999999999999E-2</v>
      </c>
      <c r="R384" s="151">
        <v>2.2350999999999999E-2</v>
      </c>
      <c r="S384" s="151">
        <v>3.0010999999999999E-2</v>
      </c>
      <c r="T384" s="151">
        <v>0</v>
      </c>
      <c r="U384" s="151">
        <v>0</v>
      </c>
      <c r="V384" s="151">
        <v>0.12701000000000001</v>
      </c>
      <c r="W384" s="151">
        <v>0</v>
      </c>
      <c r="X384" s="151">
        <v>5.2398809999999996</v>
      </c>
      <c r="Y384" s="151">
        <v>0</v>
      </c>
      <c r="Z384" s="151">
        <v>0</v>
      </c>
      <c r="AA384" s="151">
        <v>91.268403000000006</v>
      </c>
      <c r="AB384" s="151">
        <v>7.1555530000000003</v>
      </c>
      <c r="AC384" s="151">
        <v>64.182022000000003</v>
      </c>
      <c r="AD384" s="151">
        <v>4.6391000000000002E-2</v>
      </c>
      <c r="AE384" s="151">
        <v>2.5392999999999999E-2</v>
      </c>
      <c r="AF384" s="151">
        <v>2.308E-2</v>
      </c>
      <c r="AG384" s="151">
        <v>1.135672</v>
      </c>
      <c r="AH384" s="151">
        <v>0</v>
      </c>
      <c r="AI384" s="150">
        <v>1.2718E-2</v>
      </c>
    </row>
    <row r="385" spans="1:35" x14ac:dyDescent="0.25">
      <c r="A385" s="9">
        <v>384</v>
      </c>
      <c r="B385" s="3">
        <v>43434</v>
      </c>
      <c r="C385" s="151">
        <v>4.6866300000000001</v>
      </c>
      <c r="D385" s="151">
        <v>1.4253999999999999E-2</v>
      </c>
      <c r="E385" s="151">
        <v>2.3184E-2</v>
      </c>
      <c r="F385" s="151">
        <v>1.5650390000000001</v>
      </c>
      <c r="G385" s="151">
        <v>5.0214840000000001</v>
      </c>
      <c r="H385" s="151">
        <v>2.9831E-2</v>
      </c>
      <c r="I385" s="151">
        <v>1.3657319999999999</v>
      </c>
      <c r="J385" s="151">
        <v>0.80998999999999999</v>
      </c>
      <c r="K385" s="151">
        <v>1.5465169999999999</v>
      </c>
      <c r="L385" s="151">
        <v>0.140931</v>
      </c>
      <c r="M385" s="151">
        <v>1.1140950000000001</v>
      </c>
      <c r="N385" s="151">
        <v>0.10416499999999999</v>
      </c>
      <c r="O385" s="151">
        <v>5.8900160000000001</v>
      </c>
      <c r="P385" s="151">
        <v>0</v>
      </c>
      <c r="Q385" s="151">
        <v>2.4400999999999999E-2</v>
      </c>
      <c r="R385" s="151">
        <v>2.2204999999999999E-2</v>
      </c>
      <c r="S385" s="151">
        <v>2.9725999999999999E-2</v>
      </c>
      <c r="T385" s="151">
        <v>0</v>
      </c>
      <c r="U385" s="151">
        <v>0</v>
      </c>
      <c r="V385" s="151">
        <v>0.126197</v>
      </c>
      <c r="W385" s="151">
        <v>0</v>
      </c>
      <c r="X385" s="151">
        <v>5.2452350000000001</v>
      </c>
      <c r="Y385" s="151">
        <v>0</v>
      </c>
      <c r="Z385" s="151">
        <v>0</v>
      </c>
      <c r="AA385" s="151">
        <v>91.253324000000006</v>
      </c>
      <c r="AB385" s="151">
        <v>7.1625779999999999</v>
      </c>
      <c r="AC385" s="151">
        <v>64.120887999999994</v>
      </c>
      <c r="AD385" s="151">
        <v>4.6321000000000001E-2</v>
      </c>
      <c r="AE385" s="151">
        <v>2.5315000000000001E-2</v>
      </c>
      <c r="AF385" s="151">
        <v>2.3002000000000002E-2</v>
      </c>
      <c r="AG385" s="151">
        <v>1.1322680000000001</v>
      </c>
      <c r="AH385" s="151">
        <v>0</v>
      </c>
      <c r="AI385" s="150">
        <v>1.291E-2</v>
      </c>
    </row>
    <row r="386" spans="1:35" x14ac:dyDescent="0.25">
      <c r="A386" s="9">
        <v>385</v>
      </c>
      <c r="B386" s="3">
        <v>43433</v>
      </c>
      <c r="C386" s="151">
        <v>4.6837929999999997</v>
      </c>
      <c r="D386" s="151">
        <v>1.4245000000000001E-2</v>
      </c>
      <c r="E386" s="151">
        <v>2.3172999999999999E-2</v>
      </c>
      <c r="F386" s="151">
        <v>1.563177</v>
      </c>
      <c r="G386" s="151">
        <v>5.0848190000000004</v>
      </c>
      <c r="H386" s="151">
        <v>3.0027999999999999E-2</v>
      </c>
      <c r="I386" s="151">
        <v>1.3491569999999999</v>
      </c>
      <c r="J386" s="151">
        <v>0.79949499999999996</v>
      </c>
      <c r="K386" s="151">
        <v>1.5445880000000001</v>
      </c>
      <c r="L386" s="151">
        <v>0.14082600000000001</v>
      </c>
      <c r="M386" s="151">
        <v>1.11528</v>
      </c>
      <c r="N386" s="151">
        <v>0.104103</v>
      </c>
      <c r="O386" s="151">
        <v>5.8781150000000002</v>
      </c>
      <c r="P386" s="151">
        <v>0</v>
      </c>
      <c r="Q386" s="151">
        <v>2.4181999999999999E-2</v>
      </c>
      <c r="R386" s="151">
        <v>2.1937000000000002E-2</v>
      </c>
      <c r="S386" s="151">
        <v>3.0362E-2</v>
      </c>
      <c r="T386" s="151">
        <v>0</v>
      </c>
      <c r="U386" s="151">
        <v>0</v>
      </c>
      <c r="V386" s="151">
        <v>0.124677</v>
      </c>
      <c r="W386" s="151">
        <v>0</v>
      </c>
      <c r="X386" s="151">
        <v>5.3230040000000001</v>
      </c>
      <c r="Y386" s="151">
        <v>0</v>
      </c>
      <c r="Z386" s="151">
        <v>0</v>
      </c>
      <c r="AA386" s="151">
        <v>91.118277000000006</v>
      </c>
      <c r="AB386" s="151">
        <v>7.1455710000000003</v>
      </c>
      <c r="AC386" s="151">
        <v>64.061972999999995</v>
      </c>
      <c r="AD386" s="151">
        <v>4.6316999999999997E-2</v>
      </c>
      <c r="AE386" s="151">
        <v>2.5315000000000001E-2</v>
      </c>
      <c r="AF386" s="151">
        <v>2.3002000000000002E-2</v>
      </c>
      <c r="AG386" s="151">
        <v>1.12951</v>
      </c>
      <c r="AH386" s="151">
        <v>0</v>
      </c>
      <c r="AI386" s="150">
        <v>1.2919999999999999E-2</v>
      </c>
    </row>
    <row r="387" spans="1:35" x14ac:dyDescent="0.25">
      <c r="A387" s="9">
        <v>386</v>
      </c>
      <c r="B387" s="3">
        <v>43432</v>
      </c>
      <c r="C387" s="151">
        <v>4.6808290000000001</v>
      </c>
      <c r="D387" s="151">
        <v>1.4227999999999999E-2</v>
      </c>
      <c r="E387" s="151">
        <v>2.3157000000000001E-2</v>
      </c>
      <c r="F387" s="151">
        <v>1.560236</v>
      </c>
      <c r="G387" s="151">
        <v>5.0791649999999997</v>
      </c>
      <c r="H387" s="151">
        <v>3.0176999999999999E-2</v>
      </c>
      <c r="I387" s="151">
        <v>1.3407720000000001</v>
      </c>
      <c r="J387" s="151">
        <v>0.79345399999999999</v>
      </c>
      <c r="K387" s="151">
        <v>1.542818</v>
      </c>
      <c r="L387" s="151">
        <v>0.14074400000000001</v>
      </c>
      <c r="M387" s="151">
        <v>1.1085449999999999</v>
      </c>
      <c r="N387" s="151">
        <v>0.10402599999999999</v>
      </c>
      <c r="O387" s="151">
        <v>5.879022</v>
      </c>
      <c r="P387" s="151">
        <v>0</v>
      </c>
      <c r="Q387" s="151">
        <v>2.3834000000000001E-2</v>
      </c>
      <c r="R387" s="151">
        <v>2.1786E-2</v>
      </c>
      <c r="S387" s="151">
        <v>2.9412000000000001E-2</v>
      </c>
      <c r="T387" s="151">
        <v>0</v>
      </c>
      <c r="U387" s="151">
        <v>0</v>
      </c>
      <c r="V387" s="151">
        <v>0.123821</v>
      </c>
      <c r="W387" s="151">
        <v>0</v>
      </c>
      <c r="X387" s="151">
        <v>5.314451</v>
      </c>
      <c r="Y387" s="151">
        <v>0</v>
      </c>
      <c r="Z387" s="151">
        <v>0</v>
      </c>
      <c r="AA387" s="151">
        <v>91.117338000000004</v>
      </c>
      <c r="AB387" s="151">
        <v>7.1445699999999999</v>
      </c>
      <c r="AC387" s="151">
        <v>64.022824999999997</v>
      </c>
      <c r="AD387" s="151">
        <v>4.6258000000000001E-2</v>
      </c>
      <c r="AE387" s="151">
        <v>2.5315000000000001E-2</v>
      </c>
      <c r="AF387" s="151">
        <v>2.3002000000000002E-2</v>
      </c>
      <c r="AG387" s="151">
        <v>1.1282540000000001</v>
      </c>
      <c r="AH387" s="151">
        <v>0</v>
      </c>
      <c r="AI387" s="150">
        <v>1.3211000000000001E-2</v>
      </c>
    </row>
    <row r="388" spans="1:35" x14ac:dyDescent="0.25">
      <c r="A388" s="9">
        <v>387</v>
      </c>
      <c r="B388" s="3">
        <v>43431</v>
      </c>
      <c r="C388" s="151">
        <v>4.6775640000000003</v>
      </c>
      <c r="D388" s="151">
        <v>1.4187999999999999E-2</v>
      </c>
      <c r="E388" s="151">
        <v>2.3143E-2</v>
      </c>
      <c r="F388" s="151">
        <v>1.560951</v>
      </c>
      <c r="G388" s="151">
        <v>5.0986630000000002</v>
      </c>
      <c r="H388" s="151">
        <v>3.0291999999999999E-2</v>
      </c>
      <c r="I388" s="151">
        <v>1.341717</v>
      </c>
      <c r="J388" s="151">
        <v>0.79522499999999996</v>
      </c>
      <c r="K388" s="151">
        <v>1.541952</v>
      </c>
      <c r="L388" s="151">
        <v>0.140648</v>
      </c>
      <c r="M388" s="151">
        <v>1.1111960000000001</v>
      </c>
      <c r="N388" s="151">
        <v>0.10395699999999999</v>
      </c>
      <c r="O388" s="151">
        <v>5.8754270000000002</v>
      </c>
      <c r="P388" s="151">
        <v>0</v>
      </c>
      <c r="Q388" s="151">
        <v>2.3799000000000001E-2</v>
      </c>
      <c r="R388" s="151">
        <v>2.1776E-2</v>
      </c>
      <c r="S388" s="151">
        <v>2.9422E-2</v>
      </c>
      <c r="T388" s="151">
        <v>0</v>
      </c>
      <c r="U388" s="151">
        <v>0</v>
      </c>
      <c r="V388" s="151">
        <v>0.12374599999999999</v>
      </c>
      <c r="W388" s="151">
        <v>0</v>
      </c>
      <c r="X388" s="151">
        <v>5.3269820000000001</v>
      </c>
      <c r="Y388" s="151">
        <v>0</v>
      </c>
      <c r="Z388" s="151">
        <v>0</v>
      </c>
      <c r="AA388" s="151">
        <v>91.026666000000006</v>
      </c>
      <c r="AB388" s="151">
        <v>7.1527890000000003</v>
      </c>
      <c r="AC388" s="151">
        <v>64.051823999999996</v>
      </c>
      <c r="AD388" s="151">
        <v>4.6197000000000002E-2</v>
      </c>
      <c r="AE388" s="151">
        <v>2.5080999999999999E-2</v>
      </c>
      <c r="AF388" s="151">
        <v>2.2931E-2</v>
      </c>
      <c r="AG388" s="151">
        <v>1.1272329999999999</v>
      </c>
      <c r="AH388" s="151">
        <v>0</v>
      </c>
      <c r="AI388" s="150">
        <v>1.3226999999999999E-2</v>
      </c>
    </row>
    <row r="389" spans="1:35" x14ac:dyDescent="0.25">
      <c r="A389" s="9">
        <v>388</v>
      </c>
      <c r="B389" s="3">
        <v>43430</v>
      </c>
      <c r="C389" s="151">
        <v>4.674207</v>
      </c>
      <c r="D389" s="151">
        <v>1.4179000000000001E-2</v>
      </c>
      <c r="E389" s="151">
        <v>2.3127000000000002E-2</v>
      </c>
      <c r="F389" s="151">
        <v>1.55765</v>
      </c>
      <c r="G389" s="151">
        <v>5.1349169999999997</v>
      </c>
      <c r="H389" s="151">
        <v>3.0446999999999998E-2</v>
      </c>
      <c r="I389" s="151">
        <v>1.330632</v>
      </c>
      <c r="J389" s="151">
        <v>0.783968</v>
      </c>
      <c r="K389" s="151">
        <v>1.5396970000000001</v>
      </c>
      <c r="L389" s="151">
        <v>0.140518</v>
      </c>
      <c r="M389" s="151">
        <v>1.1055889999999999</v>
      </c>
      <c r="N389" s="151">
        <v>0.10388699999999999</v>
      </c>
      <c r="O389" s="151">
        <v>5.8561040000000002</v>
      </c>
      <c r="P389" s="151">
        <v>0</v>
      </c>
      <c r="Q389" s="151">
        <v>2.3637999999999999E-2</v>
      </c>
      <c r="R389" s="151">
        <v>2.1536E-2</v>
      </c>
      <c r="S389" s="151">
        <v>2.8895000000000001E-2</v>
      </c>
      <c r="T389" s="151">
        <v>0</v>
      </c>
      <c r="U389" s="151">
        <v>0</v>
      </c>
      <c r="V389" s="151">
        <v>0.12239700000000001</v>
      </c>
      <c r="W389" s="151">
        <v>0</v>
      </c>
      <c r="X389" s="151">
        <v>5.3620070000000002</v>
      </c>
      <c r="Y389" s="151">
        <v>0</v>
      </c>
      <c r="Z389" s="151">
        <v>0</v>
      </c>
      <c r="AA389" s="151">
        <v>91.277503999999993</v>
      </c>
      <c r="AB389" s="151">
        <v>7.1431579999999997</v>
      </c>
      <c r="AC389" s="151">
        <v>63.982080000000003</v>
      </c>
      <c r="AD389" s="151">
        <v>4.6386999999999998E-2</v>
      </c>
      <c r="AE389" s="151">
        <v>2.5080999999999999E-2</v>
      </c>
      <c r="AF389" s="151">
        <v>2.2931E-2</v>
      </c>
      <c r="AG389" s="151">
        <v>1.1244719999999999</v>
      </c>
      <c r="AH389" s="151">
        <v>0</v>
      </c>
      <c r="AI389" s="150">
        <v>1.3169999999999999E-2</v>
      </c>
    </row>
    <row r="390" spans="1:35" x14ac:dyDescent="0.25">
      <c r="A390" s="9">
        <v>389</v>
      </c>
      <c r="B390" s="3">
        <v>43427</v>
      </c>
      <c r="C390" s="151">
        <v>4.6655319999999998</v>
      </c>
      <c r="D390" s="151">
        <v>1.4153000000000001E-2</v>
      </c>
      <c r="E390" s="151">
        <v>2.3081999999999998E-2</v>
      </c>
      <c r="F390" s="151">
        <v>1.554424</v>
      </c>
      <c r="G390" s="151">
        <v>5.1601239999999997</v>
      </c>
      <c r="H390" s="151">
        <v>3.0664E-2</v>
      </c>
      <c r="I390" s="151">
        <v>1.3247690000000001</v>
      </c>
      <c r="J390" s="151">
        <v>0.77901299999999996</v>
      </c>
      <c r="K390" s="151">
        <v>1.53566</v>
      </c>
      <c r="L390" s="151">
        <v>0.140233</v>
      </c>
      <c r="M390" s="151">
        <v>1.107891</v>
      </c>
      <c r="N390" s="151">
        <v>0.10367800000000001</v>
      </c>
      <c r="O390" s="151">
        <v>5.8388090000000004</v>
      </c>
      <c r="P390" s="151">
        <v>0</v>
      </c>
      <c r="Q390" s="151">
        <v>2.3436999999999999E-2</v>
      </c>
      <c r="R390" s="151">
        <v>2.1467E-2</v>
      </c>
      <c r="S390" s="151">
        <v>2.9248E-2</v>
      </c>
      <c r="T390" s="151">
        <v>0</v>
      </c>
      <c r="U390" s="151">
        <v>0</v>
      </c>
      <c r="V390" s="151">
        <v>0.12202300000000001</v>
      </c>
      <c r="W390" s="151">
        <v>0</v>
      </c>
      <c r="X390" s="151">
        <v>5.3853650000000002</v>
      </c>
      <c r="Y390" s="151">
        <v>0</v>
      </c>
      <c r="Z390" s="151">
        <v>0</v>
      </c>
      <c r="AA390" s="151">
        <v>91.013354000000007</v>
      </c>
      <c r="AB390" s="151">
        <v>7.1397380000000004</v>
      </c>
      <c r="AC390" s="151">
        <v>63.908265</v>
      </c>
      <c r="AD390" s="151">
        <v>4.6210000000000001E-2</v>
      </c>
      <c r="AE390" s="151">
        <v>2.5080999999999999E-2</v>
      </c>
      <c r="AF390" s="151">
        <v>2.2931E-2</v>
      </c>
      <c r="AG390" s="151">
        <v>1.121983</v>
      </c>
      <c r="AH390" s="151">
        <v>0</v>
      </c>
      <c r="AI390" s="150">
        <v>1.4021E-2</v>
      </c>
    </row>
    <row r="391" spans="1:35" x14ac:dyDescent="0.25">
      <c r="A391" s="9">
        <v>390</v>
      </c>
      <c r="B391" s="3">
        <v>43426</v>
      </c>
      <c r="C391" s="151">
        <v>4.662636</v>
      </c>
      <c r="D391" s="151">
        <v>1.4145E-2</v>
      </c>
      <c r="E391" s="151">
        <v>2.3067000000000001E-2</v>
      </c>
      <c r="F391" s="151">
        <v>1.5559510000000001</v>
      </c>
      <c r="G391" s="151">
        <v>5.2051850000000002</v>
      </c>
      <c r="H391" s="151">
        <v>3.0852000000000001E-2</v>
      </c>
      <c r="I391" s="151">
        <v>1.329037</v>
      </c>
      <c r="J391" s="151">
        <v>0.77545799999999998</v>
      </c>
      <c r="K391" s="151">
        <v>1.534368</v>
      </c>
      <c r="L391" s="151">
        <v>0.14013500000000001</v>
      </c>
      <c r="M391" s="151">
        <v>1.110644</v>
      </c>
      <c r="N391" s="151">
        <v>0.10360800000000001</v>
      </c>
      <c r="O391" s="151">
        <v>5.8367610000000001</v>
      </c>
      <c r="P391" s="151">
        <v>0</v>
      </c>
      <c r="Q391" s="151">
        <v>2.358E-2</v>
      </c>
      <c r="R391" s="151">
        <v>2.1416999999999999E-2</v>
      </c>
      <c r="S391" s="151">
        <v>2.9520999999999999E-2</v>
      </c>
      <c r="T391" s="151">
        <v>0</v>
      </c>
      <c r="U391" s="151">
        <v>0</v>
      </c>
      <c r="V391" s="151">
        <v>0.121739</v>
      </c>
      <c r="W391" s="151">
        <v>0</v>
      </c>
      <c r="X391" s="151">
        <v>5.4324110000000001</v>
      </c>
      <c r="Y391" s="151">
        <v>0</v>
      </c>
      <c r="Z391" s="151">
        <v>0</v>
      </c>
      <c r="AA391" s="151">
        <v>90.925578000000002</v>
      </c>
      <c r="AB391" s="151">
        <v>7.141</v>
      </c>
      <c r="AC391" s="151">
        <v>63.854132999999997</v>
      </c>
      <c r="AD391" s="151">
        <v>4.6212000000000003E-2</v>
      </c>
      <c r="AE391" s="151">
        <v>2.5080999999999999E-2</v>
      </c>
      <c r="AF391" s="151">
        <v>2.2931E-2</v>
      </c>
      <c r="AG391" s="151">
        <v>1.1228210000000001</v>
      </c>
      <c r="AH391" s="151">
        <v>0</v>
      </c>
      <c r="AI391" s="150">
        <v>1.4146000000000001E-2</v>
      </c>
    </row>
    <row r="392" spans="1:35" x14ac:dyDescent="0.25">
      <c r="A392" s="9">
        <v>391</v>
      </c>
      <c r="B392" s="3">
        <v>43425</v>
      </c>
      <c r="C392" s="151">
        <v>4.6597600000000003</v>
      </c>
      <c r="D392" s="151">
        <v>1.4147E-2</v>
      </c>
      <c r="E392" s="151">
        <v>2.3054000000000002E-2</v>
      </c>
      <c r="F392" s="151">
        <v>1.551472</v>
      </c>
      <c r="G392" s="151">
        <v>5.2151370000000004</v>
      </c>
      <c r="H392" s="151">
        <v>3.0727999999999998E-2</v>
      </c>
      <c r="I392" s="151">
        <v>1.313402</v>
      </c>
      <c r="J392" s="151">
        <v>0.77032599999999996</v>
      </c>
      <c r="K392" s="151">
        <v>1.5329900000000001</v>
      </c>
      <c r="L392" s="151">
        <v>0.14005500000000001</v>
      </c>
      <c r="M392" s="151">
        <v>1.1062590000000001</v>
      </c>
      <c r="N392" s="151">
        <v>0.10353800000000001</v>
      </c>
      <c r="O392" s="151">
        <v>5.8421649999999996</v>
      </c>
      <c r="P392" s="151">
        <v>0</v>
      </c>
      <c r="Q392" s="151">
        <v>2.3337E-2</v>
      </c>
      <c r="R392" s="151">
        <v>2.1297E-2</v>
      </c>
      <c r="S392" s="151">
        <v>2.9155E-2</v>
      </c>
      <c r="T392" s="151">
        <v>0</v>
      </c>
      <c r="U392" s="151">
        <v>0</v>
      </c>
      <c r="V392" s="151">
        <v>0.121064</v>
      </c>
      <c r="W392" s="151">
        <v>0</v>
      </c>
      <c r="X392" s="151">
        <v>5.4250970000000001</v>
      </c>
      <c r="Y392" s="151">
        <v>0</v>
      </c>
      <c r="Z392" s="151">
        <v>0</v>
      </c>
      <c r="AA392" s="151">
        <v>90.844606999999996</v>
      </c>
      <c r="AB392" s="151">
        <v>7.116733</v>
      </c>
      <c r="AC392" s="151">
        <v>63.721865000000001</v>
      </c>
      <c r="AD392" s="151">
        <v>4.6120000000000001E-2</v>
      </c>
      <c r="AE392" s="151">
        <v>2.5080999999999999E-2</v>
      </c>
      <c r="AF392" s="151">
        <v>2.2931E-2</v>
      </c>
      <c r="AG392" s="151">
        <v>1.1206050000000001</v>
      </c>
      <c r="AH392" s="151">
        <v>0</v>
      </c>
      <c r="AI392" s="150">
        <v>1.3821E-2</v>
      </c>
    </row>
    <row r="393" spans="1:35" x14ac:dyDescent="0.25">
      <c r="A393" s="9">
        <v>392</v>
      </c>
      <c r="B393" s="3">
        <v>43424</v>
      </c>
      <c r="C393" s="151">
        <v>4.6568959999999997</v>
      </c>
      <c r="D393" s="151">
        <v>1.4083999999999999E-2</v>
      </c>
      <c r="E393" s="151">
        <v>2.3039E-2</v>
      </c>
      <c r="F393" s="151">
        <v>1.55759</v>
      </c>
      <c r="G393" s="151">
        <v>5.2390080000000001</v>
      </c>
      <c r="H393" s="151">
        <v>3.0672000000000001E-2</v>
      </c>
      <c r="I393" s="151">
        <v>1.3457939999999999</v>
      </c>
      <c r="J393" s="151">
        <v>0.78941600000000001</v>
      </c>
      <c r="K393" s="151">
        <v>1.532983</v>
      </c>
      <c r="L393" s="151">
        <v>0.13995199999999999</v>
      </c>
      <c r="M393" s="151">
        <v>1.1164909999999999</v>
      </c>
      <c r="N393" s="151">
        <v>0.10346900000000001</v>
      </c>
      <c r="O393" s="151">
        <v>5.8631229999999999</v>
      </c>
      <c r="P393" s="151">
        <v>0</v>
      </c>
      <c r="Q393" s="151">
        <v>2.3747999999999998E-2</v>
      </c>
      <c r="R393" s="151">
        <v>2.1769E-2</v>
      </c>
      <c r="S393" s="151">
        <v>2.9558999999999998E-2</v>
      </c>
      <c r="T393" s="151">
        <v>0</v>
      </c>
      <c r="U393" s="151">
        <v>0</v>
      </c>
      <c r="V393" s="151">
        <v>0.123775</v>
      </c>
      <c r="W393" s="151">
        <v>0</v>
      </c>
      <c r="X393" s="151">
        <v>5.4339810000000002</v>
      </c>
      <c r="Y393" s="151">
        <v>0</v>
      </c>
      <c r="Z393" s="151">
        <v>0</v>
      </c>
      <c r="AA393" s="151">
        <v>90.813205999999994</v>
      </c>
      <c r="AB393" s="151">
        <v>7.1327850000000002</v>
      </c>
      <c r="AC393" s="151">
        <v>63.821058999999998</v>
      </c>
      <c r="AD393" s="151">
        <v>4.6038999999999997E-2</v>
      </c>
      <c r="AE393" s="151">
        <v>2.5114999999999998E-2</v>
      </c>
      <c r="AF393" s="151">
        <v>2.2845000000000001E-2</v>
      </c>
      <c r="AG393" s="151">
        <v>1.1228419999999999</v>
      </c>
      <c r="AH393" s="151">
        <v>0</v>
      </c>
      <c r="AI393" s="150">
        <v>1.4772E-2</v>
      </c>
    </row>
    <row r="394" spans="1:35" x14ac:dyDescent="0.25">
      <c r="A394" s="9">
        <v>393</v>
      </c>
      <c r="B394" s="3">
        <v>43423</v>
      </c>
      <c r="C394" s="151">
        <v>4.6541100000000002</v>
      </c>
      <c r="D394" s="151">
        <v>1.4076E-2</v>
      </c>
      <c r="E394" s="151">
        <v>2.3023999999999999E-2</v>
      </c>
      <c r="F394" s="151">
        <v>1.55538</v>
      </c>
      <c r="G394" s="151">
        <v>5.2594409999999998</v>
      </c>
      <c r="H394" s="151">
        <v>3.0578000000000001E-2</v>
      </c>
      <c r="I394" s="151">
        <v>1.332006</v>
      </c>
      <c r="J394" s="151">
        <v>0.78858899999999998</v>
      </c>
      <c r="K394" s="151">
        <v>1.530824</v>
      </c>
      <c r="L394" s="151">
        <v>0.13985300000000001</v>
      </c>
      <c r="M394" s="151">
        <v>1.1223479999999999</v>
      </c>
      <c r="N394" s="151">
        <v>0.10340000000000001</v>
      </c>
      <c r="O394" s="151">
        <v>5.8656030000000001</v>
      </c>
      <c r="P394" s="151">
        <v>0</v>
      </c>
      <c r="Q394" s="151">
        <v>2.3494999999999999E-2</v>
      </c>
      <c r="R394" s="151">
        <v>2.1628999999999999E-2</v>
      </c>
      <c r="S394" s="151">
        <v>3.0714000000000002E-2</v>
      </c>
      <c r="T394" s="151">
        <v>0</v>
      </c>
      <c r="U394" s="151">
        <v>0</v>
      </c>
      <c r="V394" s="151">
        <v>0.12298000000000001</v>
      </c>
      <c r="W394" s="151">
        <v>0</v>
      </c>
      <c r="X394" s="151">
        <v>5.4539090000000003</v>
      </c>
      <c r="Y394" s="151">
        <v>0</v>
      </c>
      <c r="Z394" s="151">
        <v>0</v>
      </c>
      <c r="AA394" s="151">
        <v>90.698657999999995</v>
      </c>
      <c r="AB394" s="151">
        <v>7.1287979999999997</v>
      </c>
      <c r="AC394" s="151">
        <v>63.824218999999999</v>
      </c>
      <c r="AD394" s="151">
        <v>4.5989000000000002E-2</v>
      </c>
      <c r="AE394" s="151">
        <v>2.5114999999999998E-2</v>
      </c>
      <c r="AF394" s="151">
        <v>2.2845000000000001E-2</v>
      </c>
      <c r="AG394" s="151">
        <v>1.1214390000000001</v>
      </c>
      <c r="AH394" s="151">
        <v>0</v>
      </c>
      <c r="AI394" s="150">
        <v>1.4782E-2</v>
      </c>
    </row>
    <row r="395" spans="1:35" x14ac:dyDescent="0.25">
      <c r="A395" s="9">
        <v>394</v>
      </c>
      <c r="B395" s="3">
        <v>43420</v>
      </c>
      <c r="C395" s="151">
        <v>4.6452070000000001</v>
      </c>
      <c r="D395" s="151">
        <v>1.4049000000000001E-2</v>
      </c>
      <c r="E395" s="151">
        <v>2.2977999999999998E-2</v>
      </c>
      <c r="F395" s="151">
        <v>1.5540149999999999</v>
      </c>
      <c r="G395" s="151">
        <v>5.3372919999999997</v>
      </c>
      <c r="H395" s="151">
        <v>3.0942000000000001E-2</v>
      </c>
      <c r="I395" s="151">
        <v>1.3317380000000001</v>
      </c>
      <c r="J395" s="151">
        <v>0.78717199999999998</v>
      </c>
      <c r="K395" s="151">
        <v>1.528068</v>
      </c>
      <c r="L395" s="151">
        <v>0.13953399999999999</v>
      </c>
      <c r="M395" s="151">
        <v>1.1286849999999999</v>
      </c>
      <c r="N395" s="151">
        <v>0.103168</v>
      </c>
      <c r="O395" s="151">
        <v>5.8499540000000003</v>
      </c>
      <c r="P395" s="151">
        <v>0</v>
      </c>
      <c r="Q395" s="151">
        <v>2.3570000000000001E-2</v>
      </c>
      <c r="R395" s="151">
        <v>2.1562000000000001E-2</v>
      </c>
      <c r="S395" s="151">
        <v>3.1578000000000002E-2</v>
      </c>
      <c r="T395" s="151">
        <v>0</v>
      </c>
      <c r="U395" s="151">
        <v>0</v>
      </c>
      <c r="V395" s="151">
        <v>0.122615</v>
      </c>
      <c r="W395" s="151">
        <v>0</v>
      </c>
      <c r="X395" s="151">
        <v>5.5322079999999998</v>
      </c>
      <c r="Y395" s="151">
        <v>0</v>
      </c>
      <c r="Z395" s="151">
        <v>0</v>
      </c>
      <c r="AA395" s="151">
        <v>90.425725999999997</v>
      </c>
      <c r="AB395" s="151">
        <v>7.1248379999999996</v>
      </c>
      <c r="AC395" s="151">
        <v>63.749383000000002</v>
      </c>
      <c r="AD395" s="151">
        <v>4.5823000000000003E-2</v>
      </c>
      <c r="AE395" s="151">
        <v>2.5114999999999998E-2</v>
      </c>
      <c r="AF395" s="151">
        <v>2.2845000000000001E-2</v>
      </c>
      <c r="AG395" s="151">
        <v>1.12039</v>
      </c>
      <c r="AH395" s="151">
        <v>0</v>
      </c>
      <c r="AI395" s="150">
        <v>1.4886999999999999E-2</v>
      </c>
    </row>
    <row r="396" spans="1:35" x14ac:dyDescent="0.25">
      <c r="A396" s="9">
        <v>395</v>
      </c>
      <c r="B396" s="3">
        <v>43419</v>
      </c>
      <c r="C396" s="151">
        <v>4.6422290000000004</v>
      </c>
      <c r="D396" s="151">
        <v>1.4041E-2</v>
      </c>
      <c r="E396" s="151">
        <v>2.2963000000000001E-2</v>
      </c>
      <c r="F396" s="151">
        <v>1.553377</v>
      </c>
      <c r="G396" s="151">
        <v>5.383769</v>
      </c>
      <c r="H396" s="151">
        <v>3.0955E-2</v>
      </c>
      <c r="I396" s="151">
        <v>1.3282099999999999</v>
      </c>
      <c r="J396" s="151">
        <v>0.78795499999999996</v>
      </c>
      <c r="K396" s="151">
        <v>1.5251220000000001</v>
      </c>
      <c r="L396" s="151">
        <v>0.139463</v>
      </c>
      <c r="M396" s="151">
        <v>1.1277029999999999</v>
      </c>
      <c r="N396" s="151">
        <v>0.103098</v>
      </c>
      <c r="O396" s="151">
        <v>5.8346359999999997</v>
      </c>
      <c r="P396" s="151">
        <v>0</v>
      </c>
      <c r="Q396" s="151">
        <v>2.3538E-2</v>
      </c>
      <c r="R396" s="151">
        <v>2.1506000000000001E-2</v>
      </c>
      <c r="S396" s="151">
        <v>3.1196000000000002E-2</v>
      </c>
      <c r="T396" s="151">
        <v>0</v>
      </c>
      <c r="U396" s="151">
        <v>0</v>
      </c>
      <c r="V396" s="151">
        <v>0.122298</v>
      </c>
      <c r="W396" s="151">
        <v>0</v>
      </c>
      <c r="X396" s="151">
        <v>5.5798009999999998</v>
      </c>
      <c r="Y396" s="151">
        <v>0</v>
      </c>
      <c r="Z396" s="151">
        <v>0</v>
      </c>
      <c r="AA396" s="151">
        <v>90.344471999999996</v>
      </c>
      <c r="AB396" s="151">
        <v>7.109502</v>
      </c>
      <c r="AC396" s="151">
        <v>63.662649000000002</v>
      </c>
      <c r="AD396" s="151">
        <v>4.5761000000000003E-2</v>
      </c>
      <c r="AE396" s="151">
        <v>2.5114999999999998E-2</v>
      </c>
      <c r="AF396" s="151">
        <v>2.2845000000000001E-2</v>
      </c>
      <c r="AG396" s="151">
        <v>1.1181559999999999</v>
      </c>
      <c r="AH396" s="151">
        <v>0</v>
      </c>
      <c r="AI396" s="150">
        <v>1.4981E-2</v>
      </c>
    </row>
    <row r="397" spans="1:35" x14ac:dyDescent="0.25">
      <c r="A397" s="9">
        <v>396</v>
      </c>
      <c r="B397" s="3">
        <v>43418</v>
      </c>
      <c r="C397" s="151">
        <v>4.6393180000000003</v>
      </c>
      <c r="D397" s="151">
        <v>1.4033E-2</v>
      </c>
      <c r="E397" s="151">
        <v>2.2946999999999999E-2</v>
      </c>
      <c r="F397" s="151">
        <v>1.552041</v>
      </c>
      <c r="G397" s="151">
        <v>5.3988630000000004</v>
      </c>
      <c r="H397" s="151">
        <v>3.1009999999999999E-2</v>
      </c>
      <c r="I397" s="151">
        <v>1.3166869999999999</v>
      </c>
      <c r="J397" s="151">
        <v>0.790995</v>
      </c>
      <c r="K397" s="151">
        <v>1.5240929999999999</v>
      </c>
      <c r="L397" s="151">
        <v>0.139353</v>
      </c>
      <c r="M397" s="151">
        <v>1.12819</v>
      </c>
      <c r="N397" s="151">
        <v>0.10302699999999999</v>
      </c>
      <c r="O397" s="151">
        <v>5.8019080000000001</v>
      </c>
      <c r="P397" s="151">
        <v>0</v>
      </c>
      <c r="Q397" s="151">
        <v>2.3566E-2</v>
      </c>
      <c r="R397" s="151">
        <v>2.1416999999999999E-2</v>
      </c>
      <c r="S397" s="151">
        <v>3.1372999999999998E-2</v>
      </c>
      <c r="T397" s="151">
        <v>0</v>
      </c>
      <c r="U397" s="151">
        <v>0</v>
      </c>
      <c r="V397" s="151">
        <v>0.121738</v>
      </c>
      <c r="W397" s="151">
        <v>0</v>
      </c>
      <c r="X397" s="151">
        <v>5.595256</v>
      </c>
      <c r="Y397" s="151">
        <v>0</v>
      </c>
      <c r="Z397" s="151">
        <v>0</v>
      </c>
      <c r="AA397" s="151">
        <v>90.159818000000001</v>
      </c>
      <c r="AB397" s="151">
        <v>7.0923999999999996</v>
      </c>
      <c r="AC397" s="151">
        <v>63.543745000000001</v>
      </c>
      <c r="AD397" s="151">
        <v>4.5733999999999997E-2</v>
      </c>
      <c r="AE397" s="151">
        <v>2.5114999999999998E-2</v>
      </c>
      <c r="AF397" s="151">
        <v>2.2845000000000001E-2</v>
      </c>
      <c r="AG397" s="151">
        <v>1.1178090000000001</v>
      </c>
      <c r="AH397" s="151">
        <v>0</v>
      </c>
      <c r="AI397" s="150">
        <v>1.4848E-2</v>
      </c>
    </row>
    <row r="398" spans="1:35" x14ac:dyDescent="0.25">
      <c r="A398" s="9">
        <v>397</v>
      </c>
      <c r="B398" s="3">
        <v>43417</v>
      </c>
      <c r="C398" s="151">
        <v>4.6368400000000003</v>
      </c>
      <c r="D398" s="151">
        <v>1.4024999999999999E-2</v>
      </c>
      <c r="E398" s="151">
        <v>2.2932000000000001E-2</v>
      </c>
      <c r="F398" s="151">
        <v>1.5486009999999999</v>
      </c>
      <c r="G398" s="151">
        <v>5.4033579999999999</v>
      </c>
      <c r="H398" s="151">
        <v>3.1144000000000002E-2</v>
      </c>
      <c r="I398" s="151">
        <v>1.3007070000000001</v>
      </c>
      <c r="J398" s="151">
        <v>0.78344000000000003</v>
      </c>
      <c r="K398" s="151">
        <v>1.522054</v>
      </c>
      <c r="L398" s="151">
        <v>0.13924700000000001</v>
      </c>
      <c r="M398" s="151">
        <v>1.1259140000000001</v>
      </c>
      <c r="N398" s="151">
        <v>0.102964</v>
      </c>
      <c r="O398" s="151">
        <v>5.7939879999999997</v>
      </c>
      <c r="P398" s="151">
        <v>0</v>
      </c>
      <c r="Q398" s="151">
        <v>2.3373999999999999E-2</v>
      </c>
      <c r="R398" s="151">
        <v>2.1288999999999999E-2</v>
      </c>
      <c r="S398" s="151">
        <v>3.1038E-2</v>
      </c>
      <c r="T398" s="151">
        <v>0</v>
      </c>
      <c r="U398" s="151">
        <v>0</v>
      </c>
      <c r="V398" s="151">
        <v>0.12109</v>
      </c>
      <c r="W398" s="151">
        <v>0</v>
      </c>
      <c r="X398" s="151">
        <v>5.5946179999999996</v>
      </c>
      <c r="Y398" s="151">
        <v>0</v>
      </c>
      <c r="Z398" s="151">
        <v>0</v>
      </c>
      <c r="AA398" s="151">
        <v>90.009118999999998</v>
      </c>
      <c r="AB398" s="151">
        <v>7.0911080000000002</v>
      </c>
      <c r="AC398" s="151">
        <v>63.557957999999999</v>
      </c>
      <c r="AD398" s="151">
        <v>4.5595999999999998E-2</v>
      </c>
      <c r="AE398" s="151">
        <v>2.4635000000000001E-2</v>
      </c>
      <c r="AF398" s="151">
        <v>2.2837E-2</v>
      </c>
      <c r="AG398" s="151">
        <v>1.117405</v>
      </c>
      <c r="AH398" s="151">
        <v>0</v>
      </c>
      <c r="AI398" s="150">
        <v>1.5422E-2</v>
      </c>
    </row>
    <row r="399" spans="1:35" x14ac:dyDescent="0.25">
      <c r="A399" s="9">
        <v>398</v>
      </c>
      <c r="B399" s="3">
        <v>43416</v>
      </c>
      <c r="C399" s="151">
        <v>4.634112</v>
      </c>
      <c r="D399" s="151">
        <v>1.4016000000000001E-2</v>
      </c>
      <c r="E399" s="151">
        <v>2.2917E-2</v>
      </c>
      <c r="F399" s="151">
        <v>1.550351</v>
      </c>
      <c r="G399" s="151">
        <v>5.4085640000000001</v>
      </c>
      <c r="H399" s="151">
        <v>3.1528E-2</v>
      </c>
      <c r="I399" s="151">
        <v>1.3094870000000001</v>
      </c>
      <c r="J399" s="151">
        <v>0.80200700000000003</v>
      </c>
      <c r="K399" s="151">
        <v>1.52111</v>
      </c>
      <c r="L399" s="151">
        <v>0.13913500000000001</v>
      </c>
      <c r="M399" s="151">
        <v>1.1369880000000001</v>
      </c>
      <c r="N399" s="151">
        <v>0.102895</v>
      </c>
      <c r="O399" s="151">
        <v>5.7758969999999996</v>
      </c>
      <c r="P399" s="151">
        <v>0</v>
      </c>
      <c r="Q399" s="151">
        <v>2.3474999999999999E-2</v>
      </c>
      <c r="R399" s="151">
        <v>2.1607999999999999E-2</v>
      </c>
      <c r="S399" s="151">
        <v>3.2122999999999999E-2</v>
      </c>
      <c r="T399" s="151">
        <v>0</v>
      </c>
      <c r="U399" s="151">
        <v>0</v>
      </c>
      <c r="V399" s="151">
        <v>0.12289</v>
      </c>
      <c r="W399" s="151">
        <v>0</v>
      </c>
      <c r="X399" s="151">
        <v>5.6025090000000004</v>
      </c>
      <c r="Y399" s="151">
        <v>0</v>
      </c>
      <c r="Z399" s="151">
        <v>0</v>
      </c>
      <c r="AA399" s="151">
        <v>89.972397000000001</v>
      </c>
      <c r="AB399" s="151">
        <v>7.0955700000000004</v>
      </c>
      <c r="AC399" s="151">
        <v>63.533321999999998</v>
      </c>
      <c r="AD399" s="151">
        <v>4.5548999999999999E-2</v>
      </c>
      <c r="AE399" s="151">
        <v>2.4635000000000001E-2</v>
      </c>
      <c r="AF399" s="151">
        <v>2.2738000000000001E-2</v>
      </c>
      <c r="AG399" s="151">
        <v>1.1162589999999999</v>
      </c>
      <c r="AH399" s="151">
        <v>0</v>
      </c>
      <c r="AI399" s="150">
        <v>1.5543E-2</v>
      </c>
    </row>
    <row r="400" spans="1:35" x14ac:dyDescent="0.25">
      <c r="A400" s="9">
        <v>399</v>
      </c>
      <c r="B400" s="3">
        <v>43413</v>
      </c>
      <c r="C400" s="151">
        <v>4.6254590000000002</v>
      </c>
      <c r="D400" s="151">
        <v>1.3990000000000001E-2</v>
      </c>
      <c r="E400" s="151">
        <v>2.2870999999999999E-2</v>
      </c>
      <c r="F400" s="151">
        <v>1.5474380000000001</v>
      </c>
      <c r="G400" s="151">
        <v>5.3472489999999997</v>
      </c>
      <c r="H400" s="151">
        <v>3.1300000000000001E-2</v>
      </c>
      <c r="I400" s="151">
        <v>1.3214520000000001</v>
      </c>
      <c r="J400" s="151">
        <v>0.81635999999999997</v>
      </c>
      <c r="K400" s="151">
        <v>1.5171330000000001</v>
      </c>
      <c r="L400" s="151">
        <v>0.138853</v>
      </c>
      <c r="M400" s="151">
        <v>1.1382350000000001</v>
      </c>
      <c r="N400" s="151">
        <v>0.102688</v>
      </c>
      <c r="O400" s="151">
        <v>5.7728390000000003</v>
      </c>
      <c r="P400" s="151">
        <v>0</v>
      </c>
      <c r="Q400" s="151">
        <v>2.3751000000000001E-2</v>
      </c>
      <c r="R400" s="151">
        <v>2.1724E-2</v>
      </c>
      <c r="S400" s="151">
        <v>3.2286000000000002E-2</v>
      </c>
      <c r="T400" s="151">
        <v>0</v>
      </c>
      <c r="U400" s="151">
        <v>0</v>
      </c>
      <c r="V400" s="151">
        <v>0.123511</v>
      </c>
      <c r="W400" s="151">
        <v>0</v>
      </c>
      <c r="X400" s="151">
        <v>5.533074</v>
      </c>
      <c r="Y400" s="151">
        <v>0</v>
      </c>
      <c r="Z400" s="151">
        <v>0</v>
      </c>
      <c r="AA400" s="151">
        <v>89.87961</v>
      </c>
      <c r="AB400" s="151">
        <v>7.0869900000000001</v>
      </c>
      <c r="AC400" s="151">
        <v>63.401864000000003</v>
      </c>
      <c r="AD400" s="151">
        <v>4.5428000000000003E-2</v>
      </c>
      <c r="AE400" s="151">
        <v>2.4635000000000001E-2</v>
      </c>
      <c r="AF400" s="151">
        <v>2.2738000000000001E-2</v>
      </c>
      <c r="AG400" s="151">
        <v>1.114193</v>
      </c>
      <c r="AH400" s="151">
        <v>0</v>
      </c>
      <c r="AI400" s="150">
        <v>1.5497E-2</v>
      </c>
    </row>
    <row r="401" spans="1:35" x14ac:dyDescent="0.25">
      <c r="A401" s="9">
        <v>400</v>
      </c>
      <c r="B401" s="3">
        <v>43412</v>
      </c>
      <c r="C401" s="151">
        <v>4.6218250000000003</v>
      </c>
      <c r="D401" s="151">
        <v>1.3982E-2</v>
      </c>
      <c r="E401" s="151">
        <v>2.2855E-2</v>
      </c>
      <c r="F401" s="151">
        <v>1.549865</v>
      </c>
      <c r="G401" s="151">
        <v>5.3025599999999997</v>
      </c>
      <c r="H401" s="151">
        <v>3.1147999999999999E-2</v>
      </c>
      <c r="I401" s="151">
        <v>1.351281</v>
      </c>
      <c r="J401" s="151">
        <v>0.83567199999999997</v>
      </c>
      <c r="K401" s="151">
        <v>1.517587</v>
      </c>
      <c r="L401" s="151">
        <v>0.13875199999999999</v>
      </c>
      <c r="M401" s="151">
        <v>1.141964</v>
      </c>
      <c r="N401" s="151">
        <v>0.10261199999999999</v>
      </c>
      <c r="O401" s="151">
        <v>5.7759530000000003</v>
      </c>
      <c r="P401" s="151">
        <v>0</v>
      </c>
      <c r="Q401" s="151">
        <v>2.4077999999999999E-2</v>
      </c>
      <c r="R401" s="151">
        <v>2.2068000000000001E-2</v>
      </c>
      <c r="S401" s="151">
        <v>3.2482999999999998E-2</v>
      </c>
      <c r="T401" s="151">
        <v>0</v>
      </c>
      <c r="U401" s="151">
        <v>0</v>
      </c>
      <c r="V401" s="151">
        <v>0.125474</v>
      </c>
      <c r="W401" s="151">
        <v>0</v>
      </c>
      <c r="X401" s="151">
        <v>5.477957</v>
      </c>
      <c r="Y401" s="151">
        <v>0</v>
      </c>
      <c r="Z401" s="151">
        <v>0</v>
      </c>
      <c r="AA401" s="151">
        <v>89.960678000000001</v>
      </c>
      <c r="AB401" s="151">
        <v>7.0897550000000003</v>
      </c>
      <c r="AC401" s="151">
        <v>63.408946</v>
      </c>
      <c r="AD401" s="151">
        <v>4.5409999999999999E-2</v>
      </c>
      <c r="AE401" s="151">
        <v>2.4635000000000001E-2</v>
      </c>
      <c r="AF401" s="151">
        <v>2.2738000000000001E-2</v>
      </c>
      <c r="AG401" s="151">
        <v>1.1151390000000001</v>
      </c>
      <c r="AH401" s="151">
        <v>0</v>
      </c>
      <c r="AI401" s="150">
        <v>1.5462999999999999E-2</v>
      </c>
    </row>
    <row r="402" spans="1:35" x14ac:dyDescent="0.25">
      <c r="A402" s="9">
        <v>401</v>
      </c>
      <c r="B402" s="3">
        <v>43411</v>
      </c>
      <c r="C402" s="151">
        <v>4.618843</v>
      </c>
      <c r="D402" s="151">
        <v>1.3974E-2</v>
      </c>
      <c r="E402" s="151">
        <v>2.2842000000000001E-2</v>
      </c>
      <c r="F402" s="151">
        <v>1.547342</v>
      </c>
      <c r="G402" s="151">
        <v>5.2642319999999998</v>
      </c>
      <c r="H402" s="151">
        <v>3.1099000000000002E-2</v>
      </c>
      <c r="I402" s="151">
        <v>1.333985</v>
      </c>
      <c r="J402" s="151">
        <v>0.83031999999999995</v>
      </c>
      <c r="K402" s="151">
        <v>1.5173589999999999</v>
      </c>
      <c r="L402" s="151">
        <v>0.138653</v>
      </c>
      <c r="M402" s="151">
        <v>1.133273</v>
      </c>
      <c r="N402" s="151">
        <v>0.10251200000000001</v>
      </c>
      <c r="O402" s="151">
        <v>5.7810160000000002</v>
      </c>
      <c r="P402" s="151">
        <v>0</v>
      </c>
      <c r="Q402" s="151">
        <v>2.3772000000000001E-2</v>
      </c>
      <c r="R402" s="151">
        <v>2.1946E-2</v>
      </c>
      <c r="S402" s="151">
        <v>3.1549000000000001E-2</v>
      </c>
      <c r="T402" s="151">
        <v>0</v>
      </c>
      <c r="U402" s="151">
        <v>0</v>
      </c>
      <c r="V402" s="151">
        <v>0.124723</v>
      </c>
      <c r="W402" s="151">
        <v>0</v>
      </c>
      <c r="X402" s="151">
        <v>5.4407920000000001</v>
      </c>
      <c r="Y402" s="151">
        <v>0</v>
      </c>
      <c r="Z402" s="151">
        <v>0</v>
      </c>
      <c r="AA402" s="151">
        <v>89.916352000000003</v>
      </c>
      <c r="AB402" s="151">
        <v>7.0768769999999996</v>
      </c>
      <c r="AC402" s="151">
        <v>63.287396000000001</v>
      </c>
      <c r="AD402" s="151">
        <v>4.5325999999999998E-2</v>
      </c>
      <c r="AE402" s="151">
        <v>2.4635000000000001E-2</v>
      </c>
      <c r="AF402" s="151">
        <v>2.2738000000000001E-2</v>
      </c>
      <c r="AG402" s="151">
        <v>1.1130450000000001</v>
      </c>
      <c r="AH402" s="151">
        <v>0</v>
      </c>
      <c r="AI402" s="150">
        <v>1.5428000000000001E-2</v>
      </c>
    </row>
    <row r="403" spans="1:35" x14ac:dyDescent="0.25">
      <c r="A403" s="9">
        <v>402</v>
      </c>
      <c r="B403" s="3">
        <v>43410</v>
      </c>
      <c r="C403" s="151">
        <v>4.6160249999999996</v>
      </c>
      <c r="D403" s="151">
        <v>1.3952000000000001E-2</v>
      </c>
      <c r="E403" s="151">
        <v>2.2828000000000001E-2</v>
      </c>
      <c r="F403" s="151">
        <v>1.5505869999999999</v>
      </c>
      <c r="G403" s="151">
        <v>5.3352969999999997</v>
      </c>
      <c r="H403" s="151">
        <v>3.1685999999999999E-2</v>
      </c>
      <c r="I403" s="151">
        <v>1.347647</v>
      </c>
      <c r="J403" s="151">
        <v>0.83805799999999997</v>
      </c>
      <c r="K403" s="151">
        <v>1.5159689999999999</v>
      </c>
      <c r="L403" s="151">
        <v>0.13853399999999999</v>
      </c>
      <c r="M403" s="151">
        <v>1.138512</v>
      </c>
      <c r="N403" s="151">
        <v>0.10244200000000001</v>
      </c>
      <c r="O403" s="151">
        <v>5.7202630000000001</v>
      </c>
      <c r="P403" s="151">
        <v>0</v>
      </c>
      <c r="Q403" s="151">
        <v>2.4022999999999999E-2</v>
      </c>
      <c r="R403" s="151">
        <v>2.2131000000000001E-2</v>
      </c>
      <c r="S403" s="151">
        <v>3.2093000000000003E-2</v>
      </c>
      <c r="T403" s="151">
        <v>0</v>
      </c>
      <c r="U403" s="151">
        <v>0</v>
      </c>
      <c r="V403" s="151">
        <v>0.12537000000000001</v>
      </c>
      <c r="W403" s="151">
        <v>0</v>
      </c>
      <c r="X403" s="151">
        <v>5.5302300000000004</v>
      </c>
      <c r="Y403" s="151">
        <v>0</v>
      </c>
      <c r="Z403" s="151">
        <v>0</v>
      </c>
      <c r="AA403" s="151">
        <v>89.176717999999994</v>
      </c>
      <c r="AB403" s="151">
        <v>7.0730789999999999</v>
      </c>
      <c r="AC403" s="151">
        <v>63.361193</v>
      </c>
      <c r="AD403" s="151">
        <v>4.5206000000000003E-2</v>
      </c>
      <c r="AE403" s="151">
        <v>2.4223999999999999E-2</v>
      </c>
      <c r="AF403" s="151">
        <v>2.256E-2</v>
      </c>
      <c r="AG403" s="151">
        <v>1.114746</v>
      </c>
      <c r="AH403" s="151">
        <v>0</v>
      </c>
      <c r="AI403" s="150">
        <v>1.5838999999999999E-2</v>
      </c>
    </row>
    <row r="404" spans="1:35" x14ac:dyDescent="0.25">
      <c r="A404" s="9">
        <v>403</v>
      </c>
      <c r="B404" s="3">
        <v>43409</v>
      </c>
      <c r="C404" s="151">
        <v>4.6132920000000004</v>
      </c>
      <c r="D404" s="151">
        <v>1.3943000000000001E-2</v>
      </c>
      <c r="E404" s="151">
        <v>2.2811999999999999E-2</v>
      </c>
      <c r="F404" s="151">
        <v>1.5445329999999999</v>
      </c>
      <c r="G404" s="151">
        <v>5.3209710000000001</v>
      </c>
      <c r="H404" s="151">
        <v>3.1794000000000003E-2</v>
      </c>
      <c r="I404" s="151">
        <v>1.3272919999999999</v>
      </c>
      <c r="J404" s="151">
        <v>0.82669700000000002</v>
      </c>
      <c r="K404" s="151">
        <v>1.5143439999999999</v>
      </c>
      <c r="L404" s="151">
        <v>0.13842599999999999</v>
      </c>
      <c r="M404" s="151">
        <v>1.136339</v>
      </c>
      <c r="N404" s="151">
        <v>0.10237400000000001</v>
      </c>
      <c r="O404" s="151">
        <v>5.7035729999999996</v>
      </c>
      <c r="P404" s="151">
        <v>0</v>
      </c>
      <c r="Q404" s="151">
        <v>2.3505999999999999E-2</v>
      </c>
      <c r="R404" s="151">
        <v>2.1735000000000001E-2</v>
      </c>
      <c r="S404" s="151">
        <v>3.2285000000000001E-2</v>
      </c>
      <c r="T404" s="151">
        <v>0</v>
      </c>
      <c r="U404" s="151">
        <v>0</v>
      </c>
      <c r="V404" s="151">
        <v>0.123139</v>
      </c>
      <c r="W404" s="151">
        <v>0</v>
      </c>
      <c r="X404" s="151">
        <v>5.5241680000000004</v>
      </c>
      <c r="Y404" s="151">
        <v>0</v>
      </c>
      <c r="Z404" s="151">
        <v>0</v>
      </c>
      <c r="AA404" s="151">
        <v>89.063750999999996</v>
      </c>
      <c r="AB404" s="151">
        <v>7.0530710000000001</v>
      </c>
      <c r="AC404" s="151">
        <v>63.168838000000001</v>
      </c>
      <c r="AD404" s="151">
        <v>4.5118999999999999E-2</v>
      </c>
      <c r="AE404" s="151">
        <v>2.4223999999999999E-2</v>
      </c>
      <c r="AF404" s="151">
        <v>2.256E-2</v>
      </c>
      <c r="AG404" s="151">
        <v>1.113591</v>
      </c>
      <c r="AH404" s="151">
        <v>0</v>
      </c>
      <c r="AI404" s="150">
        <v>1.5918000000000002E-2</v>
      </c>
    </row>
    <row r="405" spans="1:35" x14ac:dyDescent="0.25">
      <c r="A405" s="9">
        <v>404</v>
      </c>
      <c r="B405" s="3">
        <v>43406</v>
      </c>
      <c r="C405" s="151">
        <v>4.6046189999999996</v>
      </c>
      <c r="D405" s="151">
        <v>1.3915E-2</v>
      </c>
      <c r="E405" s="151">
        <v>2.2766999999999999E-2</v>
      </c>
      <c r="F405" s="151">
        <v>1.5405169999999999</v>
      </c>
      <c r="G405" s="151">
        <v>5.4021169999999996</v>
      </c>
      <c r="H405" s="151">
        <v>3.2147000000000002E-2</v>
      </c>
      <c r="I405" s="151">
        <v>1.3086899999999999</v>
      </c>
      <c r="J405" s="151">
        <v>0.81752999999999998</v>
      </c>
      <c r="K405" s="151">
        <v>1.5085660000000001</v>
      </c>
      <c r="L405" s="151">
        <v>0.138095</v>
      </c>
      <c r="M405" s="151">
        <v>1.13947</v>
      </c>
      <c r="N405" s="151">
        <v>0.10216600000000001</v>
      </c>
      <c r="O405" s="151">
        <v>5.666512</v>
      </c>
      <c r="P405" s="151">
        <v>0</v>
      </c>
      <c r="Q405" s="151">
        <v>2.3127000000000002E-2</v>
      </c>
      <c r="R405" s="151">
        <v>2.1415E-2</v>
      </c>
      <c r="S405" s="151">
        <v>3.3286999999999997E-2</v>
      </c>
      <c r="T405" s="151">
        <v>0</v>
      </c>
      <c r="U405" s="151">
        <v>0</v>
      </c>
      <c r="V405" s="151">
        <v>0.121554</v>
      </c>
      <c r="W405" s="151">
        <v>0</v>
      </c>
      <c r="X405" s="151">
        <v>5.6238440000000001</v>
      </c>
      <c r="Y405" s="151">
        <v>0</v>
      </c>
      <c r="Z405" s="151">
        <v>0</v>
      </c>
      <c r="AA405" s="151">
        <v>88.599732000000003</v>
      </c>
      <c r="AB405" s="151">
        <v>7.0437329999999996</v>
      </c>
      <c r="AC405" s="151">
        <v>63.087277999999998</v>
      </c>
      <c r="AD405" s="151">
        <v>4.4844000000000002E-2</v>
      </c>
      <c r="AE405" s="151">
        <v>2.4223999999999999E-2</v>
      </c>
      <c r="AF405" s="151">
        <v>2.256E-2</v>
      </c>
      <c r="AG405" s="151">
        <v>1.108535</v>
      </c>
      <c r="AH405" s="151">
        <v>0</v>
      </c>
      <c r="AI405" s="150">
        <v>1.6202999999999999E-2</v>
      </c>
    </row>
    <row r="406" spans="1:35" x14ac:dyDescent="0.25">
      <c r="A406" s="9">
        <v>405</v>
      </c>
      <c r="B406" s="3">
        <v>43405</v>
      </c>
      <c r="C406" s="151">
        <v>4.601248</v>
      </c>
      <c r="D406" s="151">
        <v>1.3906999999999999E-2</v>
      </c>
      <c r="E406" s="151">
        <v>2.2751E-2</v>
      </c>
      <c r="F406" s="151">
        <v>1.5325880000000001</v>
      </c>
      <c r="G406" s="151">
        <v>5.3435600000000001</v>
      </c>
      <c r="H406" s="151">
        <v>3.1637999999999999E-2</v>
      </c>
      <c r="I406" s="151">
        <v>1.2760320000000001</v>
      </c>
      <c r="J406" s="151">
        <v>0.81689000000000001</v>
      </c>
      <c r="K406" s="151">
        <v>1.503406</v>
      </c>
      <c r="L406" s="151">
        <v>0.13794699999999999</v>
      </c>
      <c r="M406" s="151">
        <v>1.1284149999999999</v>
      </c>
      <c r="N406" s="151">
        <v>0.10209600000000001</v>
      </c>
      <c r="O406" s="151">
        <v>5.6642910000000004</v>
      </c>
      <c r="P406" s="151">
        <v>0</v>
      </c>
      <c r="Q406" s="151">
        <v>2.2601E-2</v>
      </c>
      <c r="R406" s="151">
        <v>2.0924000000000002E-2</v>
      </c>
      <c r="S406" s="151">
        <v>3.2162999999999997E-2</v>
      </c>
      <c r="T406" s="151">
        <v>0</v>
      </c>
      <c r="U406" s="151">
        <v>0</v>
      </c>
      <c r="V406" s="151">
        <v>0.118834</v>
      </c>
      <c r="W406" s="151">
        <v>0</v>
      </c>
      <c r="X406" s="151">
        <v>5.550446</v>
      </c>
      <c r="Y406" s="151">
        <v>0</v>
      </c>
      <c r="Z406" s="151">
        <v>0</v>
      </c>
      <c r="AA406" s="151">
        <v>88.558663999999993</v>
      </c>
      <c r="AB406" s="151">
        <v>6.9945310000000003</v>
      </c>
      <c r="AC406" s="151">
        <v>62.751322000000002</v>
      </c>
      <c r="AD406" s="151">
        <v>4.4681999999999999E-2</v>
      </c>
      <c r="AE406" s="151">
        <v>2.4223999999999999E-2</v>
      </c>
      <c r="AF406" s="151">
        <v>2.256E-2</v>
      </c>
      <c r="AG406" s="151">
        <v>1.1038520000000001</v>
      </c>
      <c r="AH406" s="151">
        <v>0</v>
      </c>
      <c r="AI406" s="150">
        <v>1.6070000000000001E-2</v>
      </c>
    </row>
    <row r="407" spans="1:35" x14ac:dyDescent="0.25">
      <c r="A407" s="9">
        <v>406</v>
      </c>
      <c r="B407" s="3">
        <v>43404</v>
      </c>
      <c r="C407" s="151">
        <v>4.5983539999999996</v>
      </c>
      <c r="D407" s="151">
        <v>1.3898000000000001E-2</v>
      </c>
      <c r="E407" s="151">
        <v>2.2735999999999999E-2</v>
      </c>
      <c r="F407" s="151">
        <v>1.5299229999999999</v>
      </c>
      <c r="G407" s="151">
        <v>5.3404930000000004</v>
      </c>
      <c r="H407" s="151">
        <v>3.1884000000000003E-2</v>
      </c>
      <c r="I407" s="151">
        <v>1.2731650000000001</v>
      </c>
      <c r="J407" s="151">
        <v>0.80437800000000004</v>
      </c>
      <c r="K407" s="151">
        <v>1.5017910000000001</v>
      </c>
      <c r="L407" s="151">
        <v>0.13786399999999999</v>
      </c>
      <c r="M407" s="151">
        <v>1.123065</v>
      </c>
      <c r="N407" s="151">
        <v>0.102033</v>
      </c>
      <c r="O407" s="151">
        <v>5.6491490000000004</v>
      </c>
      <c r="P407" s="151">
        <v>0</v>
      </c>
      <c r="Q407" s="151">
        <v>2.2428E-2</v>
      </c>
      <c r="R407" s="151">
        <v>2.0913999999999999E-2</v>
      </c>
      <c r="S407" s="151">
        <v>3.1507E-2</v>
      </c>
      <c r="T407" s="151">
        <v>0</v>
      </c>
      <c r="U407" s="151">
        <v>0</v>
      </c>
      <c r="V407" s="151">
        <v>0.118781</v>
      </c>
      <c r="W407" s="151">
        <v>0</v>
      </c>
      <c r="X407" s="151">
        <v>5.5633109999999997</v>
      </c>
      <c r="Y407" s="151">
        <v>0</v>
      </c>
      <c r="Z407" s="151">
        <v>0</v>
      </c>
      <c r="AA407" s="151">
        <v>88.360090999999997</v>
      </c>
      <c r="AB407" s="151">
        <v>7.0151899999999996</v>
      </c>
      <c r="AC407" s="151">
        <v>62.908597</v>
      </c>
      <c r="AD407" s="151">
        <v>4.4623000000000003E-2</v>
      </c>
      <c r="AE407" s="151">
        <v>2.4226000000000001E-2</v>
      </c>
      <c r="AF407" s="151">
        <v>2.2533000000000001E-2</v>
      </c>
      <c r="AG407" s="151">
        <v>1.1037490000000001</v>
      </c>
      <c r="AH407" s="151">
        <v>0</v>
      </c>
      <c r="AI407" s="150">
        <v>1.6285999999999998E-2</v>
      </c>
    </row>
    <row r="408" spans="1:35" x14ac:dyDescent="0.25">
      <c r="A408" s="9">
        <v>407</v>
      </c>
      <c r="B408" s="3">
        <v>43403</v>
      </c>
      <c r="C408" s="151">
        <v>4.5947740000000001</v>
      </c>
      <c r="D408" s="151">
        <v>1.3889E-2</v>
      </c>
      <c r="E408" s="151">
        <v>2.2721000000000002E-2</v>
      </c>
      <c r="F408" s="151">
        <v>1.530511</v>
      </c>
      <c r="G408" s="151">
        <v>5.4129160000000001</v>
      </c>
      <c r="H408" s="151">
        <v>3.2781999999999999E-2</v>
      </c>
      <c r="I408" s="151">
        <v>1.2676689999999999</v>
      </c>
      <c r="J408" s="151">
        <v>0.79421399999999998</v>
      </c>
      <c r="K408" s="151">
        <v>1.5010810000000001</v>
      </c>
      <c r="L408" s="151">
        <v>0.13775799999999999</v>
      </c>
      <c r="M408" s="151">
        <v>1.1295630000000001</v>
      </c>
      <c r="N408" s="151">
        <v>0.10191500000000001</v>
      </c>
      <c r="O408" s="151">
        <v>5.6264329999999996</v>
      </c>
      <c r="P408" s="151">
        <v>0</v>
      </c>
      <c r="Q408" s="151">
        <v>2.2481000000000001E-2</v>
      </c>
      <c r="R408" s="151">
        <v>2.1014999999999999E-2</v>
      </c>
      <c r="S408" s="151">
        <v>3.1601999999999998E-2</v>
      </c>
      <c r="T408" s="151">
        <v>0</v>
      </c>
      <c r="U408" s="151">
        <v>0</v>
      </c>
      <c r="V408" s="151">
        <v>0.11935</v>
      </c>
      <c r="W408" s="151">
        <v>0</v>
      </c>
      <c r="X408" s="151">
        <v>5.650881</v>
      </c>
      <c r="Y408" s="151">
        <v>0</v>
      </c>
      <c r="Z408" s="151">
        <v>0</v>
      </c>
      <c r="AA408" s="151">
        <v>87.932547</v>
      </c>
      <c r="AB408" s="151">
        <v>7.012067</v>
      </c>
      <c r="AC408" s="151">
        <v>62.823827000000001</v>
      </c>
      <c r="AD408" s="151">
        <v>4.471E-2</v>
      </c>
      <c r="AE408" s="151">
        <v>2.4313999999999999E-2</v>
      </c>
      <c r="AF408" s="151">
        <v>2.231E-2</v>
      </c>
      <c r="AG408" s="151">
        <v>1.1012500000000001</v>
      </c>
      <c r="AH408" s="151">
        <v>0</v>
      </c>
      <c r="AI408" s="150">
        <v>1.669E-2</v>
      </c>
    </row>
    <row r="409" spans="1:35" x14ac:dyDescent="0.25">
      <c r="A409" s="9">
        <v>408</v>
      </c>
      <c r="B409" s="3">
        <v>43399</v>
      </c>
      <c r="C409" s="151">
        <v>4.5830640000000002</v>
      </c>
      <c r="D409" s="151">
        <v>1.3842999999999999E-2</v>
      </c>
      <c r="E409" s="151">
        <v>2.2672999999999999E-2</v>
      </c>
      <c r="F409" s="151">
        <v>1.5356270000000001</v>
      </c>
      <c r="G409" s="151">
        <v>5.4569960000000002</v>
      </c>
      <c r="H409" s="151">
        <v>3.3104000000000001E-2</v>
      </c>
      <c r="I409" s="151">
        <v>1.3008120000000001</v>
      </c>
      <c r="J409" s="151">
        <v>0.81940800000000003</v>
      </c>
      <c r="K409" s="151">
        <v>1.5017780000000001</v>
      </c>
      <c r="L409" s="151">
        <v>0.13741999999999999</v>
      </c>
      <c r="M409" s="151">
        <v>1.146755</v>
      </c>
      <c r="N409" s="151">
        <v>0.101644</v>
      </c>
      <c r="O409" s="151">
        <v>5.5890000000000004</v>
      </c>
      <c r="P409" s="151">
        <v>0</v>
      </c>
      <c r="Q409" s="151">
        <v>2.2945E-2</v>
      </c>
      <c r="R409" s="151">
        <v>2.1499000000000001E-2</v>
      </c>
      <c r="S409" s="151">
        <v>3.3398999999999998E-2</v>
      </c>
      <c r="T409" s="151">
        <v>0</v>
      </c>
      <c r="U409" s="151">
        <v>0</v>
      </c>
      <c r="V409" s="151">
        <v>0.122081</v>
      </c>
      <c r="W409" s="151">
        <v>0</v>
      </c>
      <c r="X409" s="151">
        <v>5.7053310000000002</v>
      </c>
      <c r="Y409" s="151">
        <v>0</v>
      </c>
      <c r="Z409" s="151">
        <v>0</v>
      </c>
      <c r="AA409" s="151">
        <v>87.445421999999994</v>
      </c>
      <c r="AB409" s="151">
        <v>6.9877719999999997</v>
      </c>
      <c r="AC409" s="151">
        <v>62.740386000000001</v>
      </c>
      <c r="AD409" s="151">
        <v>4.4752E-2</v>
      </c>
      <c r="AE409" s="151">
        <v>2.4313999999999999E-2</v>
      </c>
      <c r="AF409" s="151">
        <v>2.231E-2</v>
      </c>
      <c r="AG409" s="151">
        <v>1.1018250000000001</v>
      </c>
      <c r="AH409" s="151">
        <v>0</v>
      </c>
      <c r="AI409" s="150">
        <v>1.6974E-2</v>
      </c>
    </row>
    <row r="410" spans="1:35" x14ac:dyDescent="0.25">
      <c r="A410" s="9">
        <v>409</v>
      </c>
      <c r="B410" s="3">
        <v>43398</v>
      </c>
      <c r="C410" s="151">
        <v>4.5801049999999996</v>
      </c>
      <c r="D410" s="151">
        <v>1.384E-2</v>
      </c>
      <c r="E410" s="151">
        <v>2.2658000000000001E-2</v>
      </c>
      <c r="F410" s="151">
        <v>1.532395</v>
      </c>
      <c r="G410" s="151">
        <v>5.4858979999999997</v>
      </c>
      <c r="H410" s="151">
        <v>3.3203999999999997E-2</v>
      </c>
      <c r="I410" s="151">
        <v>1.2738130000000001</v>
      </c>
      <c r="J410" s="151">
        <v>0.82771300000000003</v>
      </c>
      <c r="K410" s="151">
        <v>1.4994940000000001</v>
      </c>
      <c r="L410" s="151">
        <v>0.13733100000000001</v>
      </c>
      <c r="M410" s="151">
        <v>1.1404570000000001</v>
      </c>
      <c r="N410" s="151">
        <v>0.10156800000000001</v>
      </c>
      <c r="O410" s="151">
        <v>5.5798920000000001</v>
      </c>
      <c r="P410" s="151">
        <v>0</v>
      </c>
      <c r="Q410" s="151">
        <v>2.2806E-2</v>
      </c>
      <c r="R410" s="151">
        <v>2.1326000000000001E-2</v>
      </c>
      <c r="S410" s="151">
        <v>3.2509999999999997E-2</v>
      </c>
      <c r="T410" s="151">
        <v>0</v>
      </c>
      <c r="U410" s="151">
        <v>0</v>
      </c>
      <c r="V410" s="151">
        <v>0.121105</v>
      </c>
      <c r="W410" s="151">
        <v>0</v>
      </c>
      <c r="X410" s="151">
        <v>5.7343320000000002</v>
      </c>
      <c r="Y410" s="151">
        <v>0</v>
      </c>
      <c r="Z410" s="151">
        <v>0</v>
      </c>
      <c r="AA410" s="151">
        <v>87.348456999999996</v>
      </c>
      <c r="AB410" s="151">
        <v>6.9813970000000003</v>
      </c>
      <c r="AC410" s="151">
        <v>62.712027999999997</v>
      </c>
      <c r="AD410" s="151">
        <v>4.4613E-2</v>
      </c>
      <c r="AE410" s="151">
        <v>2.4313999999999999E-2</v>
      </c>
      <c r="AF410" s="151">
        <v>2.231E-2</v>
      </c>
      <c r="AG410" s="151">
        <v>1.1006199999999999</v>
      </c>
      <c r="AH410" s="151">
        <v>0</v>
      </c>
      <c r="AI410" s="150">
        <v>1.7037E-2</v>
      </c>
    </row>
    <row r="411" spans="1:35" x14ac:dyDescent="0.25">
      <c r="A411" s="9">
        <v>410</v>
      </c>
      <c r="B411" s="3">
        <v>43397</v>
      </c>
      <c r="C411" s="151">
        <v>4.5772389999999996</v>
      </c>
      <c r="D411" s="151">
        <v>1.3828E-2</v>
      </c>
      <c r="E411" s="151">
        <v>2.2644000000000001E-2</v>
      </c>
      <c r="F411" s="151">
        <v>1.53545</v>
      </c>
      <c r="G411" s="151">
        <v>5.534694</v>
      </c>
      <c r="H411" s="151">
        <v>3.3625000000000002E-2</v>
      </c>
      <c r="I411" s="151">
        <v>1.2808809999999999</v>
      </c>
      <c r="J411" s="151">
        <v>0.83183399999999996</v>
      </c>
      <c r="K411" s="151">
        <v>1.501484</v>
      </c>
      <c r="L411" s="151">
        <v>0.137238</v>
      </c>
      <c r="M411" s="151">
        <v>1.1525460000000001</v>
      </c>
      <c r="N411" s="151">
        <v>0.10148</v>
      </c>
      <c r="O411" s="151">
        <v>5.5670310000000001</v>
      </c>
      <c r="P411" s="151">
        <v>0</v>
      </c>
      <c r="Q411" s="151">
        <v>2.3011E-2</v>
      </c>
      <c r="R411" s="151">
        <v>2.1434999999999999E-2</v>
      </c>
      <c r="S411" s="151">
        <v>3.4373000000000001E-2</v>
      </c>
      <c r="T411" s="151">
        <v>0</v>
      </c>
      <c r="U411" s="151">
        <v>0</v>
      </c>
      <c r="V411" s="151">
        <v>0.12173100000000001</v>
      </c>
      <c r="W411" s="151">
        <v>0</v>
      </c>
      <c r="X411" s="151">
        <v>5.7882170000000004</v>
      </c>
      <c r="Y411" s="151">
        <v>0</v>
      </c>
      <c r="Z411" s="151">
        <v>0</v>
      </c>
      <c r="AA411" s="151">
        <v>87.195279999999997</v>
      </c>
      <c r="AB411" s="151">
        <v>6.9677480000000003</v>
      </c>
      <c r="AC411" s="151">
        <v>62.580216</v>
      </c>
      <c r="AD411" s="151">
        <v>4.4679000000000003E-2</v>
      </c>
      <c r="AE411" s="151">
        <v>2.4313999999999999E-2</v>
      </c>
      <c r="AF411" s="151">
        <v>2.231E-2</v>
      </c>
      <c r="AG411" s="151">
        <v>1.1010500000000001</v>
      </c>
      <c r="AH411" s="151">
        <v>0</v>
      </c>
      <c r="AI411" s="150">
        <v>1.7255E-2</v>
      </c>
    </row>
    <row r="412" spans="1:35" x14ac:dyDescent="0.25">
      <c r="A412" s="9">
        <v>411</v>
      </c>
      <c r="B412" s="3">
        <v>43396</v>
      </c>
      <c r="C412" s="151">
        <v>4.5743850000000004</v>
      </c>
      <c r="D412" s="151">
        <v>1.3819E-2</v>
      </c>
      <c r="E412" s="151">
        <v>2.2629E-2</v>
      </c>
      <c r="F412" s="151">
        <v>1.534122</v>
      </c>
      <c r="G412" s="151">
        <v>5.4271079999999996</v>
      </c>
      <c r="H412" s="151">
        <v>3.2613000000000003E-2</v>
      </c>
      <c r="I412" s="151">
        <v>1.296438</v>
      </c>
      <c r="J412" s="151">
        <v>0.83967800000000004</v>
      </c>
      <c r="K412" s="151">
        <v>1.4991749999999999</v>
      </c>
      <c r="L412" s="151">
        <v>0.137158</v>
      </c>
      <c r="M412" s="151">
        <v>1.1441479999999999</v>
      </c>
      <c r="N412" s="151">
        <v>0.101434</v>
      </c>
      <c r="O412" s="151">
        <v>5.5863079999999998</v>
      </c>
      <c r="P412" s="151">
        <v>0</v>
      </c>
      <c r="Q412" s="151">
        <v>2.3348000000000001E-2</v>
      </c>
      <c r="R412" s="151">
        <v>2.1770000000000001E-2</v>
      </c>
      <c r="S412" s="151">
        <v>3.3708000000000002E-2</v>
      </c>
      <c r="T412" s="151">
        <v>0</v>
      </c>
      <c r="U412" s="151">
        <v>0</v>
      </c>
      <c r="V412" s="151">
        <v>0.123665</v>
      </c>
      <c r="W412" s="151">
        <v>0</v>
      </c>
      <c r="X412" s="151">
        <v>5.6799119999999998</v>
      </c>
      <c r="Y412" s="151">
        <v>0</v>
      </c>
      <c r="Z412" s="151">
        <v>0</v>
      </c>
      <c r="AA412" s="151">
        <v>87.263103000000001</v>
      </c>
      <c r="AB412" s="151">
        <v>6.9691900000000002</v>
      </c>
      <c r="AC412" s="151">
        <v>62.529535000000003</v>
      </c>
      <c r="AD412" s="151">
        <v>4.4690000000000001E-2</v>
      </c>
      <c r="AE412" s="151">
        <v>2.4351999999999999E-2</v>
      </c>
      <c r="AF412" s="151">
        <v>2.2193000000000001E-2</v>
      </c>
      <c r="AG412" s="151">
        <v>1.101065</v>
      </c>
      <c r="AH412" s="151">
        <v>0</v>
      </c>
      <c r="AI412" s="150">
        <v>1.7167999999999999E-2</v>
      </c>
    </row>
    <row r="413" spans="1:35" x14ac:dyDescent="0.25">
      <c r="A413" s="9">
        <v>412</v>
      </c>
      <c r="B413" s="3">
        <v>43395</v>
      </c>
      <c r="C413" s="151">
        <v>4.5709590000000002</v>
      </c>
      <c r="D413" s="151">
        <v>1.3809999999999999E-2</v>
      </c>
      <c r="E413" s="151">
        <v>2.2615E-2</v>
      </c>
      <c r="F413" s="151">
        <v>1.5361</v>
      </c>
      <c r="G413" s="151">
        <v>5.3844539999999999</v>
      </c>
      <c r="H413" s="151">
        <v>3.2559999999999999E-2</v>
      </c>
      <c r="I413" s="151">
        <v>1.320519</v>
      </c>
      <c r="J413" s="151">
        <v>0.84611899999999995</v>
      </c>
      <c r="K413" s="151">
        <v>1.501163</v>
      </c>
      <c r="L413" s="151">
        <v>0.13706199999999999</v>
      </c>
      <c r="M413" s="151">
        <v>1.1430229999999999</v>
      </c>
      <c r="N413" s="151">
        <v>0.1014</v>
      </c>
      <c r="O413" s="151">
        <v>5.5837950000000003</v>
      </c>
      <c r="P413" s="151">
        <v>0</v>
      </c>
      <c r="Q413" s="151">
        <v>2.3588999999999999E-2</v>
      </c>
      <c r="R413" s="151">
        <v>2.2013999999999999E-2</v>
      </c>
      <c r="S413" s="151">
        <v>3.3124000000000001E-2</v>
      </c>
      <c r="T413" s="151">
        <v>0</v>
      </c>
      <c r="U413" s="151">
        <v>0</v>
      </c>
      <c r="V413" s="151">
        <v>0.125088</v>
      </c>
      <c r="W413" s="151">
        <v>0</v>
      </c>
      <c r="X413" s="151">
        <v>5.6479369999999998</v>
      </c>
      <c r="Y413" s="151">
        <v>0</v>
      </c>
      <c r="Z413" s="151">
        <v>0</v>
      </c>
      <c r="AA413" s="151">
        <v>87.227850000000004</v>
      </c>
      <c r="AB413" s="151">
        <v>6.9616040000000003</v>
      </c>
      <c r="AC413" s="151">
        <v>62.369494000000003</v>
      </c>
      <c r="AD413" s="151">
        <v>4.471E-2</v>
      </c>
      <c r="AE413" s="151">
        <v>2.4351999999999999E-2</v>
      </c>
      <c r="AF413" s="151">
        <v>2.2193000000000001E-2</v>
      </c>
      <c r="AG413" s="151">
        <v>1.102152</v>
      </c>
      <c r="AH413" s="151">
        <v>0</v>
      </c>
      <c r="AI413" s="150">
        <v>1.7024999999999998E-2</v>
      </c>
    </row>
    <row r="414" spans="1:35" x14ac:dyDescent="0.25">
      <c r="A414" s="9">
        <v>413</v>
      </c>
      <c r="B414" s="3">
        <v>43392</v>
      </c>
      <c r="C414" s="151">
        <v>4.5622189999999998</v>
      </c>
      <c r="D414" s="151">
        <v>1.3782000000000001E-2</v>
      </c>
      <c r="E414" s="151">
        <v>2.2571999999999998E-2</v>
      </c>
      <c r="F414" s="151">
        <v>1.5336339999999999</v>
      </c>
      <c r="G414" s="151">
        <v>5.3214589999999999</v>
      </c>
      <c r="H414" s="151">
        <v>3.2062E-2</v>
      </c>
      <c r="I414" s="151">
        <v>1.3341829999999999</v>
      </c>
      <c r="J414" s="151">
        <v>0.86118899999999998</v>
      </c>
      <c r="K414" s="151">
        <v>1.498437</v>
      </c>
      <c r="L414" s="151">
        <v>0.136819</v>
      </c>
      <c r="M414" s="151">
        <v>1.140091</v>
      </c>
      <c r="N414" s="151">
        <v>0.10124</v>
      </c>
      <c r="O414" s="151">
        <v>5.582427</v>
      </c>
      <c r="P414" s="151">
        <v>0</v>
      </c>
      <c r="Q414" s="151">
        <v>2.3785000000000001E-2</v>
      </c>
      <c r="R414" s="151">
        <v>2.2183000000000001E-2</v>
      </c>
      <c r="S414" s="151">
        <v>3.2918000000000003E-2</v>
      </c>
      <c r="T414" s="151">
        <v>0</v>
      </c>
      <c r="U414" s="151">
        <v>0</v>
      </c>
      <c r="V414" s="151">
        <v>0.126053</v>
      </c>
      <c r="W414" s="151">
        <v>0</v>
      </c>
      <c r="X414" s="151">
        <v>5.5876760000000001</v>
      </c>
      <c r="Y414" s="151">
        <v>0</v>
      </c>
      <c r="Z414" s="151">
        <v>0</v>
      </c>
      <c r="AA414" s="151">
        <v>87.067013000000003</v>
      </c>
      <c r="AB414" s="151">
        <v>6.9528939999999997</v>
      </c>
      <c r="AC414" s="151">
        <v>62.220256999999997</v>
      </c>
      <c r="AD414" s="151">
        <v>4.4768000000000002E-2</v>
      </c>
      <c r="AE414" s="151">
        <v>2.4351999999999999E-2</v>
      </c>
      <c r="AF414" s="151">
        <v>2.2193000000000001E-2</v>
      </c>
      <c r="AG414" s="151">
        <v>1.1002529999999999</v>
      </c>
      <c r="AH414" s="151">
        <v>0</v>
      </c>
      <c r="AI414" s="150">
        <v>1.6768000000000002E-2</v>
      </c>
    </row>
    <row r="415" spans="1:35" x14ac:dyDescent="0.25">
      <c r="A415" s="9">
        <v>414</v>
      </c>
      <c r="B415" s="3">
        <v>43391</v>
      </c>
      <c r="C415" s="151">
        <v>4.5586289999999998</v>
      </c>
      <c r="D415" s="151">
        <v>1.3774E-2</v>
      </c>
      <c r="E415" s="151">
        <v>2.2557000000000001E-2</v>
      </c>
      <c r="F415" s="151">
        <v>1.5374490000000001</v>
      </c>
      <c r="G415" s="151">
        <v>5.4281499999999996</v>
      </c>
      <c r="H415" s="151">
        <v>3.2882000000000002E-2</v>
      </c>
      <c r="I415" s="151">
        <v>1.352403</v>
      </c>
      <c r="J415" s="151">
        <v>0.868008</v>
      </c>
      <c r="K415" s="151">
        <v>1.4986189999999999</v>
      </c>
      <c r="L415" s="151">
        <v>0.13670599999999999</v>
      </c>
      <c r="M415" s="151">
        <v>1.1571629999999999</v>
      </c>
      <c r="N415" s="151">
        <v>0.10102700000000001</v>
      </c>
      <c r="O415" s="151">
        <v>5.5690939999999998</v>
      </c>
      <c r="P415" s="151">
        <v>0</v>
      </c>
      <c r="Q415" s="151">
        <v>2.4059000000000001E-2</v>
      </c>
      <c r="R415" s="151">
        <v>2.2477E-2</v>
      </c>
      <c r="S415" s="151">
        <v>3.4659000000000002E-2</v>
      </c>
      <c r="T415" s="151">
        <v>0</v>
      </c>
      <c r="U415" s="151">
        <v>0</v>
      </c>
      <c r="V415" s="151">
        <v>0.12779099999999999</v>
      </c>
      <c r="W415" s="151">
        <v>0</v>
      </c>
      <c r="X415" s="151">
        <v>5.7165509999999999</v>
      </c>
      <c r="Y415" s="151">
        <v>0</v>
      </c>
      <c r="Z415" s="151">
        <v>0</v>
      </c>
      <c r="AA415" s="151">
        <v>86.803730000000002</v>
      </c>
      <c r="AB415" s="151">
        <v>6.9805609999999998</v>
      </c>
      <c r="AC415" s="151">
        <v>62.472729000000001</v>
      </c>
      <c r="AD415" s="151">
        <v>4.4725000000000001E-2</v>
      </c>
      <c r="AE415" s="151">
        <v>2.4351999999999999E-2</v>
      </c>
      <c r="AF415" s="151">
        <v>2.2193000000000001E-2</v>
      </c>
      <c r="AG415" s="151">
        <v>1.102252</v>
      </c>
      <c r="AH415" s="151">
        <v>0</v>
      </c>
      <c r="AI415" s="150">
        <v>1.7312000000000001E-2</v>
      </c>
    </row>
    <row r="416" spans="1:35" x14ac:dyDescent="0.25">
      <c r="A416" s="9">
        <v>415</v>
      </c>
      <c r="B416" s="3">
        <v>43390</v>
      </c>
      <c r="C416" s="151">
        <v>4.5555680000000001</v>
      </c>
      <c r="D416" s="151">
        <v>1.3766E-2</v>
      </c>
      <c r="E416" s="151">
        <v>2.2542E-2</v>
      </c>
      <c r="F416" s="151">
        <v>1.5371900000000001</v>
      </c>
      <c r="G416" s="151">
        <v>5.5023350000000004</v>
      </c>
      <c r="H416" s="151">
        <v>3.3517999999999999E-2</v>
      </c>
      <c r="I416" s="151">
        <v>1.3431059999999999</v>
      </c>
      <c r="J416" s="151">
        <v>0.86155800000000005</v>
      </c>
      <c r="K416" s="151">
        <v>1.4974050000000001</v>
      </c>
      <c r="L416" s="151">
        <v>0.13660800000000001</v>
      </c>
      <c r="M416" s="151">
        <v>1.16174</v>
      </c>
      <c r="N416" s="151">
        <v>0.10087699999999999</v>
      </c>
      <c r="O416" s="151">
        <v>5.546907</v>
      </c>
      <c r="P416" s="151">
        <v>0</v>
      </c>
      <c r="Q416" s="151">
        <v>2.3744000000000001E-2</v>
      </c>
      <c r="R416" s="151">
        <v>2.2280999999999999E-2</v>
      </c>
      <c r="S416" s="151">
        <v>3.5473999999999999E-2</v>
      </c>
      <c r="T416" s="151">
        <v>0</v>
      </c>
      <c r="U416" s="151">
        <v>0</v>
      </c>
      <c r="V416" s="151">
        <v>0.126666</v>
      </c>
      <c r="W416" s="151">
        <v>0</v>
      </c>
      <c r="X416" s="151">
        <v>0</v>
      </c>
      <c r="Y416" s="151">
        <v>0</v>
      </c>
      <c r="Z416" s="151">
        <v>0</v>
      </c>
      <c r="AA416" s="151">
        <v>86.521354000000002</v>
      </c>
      <c r="AB416" s="151">
        <v>6.9653700000000001</v>
      </c>
      <c r="AC416" s="151">
        <v>62.364438</v>
      </c>
      <c r="AD416" s="151">
        <v>4.4669E-2</v>
      </c>
      <c r="AE416" s="151">
        <v>2.4351999999999999E-2</v>
      </c>
      <c r="AF416" s="151">
        <v>2.2193000000000001E-2</v>
      </c>
      <c r="AG416" s="151">
        <v>1.1008640000000001</v>
      </c>
      <c r="AH416" s="151">
        <v>0</v>
      </c>
      <c r="AI416" s="150">
        <v>1.7743999999999999E-2</v>
      </c>
    </row>
    <row r="417" spans="1:35" x14ac:dyDescent="0.25">
      <c r="A417" s="9">
        <v>416</v>
      </c>
      <c r="B417" s="3">
        <v>43389</v>
      </c>
      <c r="C417" s="151">
        <v>4.5527389999999999</v>
      </c>
      <c r="D417" s="151">
        <v>1.3757999999999999E-2</v>
      </c>
      <c r="E417" s="151">
        <v>2.2530999999999999E-2</v>
      </c>
      <c r="F417" s="151">
        <v>1.5376799999999999</v>
      </c>
      <c r="G417" s="151">
        <v>5.5267540000000004</v>
      </c>
      <c r="H417" s="151">
        <v>3.3737999999999997E-2</v>
      </c>
      <c r="I417" s="151">
        <v>1.3431120000000001</v>
      </c>
      <c r="J417" s="151">
        <v>0.85941000000000001</v>
      </c>
      <c r="K417" s="151">
        <v>1.4977940000000001</v>
      </c>
      <c r="L417" s="151">
        <v>0.136515</v>
      </c>
      <c r="M417" s="151">
        <v>1.158725</v>
      </c>
      <c r="N417" s="151">
        <v>0.100788</v>
      </c>
      <c r="O417" s="151">
        <v>5.5225479999999996</v>
      </c>
      <c r="P417" s="151">
        <v>0</v>
      </c>
      <c r="Q417" s="151">
        <v>2.3755999999999999E-2</v>
      </c>
      <c r="R417" s="151">
        <v>2.2332000000000001E-2</v>
      </c>
      <c r="S417" s="151">
        <v>3.4530999999999999E-2</v>
      </c>
      <c r="T417" s="151">
        <v>0</v>
      </c>
      <c r="U417" s="151">
        <v>0</v>
      </c>
      <c r="V417" s="151">
        <v>0.12683</v>
      </c>
      <c r="W417" s="151">
        <v>0</v>
      </c>
      <c r="X417" s="151">
        <v>0</v>
      </c>
      <c r="Y417" s="151">
        <v>0</v>
      </c>
      <c r="Z417" s="151">
        <v>0</v>
      </c>
      <c r="AA417" s="151">
        <v>86.465795999999997</v>
      </c>
      <c r="AB417" s="151">
        <v>6.9601610000000003</v>
      </c>
      <c r="AC417" s="151">
        <v>62.334684000000003</v>
      </c>
      <c r="AD417" s="151">
        <v>4.4672000000000003E-2</v>
      </c>
      <c r="AE417" s="151">
        <v>2.4147999999999999E-2</v>
      </c>
      <c r="AF417" s="151">
        <v>2.2010999999999999E-2</v>
      </c>
      <c r="AG417" s="151">
        <v>1.101172</v>
      </c>
      <c r="AH417" s="151">
        <v>0</v>
      </c>
      <c r="AI417" s="150">
        <v>1.7809999999999999E-2</v>
      </c>
    </row>
    <row r="418" spans="1:35" x14ac:dyDescent="0.25">
      <c r="A418" s="9">
        <v>417</v>
      </c>
      <c r="B418" s="3">
        <v>43388</v>
      </c>
      <c r="C418" s="151">
        <v>4.5498399999999997</v>
      </c>
      <c r="D418" s="151">
        <v>1.375E-2</v>
      </c>
      <c r="E418" s="151">
        <v>2.2516000000000001E-2</v>
      </c>
      <c r="F418" s="151">
        <v>1.5350060000000001</v>
      </c>
      <c r="G418" s="151">
        <v>5.597658</v>
      </c>
      <c r="H418" s="151">
        <v>3.4035000000000003E-2</v>
      </c>
      <c r="I418" s="151">
        <v>1.3188979999999999</v>
      </c>
      <c r="J418" s="151">
        <v>0.85530300000000004</v>
      </c>
      <c r="K418" s="151">
        <v>1.4959180000000001</v>
      </c>
      <c r="L418" s="151">
        <v>0.136406</v>
      </c>
      <c r="M418" s="151">
        <v>1.1624350000000001</v>
      </c>
      <c r="N418" s="151">
        <v>0.100676</v>
      </c>
      <c r="O418" s="151">
        <v>5.5068049999999999</v>
      </c>
      <c r="P418" s="151">
        <v>0</v>
      </c>
      <c r="Q418" s="151">
        <v>2.3441E-2</v>
      </c>
      <c r="R418" s="151">
        <v>2.1831E-2</v>
      </c>
      <c r="S418" s="151">
        <v>3.5672000000000002E-2</v>
      </c>
      <c r="T418" s="151">
        <v>0</v>
      </c>
      <c r="U418" s="151">
        <v>0</v>
      </c>
      <c r="V418" s="151">
        <v>0.12398000000000001</v>
      </c>
      <c r="W418" s="151">
        <v>0</v>
      </c>
      <c r="X418" s="151">
        <v>0</v>
      </c>
      <c r="Y418" s="151">
        <v>0</v>
      </c>
      <c r="Z418" s="151">
        <v>0</v>
      </c>
      <c r="AA418" s="151">
        <v>86.091678999999999</v>
      </c>
      <c r="AB418" s="151">
        <v>6.9175339999999998</v>
      </c>
      <c r="AC418" s="151">
        <v>62.176828</v>
      </c>
      <c r="AD418" s="151">
        <v>4.4538000000000001E-2</v>
      </c>
      <c r="AE418" s="151">
        <v>2.4147999999999999E-2</v>
      </c>
      <c r="AF418" s="151">
        <v>2.2010999999999999E-2</v>
      </c>
      <c r="AG418" s="151">
        <v>1.098781</v>
      </c>
      <c r="AH418" s="151">
        <v>0</v>
      </c>
      <c r="AI418" s="150">
        <v>1.8051000000000001E-2</v>
      </c>
    </row>
    <row r="419" spans="1:35" x14ac:dyDescent="0.25">
      <c r="A419" s="9">
        <v>418</v>
      </c>
      <c r="B419" s="3">
        <v>43385</v>
      </c>
      <c r="C419" s="151">
        <v>4.5408629999999999</v>
      </c>
      <c r="D419" s="151">
        <v>1.3724999999999999E-2</v>
      </c>
      <c r="E419" s="151">
        <v>2.2474000000000001E-2</v>
      </c>
      <c r="F419" s="151">
        <v>1.5299149999999999</v>
      </c>
      <c r="G419" s="151">
        <v>5.633966</v>
      </c>
      <c r="H419" s="151">
        <v>3.3975999999999999E-2</v>
      </c>
      <c r="I419" s="151">
        <v>1.294611</v>
      </c>
      <c r="J419" s="151">
        <v>0.84391700000000003</v>
      </c>
      <c r="K419" s="151">
        <v>1.4923200000000001</v>
      </c>
      <c r="L419" s="151">
        <v>0.136156</v>
      </c>
      <c r="M419" s="151">
        <v>1.1555899999999999</v>
      </c>
      <c r="N419" s="151">
        <v>0.10051</v>
      </c>
      <c r="O419" s="151">
        <v>5.5013810000000003</v>
      </c>
      <c r="P419" s="151">
        <v>0</v>
      </c>
      <c r="Q419" s="151">
        <v>2.3054000000000002E-2</v>
      </c>
      <c r="R419" s="151">
        <v>2.1350000000000001E-2</v>
      </c>
      <c r="S419" s="151">
        <v>3.5132999999999998E-2</v>
      </c>
      <c r="T419" s="151">
        <v>0</v>
      </c>
      <c r="U419" s="151">
        <v>0</v>
      </c>
      <c r="V419" s="151">
        <v>0.12119199999999999</v>
      </c>
      <c r="W419" s="151">
        <v>0</v>
      </c>
      <c r="X419" s="151">
        <v>0</v>
      </c>
      <c r="Y419" s="151">
        <v>0</v>
      </c>
      <c r="Z419" s="151">
        <v>0</v>
      </c>
      <c r="AA419" s="151">
        <v>85.915857000000003</v>
      </c>
      <c r="AB419" s="151">
        <v>6.9001349999999997</v>
      </c>
      <c r="AC419" s="151">
        <v>62.038848000000002</v>
      </c>
      <c r="AD419" s="151">
        <v>4.4297999999999997E-2</v>
      </c>
      <c r="AE419" s="151">
        <v>2.4147999999999999E-2</v>
      </c>
      <c r="AF419" s="151">
        <v>2.2010999999999999E-2</v>
      </c>
      <c r="AG419" s="151">
        <v>1.0962719999999999</v>
      </c>
      <c r="AH419" s="151">
        <v>0</v>
      </c>
      <c r="AI419" s="150">
        <v>1.8192E-2</v>
      </c>
    </row>
    <row r="420" spans="1:35" x14ac:dyDescent="0.25">
      <c r="A420" s="9">
        <v>419</v>
      </c>
      <c r="B420" s="3">
        <v>43384</v>
      </c>
      <c r="C420" s="151">
        <v>4.5379430000000003</v>
      </c>
      <c r="D420" s="151">
        <v>1.3717999999999999E-2</v>
      </c>
      <c r="E420" s="151">
        <v>2.2460999999999998E-2</v>
      </c>
      <c r="F420" s="151">
        <v>1.530675</v>
      </c>
      <c r="G420" s="151">
        <v>5.7307009999999998</v>
      </c>
      <c r="H420" s="151">
        <v>3.4130000000000001E-2</v>
      </c>
      <c r="I420" s="151">
        <v>1.2928900000000001</v>
      </c>
      <c r="J420" s="151">
        <v>0.84134100000000001</v>
      </c>
      <c r="K420" s="151">
        <v>1.49109</v>
      </c>
      <c r="L420" s="151">
        <v>0.13609099999999999</v>
      </c>
      <c r="M420" s="151">
        <v>1.161432</v>
      </c>
      <c r="N420" s="151">
        <v>0.100443</v>
      </c>
      <c r="O420" s="151">
        <v>5.4936090000000002</v>
      </c>
      <c r="P420" s="151">
        <v>0</v>
      </c>
      <c r="Q420" s="151">
        <v>2.2883000000000001E-2</v>
      </c>
      <c r="R420" s="151">
        <v>2.1276E-2</v>
      </c>
      <c r="S420" s="151">
        <v>3.6170000000000001E-2</v>
      </c>
      <c r="T420" s="151">
        <v>0</v>
      </c>
      <c r="U420" s="151">
        <v>0</v>
      </c>
      <c r="V420" s="151">
        <v>0.120757</v>
      </c>
      <c r="W420" s="151">
        <v>0</v>
      </c>
      <c r="X420" s="151">
        <v>0</v>
      </c>
      <c r="Y420" s="151">
        <v>0</v>
      </c>
      <c r="Z420" s="151">
        <v>0</v>
      </c>
      <c r="AA420" s="151">
        <v>85.927486000000002</v>
      </c>
      <c r="AB420" s="151">
        <v>6.8969360000000002</v>
      </c>
      <c r="AC420" s="151">
        <v>62.124571000000003</v>
      </c>
      <c r="AD420" s="151">
        <v>4.4289000000000002E-2</v>
      </c>
      <c r="AE420" s="151">
        <v>2.4147999999999999E-2</v>
      </c>
      <c r="AF420" s="151">
        <v>2.2010999999999999E-2</v>
      </c>
      <c r="AG420" s="151">
        <v>1.0964050000000001</v>
      </c>
      <c r="AH420" s="151">
        <v>0</v>
      </c>
      <c r="AI420" s="150">
        <v>1.8645999999999999E-2</v>
      </c>
    </row>
    <row r="421" spans="1:35" x14ac:dyDescent="0.25">
      <c r="A421" s="9">
        <v>420</v>
      </c>
      <c r="B421" s="3">
        <v>43383</v>
      </c>
      <c r="C421" s="151">
        <v>4.5350510000000002</v>
      </c>
      <c r="D421" s="151">
        <v>1.371E-2</v>
      </c>
      <c r="E421" s="151">
        <v>2.2426999999999999E-2</v>
      </c>
      <c r="F421" s="151">
        <v>1.5338909999999999</v>
      </c>
      <c r="G421" s="151">
        <v>5.7466869999999997</v>
      </c>
      <c r="H421" s="151">
        <v>3.4346000000000002E-2</v>
      </c>
      <c r="I421" s="151">
        <v>1.3205229999999999</v>
      </c>
      <c r="J421" s="151">
        <v>0.85987100000000005</v>
      </c>
      <c r="K421" s="151">
        <v>1.491322</v>
      </c>
      <c r="L421" s="151">
        <v>0.136048</v>
      </c>
      <c r="M421" s="151">
        <v>1.175081</v>
      </c>
      <c r="N421" s="151">
        <v>0.10041799999999999</v>
      </c>
      <c r="O421" s="151">
        <v>5.4862010000000003</v>
      </c>
      <c r="P421" s="151">
        <v>0</v>
      </c>
      <c r="Q421" s="151">
        <v>2.3335000000000002E-2</v>
      </c>
      <c r="R421" s="151">
        <v>2.1714000000000001E-2</v>
      </c>
      <c r="S421" s="151">
        <v>3.8038000000000002E-2</v>
      </c>
      <c r="T421" s="151">
        <v>0</v>
      </c>
      <c r="U421" s="151">
        <v>0</v>
      </c>
      <c r="V421" s="151">
        <v>0.123223</v>
      </c>
      <c r="W421" s="151">
        <v>0</v>
      </c>
      <c r="X421" s="151">
        <v>0</v>
      </c>
      <c r="Y421" s="151">
        <v>0</v>
      </c>
      <c r="Z421" s="151">
        <v>0</v>
      </c>
      <c r="AA421" s="151">
        <v>85.818432000000001</v>
      </c>
      <c r="AB421" s="151">
        <v>6.8821950000000003</v>
      </c>
      <c r="AC421" s="151">
        <v>61.991548000000002</v>
      </c>
      <c r="AD421" s="151">
        <v>4.4373000000000003E-2</v>
      </c>
      <c r="AE421" s="151">
        <v>2.4147999999999999E-2</v>
      </c>
      <c r="AF421" s="151">
        <v>2.2010999999999999E-2</v>
      </c>
      <c r="AG421" s="151">
        <v>1.0980129999999999</v>
      </c>
      <c r="AH421" s="151">
        <v>0</v>
      </c>
      <c r="AI421" s="150">
        <v>1.899E-2</v>
      </c>
    </row>
    <row r="422" spans="1:35" x14ac:dyDescent="0.25">
      <c r="A422" s="9">
        <v>421</v>
      </c>
      <c r="B422" s="3">
        <v>43382</v>
      </c>
      <c r="C422" s="151">
        <v>4.5321699999999998</v>
      </c>
      <c r="D422" s="151">
        <v>1.3702000000000001E-2</v>
      </c>
      <c r="E422" s="151">
        <v>2.2398999999999999E-2</v>
      </c>
      <c r="F422" s="151">
        <v>1.5320309999999999</v>
      </c>
      <c r="G422" s="151">
        <v>5.7971680000000001</v>
      </c>
      <c r="H422" s="151">
        <v>3.4418999999999998E-2</v>
      </c>
      <c r="I422" s="151">
        <v>1.3105720000000001</v>
      </c>
      <c r="J422" s="151">
        <v>0.85392299999999999</v>
      </c>
      <c r="K422" s="151">
        <v>1.4907060000000001</v>
      </c>
      <c r="L422" s="151">
        <v>0.13594400000000001</v>
      </c>
      <c r="M422" s="151">
        <v>1.1745209999999999</v>
      </c>
      <c r="N422" s="151">
        <v>0.100288</v>
      </c>
      <c r="O422" s="151">
        <v>5.4754779999999998</v>
      </c>
      <c r="P422" s="151">
        <v>0</v>
      </c>
      <c r="Q422" s="151">
        <v>2.3227999999999999E-2</v>
      </c>
      <c r="R422" s="151">
        <v>2.1611999999999999E-2</v>
      </c>
      <c r="S422" s="151">
        <v>3.8306E-2</v>
      </c>
      <c r="T422" s="151">
        <v>0</v>
      </c>
      <c r="U422" s="151">
        <v>0</v>
      </c>
      <c r="V422" s="151">
        <v>0.122808</v>
      </c>
      <c r="W422" s="151">
        <v>0</v>
      </c>
      <c r="X422" s="151">
        <v>0</v>
      </c>
      <c r="Y422" s="151">
        <v>0</v>
      </c>
      <c r="Z422" s="151">
        <v>0</v>
      </c>
      <c r="AA422" s="151">
        <v>85.718746999999993</v>
      </c>
      <c r="AB422" s="151">
        <v>6.884004</v>
      </c>
      <c r="AC422" s="151">
        <v>62.084408000000003</v>
      </c>
      <c r="AD422" s="151">
        <v>4.4254000000000002E-2</v>
      </c>
      <c r="AE422" s="151">
        <v>2.4272999999999999E-2</v>
      </c>
      <c r="AF422" s="151">
        <v>2.2040000000000001E-2</v>
      </c>
      <c r="AG422" s="151">
        <v>1.097315</v>
      </c>
      <c r="AH422" s="151">
        <v>0</v>
      </c>
      <c r="AI422" s="150">
        <v>1.8991999999999998E-2</v>
      </c>
    </row>
    <row r="423" spans="1:35" x14ac:dyDescent="0.25">
      <c r="A423" s="9">
        <v>422</v>
      </c>
      <c r="B423" s="3">
        <v>43381</v>
      </c>
      <c r="C423" s="151">
        <v>4.5293640000000002</v>
      </c>
      <c r="D423" s="151">
        <v>1.3695000000000001E-2</v>
      </c>
      <c r="E423" s="151">
        <v>2.2370000000000001E-2</v>
      </c>
      <c r="F423" s="151">
        <v>1.5292520000000001</v>
      </c>
      <c r="G423" s="151">
        <v>5.8009300000000001</v>
      </c>
      <c r="H423" s="151">
        <v>3.4917999999999998E-2</v>
      </c>
      <c r="I423" s="151">
        <v>1.287309</v>
      </c>
      <c r="J423" s="151">
        <v>0.84612299999999996</v>
      </c>
      <c r="K423" s="151">
        <v>1.489293</v>
      </c>
      <c r="L423" s="151">
        <v>0.13586100000000001</v>
      </c>
      <c r="M423" s="151">
        <v>1.1767110000000001</v>
      </c>
      <c r="N423" s="151">
        <v>0.100159</v>
      </c>
      <c r="O423" s="151">
        <v>5.4765090000000001</v>
      </c>
      <c r="P423" s="151">
        <v>0</v>
      </c>
      <c r="Q423" s="151">
        <v>2.2998000000000001E-2</v>
      </c>
      <c r="R423" s="151">
        <v>2.1263000000000001E-2</v>
      </c>
      <c r="S423" s="151">
        <v>3.8785E-2</v>
      </c>
      <c r="T423" s="151">
        <v>0</v>
      </c>
      <c r="U423" s="151">
        <v>0</v>
      </c>
      <c r="V423" s="151">
        <v>0.12094299999999999</v>
      </c>
      <c r="W423" s="151">
        <v>0</v>
      </c>
      <c r="X423" s="151">
        <v>0</v>
      </c>
      <c r="Y423" s="151">
        <v>0</v>
      </c>
      <c r="Z423" s="151">
        <v>0</v>
      </c>
      <c r="AA423" s="151">
        <v>85.775396000000001</v>
      </c>
      <c r="AB423" s="151">
        <v>6.8981909999999997</v>
      </c>
      <c r="AC423" s="151">
        <v>62.086137999999998</v>
      </c>
      <c r="AD423" s="151">
        <v>4.4228000000000003E-2</v>
      </c>
      <c r="AE423" s="151">
        <v>2.4272999999999999E-2</v>
      </c>
      <c r="AF423" s="151">
        <v>2.2040000000000001E-2</v>
      </c>
      <c r="AG423" s="151">
        <v>1.0960970000000001</v>
      </c>
      <c r="AH423" s="151">
        <v>0</v>
      </c>
      <c r="AI423" s="150">
        <v>1.9089999999999999E-2</v>
      </c>
    </row>
    <row r="424" spans="1:35" x14ac:dyDescent="0.25">
      <c r="A424" s="9">
        <v>423</v>
      </c>
      <c r="B424" s="3">
        <v>43378</v>
      </c>
      <c r="C424" s="151">
        <v>4.521007</v>
      </c>
      <c r="D424" s="151">
        <v>1.3671000000000001E-2</v>
      </c>
      <c r="E424" s="151">
        <v>2.2329000000000002E-2</v>
      </c>
      <c r="F424" s="151">
        <v>1.5288740000000001</v>
      </c>
      <c r="G424" s="151">
        <v>5.8008579999999998</v>
      </c>
      <c r="H424" s="151">
        <v>3.4749000000000002E-2</v>
      </c>
      <c r="I424" s="151">
        <v>1.28</v>
      </c>
      <c r="J424" s="151">
        <v>0.83767000000000003</v>
      </c>
      <c r="K424" s="151">
        <v>1.489053</v>
      </c>
      <c r="L424" s="151">
        <v>0.13561999999999999</v>
      </c>
      <c r="M424" s="151">
        <v>1.176973</v>
      </c>
      <c r="N424" s="151">
        <v>9.9970000000000003E-2</v>
      </c>
      <c r="O424" s="151">
        <v>5.4697190000000004</v>
      </c>
      <c r="P424" s="151">
        <v>0</v>
      </c>
      <c r="Q424" s="151">
        <v>2.2974000000000001E-2</v>
      </c>
      <c r="R424" s="151">
        <v>2.1218999999999998E-2</v>
      </c>
      <c r="S424" s="151">
        <v>3.9215E-2</v>
      </c>
      <c r="T424" s="151">
        <v>0</v>
      </c>
      <c r="U424" s="151">
        <v>0</v>
      </c>
      <c r="V424" s="151">
        <v>0.120742</v>
      </c>
      <c r="W424" s="151">
        <v>0</v>
      </c>
      <c r="X424" s="151">
        <v>0</v>
      </c>
      <c r="Y424" s="151">
        <v>0</v>
      </c>
      <c r="Z424" s="151">
        <v>0</v>
      </c>
      <c r="AA424" s="151">
        <v>85.683716000000004</v>
      </c>
      <c r="AB424" s="151">
        <v>6.8689499999999999</v>
      </c>
      <c r="AC424" s="151">
        <v>61.898997000000001</v>
      </c>
      <c r="AD424" s="151">
        <v>4.4127E-2</v>
      </c>
      <c r="AE424" s="151">
        <v>2.4272999999999999E-2</v>
      </c>
      <c r="AF424" s="151">
        <v>2.2040000000000001E-2</v>
      </c>
      <c r="AG424" s="151">
        <v>1.097143</v>
      </c>
      <c r="AH424" s="151">
        <v>0</v>
      </c>
      <c r="AI424" s="150">
        <v>1.9056E-2</v>
      </c>
    </row>
    <row r="425" spans="1:35" x14ac:dyDescent="0.25">
      <c r="A425" s="9">
        <v>424</v>
      </c>
      <c r="B425" s="3">
        <v>43377</v>
      </c>
      <c r="C425" s="151">
        <v>4.5177849999999999</v>
      </c>
      <c r="D425" s="151">
        <v>1.3664000000000001E-2</v>
      </c>
      <c r="E425" s="151">
        <v>2.2387000000000001E-2</v>
      </c>
      <c r="F425" s="151">
        <v>1.530475</v>
      </c>
      <c r="G425" s="151">
        <v>5.7514909999999997</v>
      </c>
      <c r="H425" s="151">
        <v>3.4278999999999997E-2</v>
      </c>
      <c r="I425" s="151">
        <v>1.3026789999999999</v>
      </c>
      <c r="J425" s="151">
        <v>0.857541</v>
      </c>
      <c r="K425" s="151">
        <v>1.488248</v>
      </c>
      <c r="L425" s="151">
        <v>0.13555200000000001</v>
      </c>
      <c r="M425" s="151">
        <v>1.1815169999999999</v>
      </c>
      <c r="N425" s="151">
        <v>0.100235</v>
      </c>
      <c r="O425" s="151">
        <v>5.4816880000000001</v>
      </c>
      <c r="P425" s="151">
        <v>0</v>
      </c>
      <c r="Q425" s="151">
        <v>2.3335000000000002E-2</v>
      </c>
      <c r="R425" s="151">
        <v>2.1898000000000001E-2</v>
      </c>
      <c r="S425" s="151">
        <v>3.9474000000000002E-2</v>
      </c>
      <c r="T425" s="151">
        <v>0</v>
      </c>
      <c r="U425" s="151">
        <v>0</v>
      </c>
      <c r="V425" s="151">
        <v>0.124505</v>
      </c>
      <c r="W425" s="151">
        <v>0</v>
      </c>
      <c r="X425" s="151">
        <v>0</v>
      </c>
      <c r="Y425" s="151">
        <v>0</v>
      </c>
      <c r="Z425" s="151">
        <v>0</v>
      </c>
      <c r="AA425" s="151">
        <v>85.793079000000006</v>
      </c>
      <c r="AB425" s="151">
        <v>6.8886989999999999</v>
      </c>
      <c r="AC425" s="151">
        <v>62.039704999999998</v>
      </c>
      <c r="AD425" s="151">
        <v>4.4192000000000002E-2</v>
      </c>
      <c r="AE425" s="151">
        <v>2.4272999999999999E-2</v>
      </c>
      <c r="AF425" s="151">
        <v>2.2040000000000001E-2</v>
      </c>
      <c r="AG425" s="151">
        <v>1.0964510000000001</v>
      </c>
      <c r="AH425" s="151">
        <v>0</v>
      </c>
      <c r="AI425" s="150">
        <v>1.8936000000000001E-2</v>
      </c>
    </row>
    <row r="426" spans="1:35" x14ac:dyDescent="0.25">
      <c r="A426" s="9">
        <v>425</v>
      </c>
      <c r="B426" s="3">
        <v>43376</v>
      </c>
      <c r="C426" s="151">
        <v>4.5149299999999997</v>
      </c>
      <c r="D426" s="151">
        <v>1.3656E-2</v>
      </c>
      <c r="E426" s="151">
        <v>2.2374999999999999E-2</v>
      </c>
      <c r="F426" s="151">
        <v>1.5296000000000001</v>
      </c>
      <c r="G426" s="151">
        <v>5.7610650000000003</v>
      </c>
      <c r="H426" s="151">
        <v>3.3862999999999997E-2</v>
      </c>
      <c r="I426" s="151">
        <v>1.314138</v>
      </c>
      <c r="J426" s="151">
        <v>0.86476699999999995</v>
      </c>
      <c r="K426" s="151">
        <v>1.4873320000000001</v>
      </c>
      <c r="L426" s="151">
        <v>0.13548299999999999</v>
      </c>
      <c r="M426" s="151">
        <v>1.1821889999999999</v>
      </c>
      <c r="N426" s="151">
        <v>0.10015400000000001</v>
      </c>
      <c r="O426" s="151">
        <v>5.4962530000000003</v>
      </c>
      <c r="P426" s="151">
        <v>0</v>
      </c>
      <c r="Q426" s="151">
        <v>2.3452000000000001E-2</v>
      </c>
      <c r="R426" s="151">
        <v>2.2124000000000001E-2</v>
      </c>
      <c r="S426" s="151">
        <v>3.9345999999999999E-2</v>
      </c>
      <c r="T426" s="151">
        <v>0</v>
      </c>
      <c r="U426" s="151">
        <v>0</v>
      </c>
      <c r="V426" s="151">
        <v>0.12579399999999999</v>
      </c>
      <c r="W426" s="151">
        <v>0</v>
      </c>
      <c r="X426" s="151">
        <v>0</v>
      </c>
      <c r="Y426" s="151">
        <v>0</v>
      </c>
      <c r="Z426" s="151">
        <v>0</v>
      </c>
      <c r="AA426" s="151">
        <v>86.136003000000002</v>
      </c>
      <c r="AB426" s="151">
        <v>6.9091529999999999</v>
      </c>
      <c r="AC426" s="151">
        <v>62.051639000000002</v>
      </c>
      <c r="AD426" s="151">
        <v>4.4072E-2</v>
      </c>
      <c r="AE426" s="151">
        <v>2.4272999999999999E-2</v>
      </c>
      <c r="AF426" s="151">
        <v>2.2040000000000001E-2</v>
      </c>
      <c r="AG426" s="151">
        <v>1.0963540000000001</v>
      </c>
      <c r="AH426" s="151">
        <v>0</v>
      </c>
      <c r="AI426" s="150">
        <v>1.8738999999999999E-2</v>
      </c>
    </row>
    <row r="427" spans="1:35" x14ac:dyDescent="0.25">
      <c r="A427" s="9">
        <v>426</v>
      </c>
      <c r="B427" s="3">
        <v>43375</v>
      </c>
      <c r="C427" s="151">
        <v>4.5120230000000001</v>
      </c>
      <c r="D427" s="151">
        <v>1.3646999999999999E-2</v>
      </c>
      <c r="E427" s="151">
        <v>2.2364999999999999E-2</v>
      </c>
      <c r="F427" s="151">
        <v>1.530154</v>
      </c>
      <c r="G427" s="151">
        <v>5.7443119999999999</v>
      </c>
      <c r="H427" s="151">
        <v>3.3427999999999999E-2</v>
      </c>
      <c r="I427" s="151">
        <v>1.314568</v>
      </c>
      <c r="J427" s="151">
        <v>0.86928700000000003</v>
      </c>
      <c r="K427" s="151">
        <v>1.4886630000000001</v>
      </c>
      <c r="L427" s="151">
        <v>0.13539899999999999</v>
      </c>
      <c r="M427" s="151">
        <v>1.181859</v>
      </c>
      <c r="N427" s="151">
        <v>0.100137</v>
      </c>
      <c r="O427" s="151">
        <v>5.4983050000000002</v>
      </c>
      <c r="P427" s="151">
        <v>0</v>
      </c>
      <c r="Q427" s="151">
        <v>2.3529000000000001E-2</v>
      </c>
      <c r="R427" s="151">
        <v>2.2248E-2</v>
      </c>
      <c r="S427" s="151">
        <v>3.9467000000000002E-2</v>
      </c>
      <c r="T427" s="151">
        <v>0</v>
      </c>
      <c r="U427" s="151">
        <v>0</v>
      </c>
      <c r="V427" s="151">
        <v>0.12649199999999999</v>
      </c>
      <c r="W427" s="151">
        <v>0</v>
      </c>
      <c r="X427" s="151">
        <v>0</v>
      </c>
      <c r="Y427" s="151">
        <v>0</v>
      </c>
      <c r="Z427" s="151">
        <v>0</v>
      </c>
      <c r="AA427" s="151">
        <v>86.181855999999996</v>
      </c>
      <c r="AB427" s="151">
        <v>6.8976069999999998</v>
      </c>
      <c r="AC427" s="151">
        <v>62.025029000000004</v>
      </c>
      <c r="AD427" s="151">
        <v>4.4119999999999999E-2</v>
      </c>
      <c r="AE427" s="151">
        <v>2.4263E-2</v>
      </c>
      <c r="AF427" s="151">
        <v>2.2067E-2</v>
      </c>
      <c r="AG427" s="151">
        <v>1.096007</v>
      </c>
      <c r="AH427" s="151">
        <v>0</v>
      </c>
      <c r="AI427" s="150">
        <v>1.8529E-2</v>
      </c>
    </row>
    <row r="428" spans="1:35" x14ac:dyDescent="0.25">
      <c r="A428" s="9">
        <v>427</v>
      </c>
      <c r="B428" s="3">
        <v>43374</v>
      </c>
      <c r="C428" s="151">
        <v>4.5088059999999999</v>
      </c>
      <c r="D428" s="151">
        <v>1.3639E-2</v>
      </c>
      <c r="E428" s="151">
        <v>2.2353000000000001E-2</v>
      </c>
      <c r="F428" s="151">
        <v>1.5322579999999999</v>
      </c>
      <c r="G428" s="151">
        <v>5.7585930000000003</v>
      </c>
      <c r="H428" s="151">
        <v>3.3536999999999997E-2</v>
      </c>
      <c r="I428" s="151">
        <v>1.335391</v>
      </c>
      <c r="J428" s="151">
        <v>0.87217599999999995</v>
      </c>
      <c r="K428" s="151">
        <v>1.4891529999999999</v>
      </c>
      <c r="L428" s="151">
        <v>0.13528799999999999</v>
      </c>
      <c r="M428" s="151">
        <v>1.1820040000000001</v>
      </c>
      <c r="N428" s="151">
        <v>0.100087</v>
      </c>
      <c r="O428" s="151">
        <v>5.4921959999999999</v>
      </c>
      <c r="P428" s="151">
        <v>0</v>
      </c>
      <c r="Q428" s="151">
        <v>2.3777E-2</v>
      </c>
      <c r="R428" s="151">
        <v>2.2610000000000002E-2</v>
      </c>
      <c r="S428" s="151">
        <v>3.9167E-2</v>
      </c>
      <c r="T428" s="151">
        <v>0</v>
      </c>
      <c r="U428" s="151">
        <v>0</v>
      </c>
      <c r="V428" s="151">
        <v>0.12854299999999999</v>
      </c>
      <c r="W428" s="151">
        <v>0</v>
      </c>
      <c r="X428" s="151">
        <v>0</v>
      </c>
      <c r="Y428" s="151">
        <v>0</v>
      </c>
      <c r="Z428" s="151">
        <v>0</v>
      </c>
      <c r="AA428" s="151">
        <v>86.073097000000004</v>
      </c>
      <c r="AB428" s="151">
        <v>6.8889670000000001</v>
      </c>
      <c r="AC428" s="151">
        <v>61.897955000000003</v>
      </c>
      <c r="AD428" s="151">
        <v>4.4123000000000002E-2</v>
      </c>
      <c r="AE428" s="151">
        <v>2.4263E-2</v>
      </c>
      <c r="AF428" s="151">
        <v>2.2067E-2</v>
      </c>
      <c r="AG428" s="151">
        <v>1.0963620000000001</v>
      </c>
      <c r="AH428" s="151">
        <v>0</v>
      </c>
      <c r="AI428" s="150">
        <v>1.8369E-2</v>
      </c>
    </row>
    <row r="429" spans="1:35" x14ac:dyDescent="0.25">
      <c r="A429" s="9">
        <v>428</v>
      </c>
      <c r="B429" s="3">
        <v>43371</v>
      </c>
      <c r="C429" s="151">
        <v>4.4995830000000003</v>
      </c>
      <c r="D429" s="151">
        <v>1.3616E-2</v>
      </c>
      <c r="E429" s="151">
        <v>2.2313E-2</v>
      </c>
      <c r="F429" s="151">
        <v>1.532475</v>
      </c>
      <c r="G429" s="151">
        <v>5.8139719999999997</v>
      </c>
      <c r="H429" s="151">
        <v>3.4368000000000003E-2</v>
      </c>
      <c r="I429" s="151">
        <v>1.32592</v>
      </c>
      <c r="J429" s="151">
        <v>0.87382899999999997</v>
      </c>
      <c r="K429" s="151">
        <v>1.4885120000000001</v>
      </c>
      <c r="L429" s="151">
        <v>0.13506000000000001</v>
      </c>
      <c r="M429" s="151">
        <v>1.1905239999999999</v>
      </c>
      <c r="N429" s="151">
        <v>9.9918999999999994E-2</v>
      </c>
      <c r="O429" s="151">
        <v>5.4618450000000003</v>
      </c>
      <c r="P429" s="151">
        <v>0</v>
      </c>
      <c r="Q429" s="151">
        <v>2.3816E-2</v>
      </c>
      <c r="R429" s="151">
        <v>2.2655000000000002E-2</v>
      </c>
      <c r="S429" s="151">
        <v>4.0103E-2</v>
      </c>
      <c r="T429" s="151">
        <v>0</v>
      </c>
      <c r="U429" s="151">
        <v>0</v>
      </c>
      <c r="V429" s="151">
        <v>0.12881400000000001</v>
      </c>
      <c r="W429" s="151">
        <v>0</v>
      </c>
      <c r="X429" s="151">
        <v>0</v>
      </c>
      <c r="Y429" s="151">
        <v>0</v>
      </c>
      <c r="Z429" s="151">
        <v>0</v>
      </c>
      <c r="AA429" s="151">
        <v>85.548011000000002</v>
      </c>
      <c r="AB429" s="151">
        <v>6.8888689999999997</v>
      </c>
      <c r="AC429" s="151">
        <v>61.963388999999999</v>
      </c>
      <c r="AD429" s="151">
        <v>4.4131999999999998E-2</v>
      </c>
      <c r="AE429" s="151">
        <v>2.4187E-2</v>
      </c>
      <c r="AF429" s="151">
        <v>2.1975999999999999E-2</v>
      </c>
      <c r="AG429" s="151">
        <v>1.097221</v>
      </c>
      <c r="AH429" s="151">
        <v>0</v>
      </c>
      <c r="AI429" s="150">
        <v>1.8404E-2</v>
      </c>
    </row>
    <row r="430" spans="1:35" x14ac:dyDescent="0.25">
      <c r="A430" s="9">
        <v>429</v>
      </c>
      <c r="B430" s="3">
        <v>43370</v>
      </c>
      <c r="C430" s="151">
        <v>4.4964230000000001</v>
      </c>
      <c r="D430" s="151">
        <v>1.3609E-2</v>
      </c>
      <c r="E430" s="151">
        <v>2.2301000000000001E-2</v>
      </c>
      <c r="F430" s="151">
        <v>1.529328</v>
      </c>
      <c r="G430" s="151">
        <v>5.8458199999999998</v>
      </c>
      <c r="H430" s="151">
        <v>3.4678E-2</v>
      </c>
      <c r="I430" s="151">
        <v>1.3085530000000001</v>
      </c>
      <c r="J430" s="151">
        <v>0.87076500000000001</v>
      </c>
      <c r="K430" s="151">
        <v>1.4853670000000001</v>
      </c>
      <c r="L430" s="151">
        <v>0.13499700000000001</v>
      </c>
      <c r="M430" s="151">
        <v>1.1895389999999999</v>
      </c>
      <c r="N430" s="151">
        <v>9.9853999999999998E-2</v>
      </c>
      <c r="O430" s="151">
        <v>5.4452150000000001</v>
      </c>
      <c r="P430" s="151">
        <v>0</v>
      </c>
      <c r="Q430" s="151">
        <v>2.3507E-2</v>
      </c>
      <c r="R430" s="151">
        <v>2.2394000000000001E-2</v>
      </c>
      <c r="S430" s="151">
        <v>4.0266000000000003E-2</v>
      </c>
      <c r="T430" s="151">
        <v>0</v>
      </c>
      <c r="U430" s="151">
        <v>0</v>
      </c>
      <c r="V430" s="151">
        <v>0.12735399999999999</v>
      </c>
      <c r="W430" s="151">
        <v>0</v>
      </c>
      <c r="X430" s="151">
        <v>0</v>
      </c>
      <c r="Y430" s="151">
        <v>0</v>
      </c>
      <c r="Z430" s="151">
        <v>0</v>
      </c>
      <c r="AA430" s="151">
        <v>85.372029999999995</v>
      </c>
      <c r="AB430" s="151">
        <v>6.8744500000000004</v>
      </c>
      <c r="AC430" s="151">
        <v>61.807938</v>
      </c>
      <c r="AD430" s="151">
        <v>4.4107E-2</v>
      </c>
      <c r="AE430" s="151">
        <v>2.4187E-2</v>
      </c>
      <c r="AF430" s="151">
        <v>2.1975999999999999E-2</v>
      </c>
      <c r="AG430" s="151">
        <v>1.095858</v>
      </c>
      <c r="AH430" s="151">
        <v>0</v>
      </c>
      <c r="AI430" s="150">
        <v>1.8551999999999999E-2</v>
      </c>
    </row>
    <row r="431" spans="1:35" x14ac:dyDescent="0.25">
      <c r="A431" s="9">
        <v>430</v>
      </c>
      <c r="B431" s="3">
        <v>43369</v>
      </c>
      <c r="C431" s="151">
        <v>4.4934669999999999</v>
      </c>
      <c r="D431" s="151">
        <v>1.3603000000000001E-2</v>
      </c>
      <c r="E431" s="151">
        <v>2.2287999999999999E-2</v>
      </c>
      <c r="F431" s="151">
        <v>1.528262</v>
      </c>
      <c r="G431" s="151">
        <v>5.8408110000000004</v>
      </c>
      <c r="H431" s="151">
        <v>3.4901000000000001E-2</v>
      </c>
      <c r="I431" s="151">
        <v>1.3129040000000001</v>
      </c>
      <c r="J431" s="151">
        <v>0.87214700000000001</v>
      </c>
      <c r="K431" s="151">
        <v>1.483098</v>
      </c>
      <c r="L431" s="151">
        <v>0.13492199999999999</v>
      </c>
      <c r="M431" s="151">
        <v>1.188965</v>
      </c>
      <c r="N431" s="151">
        <v>9.9844000000000002E-2</v>
      </c>
      <c r="O431" s="151">
        <v>5.4447950000000001</v>
      </c>
      <c r="P431" s="151">
        <v>0</v>
      </c>
      <c r="Q431" s="151">
        <v>2.3362999999999998E-2</v>
      </c>
      <c r="R431" s="151">
        <v>2.2377000000000001E-2</v>
      </c>
      <c r="S431" s="151">
        <v>4.0085000000000003E-2</v>
      </c>
      <c r="T431" s="151">
        <v>0</v>
      </c>
      <c r="U431" s="151">
        <v>0</v>
      </c>
      <c r="V431" s="151">
        <v>0.12726100000000001</v>
      </c>
      <c r="W431" s="151">
        <v>0</v>
      </c>
      <c r="X431" s="151">
        <v>0</v>
      </c>
      <c r="Y431" s="151">
        <v>0</v>
      </c>
      <c r="Z431" s="151">
        <v>0</v>
      </c>
      <c r="AA431" s="151">
        <v>85.345623000000003</v>
      </c>
      <c r="AB431" s="151">
        <v>6.8618620000000004</v>
      </c>
      <c r="AC431" s="151">
        <v>61.646731000000003</v>
      </c>
      <c r="AD431" s="151">
        <v>4.4095000000000002E-2</v>
      </c>
      <c r="AE431" s="151">
        <v>2.4187E-2</v>
      </c>
      <c r="AF431" s="151">
        <v>2.1975999999999999E-2</v>
      </c>
      <c r="AG431" s="151">
        <v>1.0947990000000001</v>
      </c>
      <c r="AH431" s="151">
        <v>0</v>
      </c>
      <c r="AI431" s="150">
        <v>1.8644000000000001E-2</v>
      </c>
    </row>
    <row r="432" spans="1:35" x14ac:dyDescent="0.25">
      <c r="A432" s="9">
        <v>431</v>
      </c>
      <c r="B432" s="3">
        <v>43368</v>
      </c>
      <c r="C432" s="151">
        <v>4.4914949999999996</v>
      </c>
      <c r="D432" s="151">
        <v>1.3596E-2</v>
      </c>
      <c r="E432" s="151">
        <v>2.2275E-2</v>
      </c>
      <c r="F432" s="151">
        <v>1.531021</v>
      </c>
      <c r="G432" s="151">
        <v>5.8862370000000004</v>
      </c>
      <c r="H432" s="151">
        <v>3.5290000000000002E-2</v>
      </c>
      <c r="I432" s="151">
        <v>1.3084910000000001</v>
      </c>
      <c r="J432" s="151">
        <v>0.86861699999999997</v>
      </c>
      <c r="K432" s="151">
        <v>1.4865079999999999</v>
      </c>
      <c r="L432" s="151">
        <v>0.134853</v>
      </c>
      <c r="M432" s="151">
        <v>1.193619</v>
      </c>
      <c r="N432" s="151">
        <v>9.9783999999999998E-2</v>
      </c>
      <c r="O432" s="151">
        <v>5.4354610000000001</v>
      </c>
      <c r="P432" s="151">
        <v>0</v>
      </c>
      <c r="Q432" s="151">
        <v>2.3383999999999999E-2</v>
      </c>
      <c r="R432" s="151">
        <v>2.2381000000000002E-2</v>
      </c>
      <c r="S432" s="151">
        <v>4.0639000000000002E-2</v>
      </c>
      <c r="T432" s="151">
        <v>0</v>
      </c>
      <c r="U432" s="151">
        <v>0</v>
      </c>
      <c r="V432" s="151">
        <v>0.12729499999999999</v>
      </c>
      <c r="W432" s="151">
        <v>0</v>
      </c>
      <c r="X432" s="151">
        <v>0</v>
      </c>
      <c r="Y432" s="151">
        <v>0</v>
      </c>
      <c r="Z432" s="151">
        <v>0</v>
      </c>
      <c r="AA432" s="151">
        <v>85.252219999999994</v>
      </c>
      <c r="AB432" s="151">
        <v>6.8726719999999997</v>
      </c>
      <c r="AC432" s="151">
        <v>61.783138000000001</v>
      </c>
      <c r="AD432" s="151">
        <v>4.41E-2</v>
      </c>
      <c r="AE432" s="151">
        <v>2.3932999999999999E-2</v>
      </c>
      <c r="AF432" s="151">
        <v>2.1569000000000001E-2</v>
      </c>
      <c r="AG432" s="151">
        <v>1.0968100000000001</v>
      </c>
      <c r="AH432" s="151">
        <v>0</v>
      </c>
      <c r="AI432" s="150">
        <v>1.891E-2</v>
      </c>
    </row>
    <row r="433" spans="1:35" x14ac:dyDescent="0.25">
      <c r="A433" s="9">
        <v>432</v>
      </c>
      <c r="B433" s="3">
        <v>43367</v>
      </c>
      <c r="C433" s="151">
        <v>4.4885489999999999</v>
      </c>
      <c r="D433" s="151">
        <v>1.3589E-2</v>
      </c>
      <c r="E433" s="151">
        <v>2.2262000000000001E-2</v>
      </c>
      <c r="F433" s="151">
        <v>1.52603</v>
      </c>
      <c r="G433" s="151">
        <v>5.879162</v>
      </c>
      <c r="H433" s="151">
        <v>3.5834999999999999E-2</v>
      </c>
      <c r="I433" s="151">
        <v>1.2880670000000001</v>
      </c>
      <c r="J433" s="151">
        <v>0.85604800000000003</v>
      </c>
      <c r="K433" s="151">
        <v>1.4843519999999999</v>
      </c>
      <c r="L433" s="151">
        <v>0.13475200000000001</v>
      </c>
      <c r="M433" s="151">
        <v>1.19129</v>
      </c>
      <c r="N433" s="151">
        <v>9.9698999999999996E-2</v>
      </c>
      <c r="O433" s="151">
        <v>5.4200999999999997</v>
      </c>
      <c r="P433" s="151">
        <v>0</v>
      </c>
      <c r="Q433" s="151">
        <v>2.2955E-2</v>
      </c>
      <c r="R433" s="151">
        <v>2.2079999999999999E-2</v>
      </c>
      <c r="S433" s="151">
        <v>4.0769E-2</v>
      </c>
      <c r="T433" s="151">
        <v>0</v>
      </c>
      <c r="U433" s="151">
        <v>0</v>
      </c>
      <c r="V433" s="151">
        <v>0.125587</v>
      </c>
      <c r="W433" s="151">
        <v>0</v>
      </c>
      <c r="X433" s="151">
        <v>0</v>
      </c>
      <c r="Y433" s="151">
        <v>0</v>
      </c>
      <c r="Z433" s="151">
        <v>0</v>
      </c>
      <c r="AA433" s="151">
        <v>85.256071000000006</v>
      </c>
      <c r="AB433" s="151">
        <v>6.8511800000000003</v>
      </c>
      <c r="AC433" s="151">
        <v>61.600313999999997</v>
      </c>
      <c r="AD433" s="151">
        <v>4.4027999999999998E-2</v>
      </c>
      <c r="AE433" s="151">
        <v>2.3932999999999999E-2</v>
      </c>
      <c r="AF433" s="151">
        <v>2.1569000000000001E-2</v>
      </c>
      <c r="AG433" s="151">
        <v>1.0926579999999999</v>
      </c>
      <c r="AH433" s="151">
        <v>0</v>
      </c>
      <c r="AI433" s="150">
        <v>1.8811000000000001E-2</v>
      </c>
    </row>
    <row r="434" spans="1:35" x14ac:dyDescent="0.25">
      <c r="A434" s="9">
        <v>433</v>
      </c>
      <c r="B434" s="3">
        <v>43364</v>
      </c>
      <c r="C434" s="151">
        <v>4.4800199999999997</v>
      </c>
      <c r="D434" s="151">
        <v>1.3566999999999999E-2</v>
      </c>
      <c r="E434" s="151">
        <v>2.2223E-2</v>
      </c>
      <c r="F434" s="151">
        <v>1.519558</v>
      </c>
      <c r="G434" s="151">
        <v>5.839029</v>
      </c>
      <c r="H434" s="151">
        <v>3.5654999999999999E-2</v>
      </c>
      <c r="I434" s="151">
        <v>1.2627250000000001</v>
      </c>
      <c r="J434" s="151">
        <v>0.84319900000000003</v>
      </c>
      <c r="K434" s="151">
        <v>1.4790160000000001</v>
      </c>
      <c r="L434" s="151">
        <v>0.13466500000000001</v>
      </c>
      <c r="M434" s="151">
        <v>1.186933</v>
      </c>
      <c r="N434" s="151">
        <v>9.9546999999999997E-2</v>
      </c>
      <c r="O434" s="151">
        <v>5.4199440000000001</v>
      </c>
      <c r="P434" s="151">
        <v>0</v>
      </c>
      <c r="Q434" s="151">
        <v>2.2506000000000002E-2</v>
      </c>
      <c r="R434" s="151">
        <v>2.1704999999999999E-2</v>
      </c>
      <c r="S434" s="151">
        <v>4.0936E-2</v>
      </c>
      <c r="T434" s="151">
        <v>0</v>
      </c>
      <c r="U434" s="151">
        <v>0</v>
      </c>
      <c r="V434" s="151">
        <v>0.12346699999999999</v>
      </c>
      <c r="W434" s="151">
        <v>0</v>
      </c>
      <c r="X434" s="151">
        <v>0</v>
      </c>
      <c r="Y434" s="151">
        <v>0</v>
      </c>
      <c r="Z434" s="151">
        <v>0</v>
      </c>
      <c r="AA434" s="151">
        <v>85.152680000000004</v>
      </c>
      <c r="AB434" s="151">
        <v>6.8340290000000001</v>
      </c>
      <c r="AC434" s="151">
        <v>61.528854000000003</v>
      </c>
      <c r="AD434" s="151">
        <v>4.3872000000000001E-2</v>
      </c>
      <c r="AE434" s="151">
        <v>2.3932999999999999E-2</v>
      </c>
      <c r="AF434" s="151">
        <v>2.1569000000000001E-2</v>
      </c>
      <c r="AG434" s="151">
        <v>1.0892770000000001</v>
      </c>
      <c r="AH434" s="151">
        <v>0</v>
      </c>
      <c r="AI434" s="150">
        <v>1.8756999999999999E-2</v>
      </c>
    </row>
    <row r="435" spans="1:35" x14ac:dyDescent="0.25">
      <c r="A435" s="9">
        <v>434</v>
      </c>
      <c r="B435" s="3">
        <v>43363</v>
      </c>
      <c r="C435" s="151">
        <v>4.4772970000000001</v>
      </c>
      <c r="D435" s="151">
        <v>1.3559999999999999E-2</v>
      </c>
      <c r="E435" s="151">
        <v>2.2210000000000001E-2</v>
      </c>
      <c r="F435" s="151">
        <v>1.520465</v>
      </c>
      <c r="G435" s="151">
        <v>5.7959699999999996</v>
      </c>
      <c r="H435" s="151">
        <v>3.5900000000000001E-2</v>
      </c>
      <c r="I435" s="151">
        <v>1.269555</v>
      </c>
      <c r="J435" s="151">
        <v>0.85241100000000003</v>
      </c>
      <c r="K435" s="151">
        <v>1.480834</v>
      </c>
      <c r="L435" s="151">
        <v>0.134606</v>
      </c>
      <c r="M435" s="151">
        <v>1.1863300000000001</v>
      </c>
      <c r="N435" s="151">
        <v>9.9505999999999997E-2</v>
      </c>
      <c r="O435" s="151">
        <v>5.4173999999999998</v>
      </c>
      <c r="P435" s="151">
        <v>0</v>
      </c>
      <c r="Q435" s="151">
        <v>2.2467999999999998E-2</v>
      </c>
      <c r="R435" s="151">
        <v>2.1777000000000001E-2</v>
      </c>
      <c r="S435" s="151">
        <v>4.0788999999999999E-2</v>
      </c>
      <c r="T435" s="151">
        <v>0</v>
      </c>
      <c r="U435" s="151">
        <v>0</v>
      </c>
      <c r="V435" s="151">
        <v>0.123878</v>
      </c>
      <c r="W435" s="151">
        <v>0</v>
      </c>
      <c r="X435" s="151">
        <v>0</v>
      </c>
      <c r="Y435" s="151">
        <v>0</v>
      </c>
      <c r="Z435" s="151">
        <v>0</v>
      </c>
      <c r="AA435" s="151">
        <v>85.164180999999999</v>
      </c>
      <c r="AB435" s="151">
        <v>6.8295620000000001</v>
      </c>
      <c r="AC435" s="151">
        <v>61.461722999999999</v>
      </c>
      <c r="AD435" s="151">
        <v>4.3867999999999997E-2</v>
      </c>
      <c r="AE435" s="151">
        <v>2.3932999999999999E-2</v>
      </c>
      <c r="AF435" s="151">
        <v>2.1569000000000001E-2</v>
      </c>
      <c r="AG435" s="151">
        <v>1.090816</v>
      </c>
      <c r="AH435" s="151">
        <v>0</v>
      </c>
      <c r="AI435" s="150">
        <v>1.8867999999999999E-2</v>
      </c>
    </row>
    <row r="436" spans="1:35" x14ac:dyDescent="0.25">
      <c r="A436" s="9">
        <v>435</v>
      </c>
      <c r="B436" s="3">
        <v>43362</v>
      </c>
      <c r="C436" s="151">
        <v>4.4744910000000004</v>
      </c>
      <c r="D436" s="151">
        <v>1.3553000000000001E-2</v>
      </c>
      <c r="E436" s="151">
        <v>2.2200000000000001E-2</v>
      </c>
      <c r="F436" s="151">
        <v>1.5167889999999999</v>
      </c>
      <c r="G436" s="151">
        <v>5.8171010000000001</v>
      </c>
      <c r="H436" s="151">
        <v>3.6041999999999998E-2</v>
      </c>
      <c r="I436" s="151">
        <v>1.2518530000000001</v>
      </c>
      <c r="J436" s="151">
        <v>0.84370400000000001</v>
      </c>
      <c r="K436" s="151">
        <v>1.4791799999999999</v>
      </c>
      <c r="L436" s="151">
        <v>0.134524</v>
      </c>
      <c r="M436" s="151">
        <v>1.1849449999999999</v>
      </c>
      <c r="N436" s="151">
        <v>9.9478999999999998E-2</v>
      </c>
      <c r="O436" s="151">
        <v>5.4110659999999999</v>
      </c>
      <c r="P436" s="151">
        <v>0</v>
      </c>
      <c r="Q436" s="151">
        <v>2.2057E-2</v>
      </c>
      <c r="R436" s="151">
        <v>2.1496999999999999E-2</v>
      </c>
      <c r="S436" s="151">
        <v>4.0849999999999997E-2</v>
      </c>
      <c r="T436" s="151">
        <v>0</v>
      </c>
      <c r="U436" s="151">
        <v>0</v>
      </c>
      <c r="V436" s="151">
        <v>0.12228899999999999</v>
      </c>
      <c r="W436" s="151">
        <v>0</v>
      </c>
      <c r="X436" s="151">
        <v>0</v>
      </c>
      <c r="Y436" s="151">
        <v>0</v>
      </c>
      <c r="Z436" s="151">
        <v>0</v>
      </c>
      <c r="AA436" s="151">
        <v>85.104748000000001</v>
      </c>
      <c r="AB436" s="151">
        <v>6.8014869999999998</v>
      </c>
      <c r="AC436" s="151">
        <v>61.313999000000003</v>
      </c>
      <c r="AD436" s="151">
        <v>4.3825000000000003E-2</v>
      </c>
      <c r="AE436" s="151">
        <v>2.3932999999999999E-2</v>
      </c>
      <c r="AF436" s="151">
        <v>2.1569000000000001E-2</v>
      </c>
      <c r="AG436" s="151">
        <v>1.089213</v>
      </c>
      <c r="AH436" s="151">
        <v>0</v>
      </c>
      <c r="AI436" s="150">
        <v>1.8880999999999998E-2</v>
      </c>
    </row>
    <row r="437" spans="1:35" x14ac:dyDescent="0.25">
      <c r="A437" s="9">
        <v>436</v>
      </c>
      <c r="B437" s="3">
        <v>43361</v>
      </c>
      <c r="C437" s="151">
        <v>4.4717140000000004</v>
      </c>
      <c r="D437" s="151">
        <v>1.3546000000000001E-2</v>
      </c>
      <c r="E437" s="151">
        <v>2.2187999999999999E-2</v>
      </c>
      <c r="F437" s="151">
        <v>1.5124359999999999</v>
      </c>
      <c r="G437" s="151">
        <v>5.7305320000000002</v>
      </c>
      <c r="H437" s="151">
        <v>3.5464000000000002E-2</v>
      </c>
      <c r="I437" s="151">
        <v>1.246961</v>
      </c>
      <c r="J437" s="151">
        <v>0.84005799999999997</v>
      </c>
      <c r="K437" s="151">
        <v>1.475233</v>
      </c>
      <c r="L437" s="151">
        <v>0.13448499999999999</v>
      </c>
      <c r="M437" s="151">
        <v>1.1755960000000001</v>
      </c>
      <c r="N437" s="151">
        <v>9.9640000000000006E-2</v>
      </c>
      <c r="O437" s="151">
        <v>5.4185650000000001</v>
      </c>
      <c r="P437" s="151">
        <v>0</v>
      </c>
      <c r="Q437" s="151">
        <v>2.2013999999999999E-2</v>
      </c>
      <c r="R437" s="151">
        <v>2.1427999999999999E-2</v>
      </c>
      <c r="S437" s="151">
        <v>4.0006E-2</v>
      </c>
      <c r="T437" s="151">
        <v>0</v>
      </c>
      <c r="U437" s="151">
        <v>0</v>
      </c>
      <c r="V437" s="151">
        <v>0.12189800000000001</v>
      </c>
      <c r="W437" s="151">
        <v>0</v>
      </c>
      <c r="X437" s="151">
        <v>0</v>
      </c>
      <c r="Y437" s="151">
        <v>0</v>
      </c>
      <c r="Z437" s="151">
        <v>0</v>
      </c>
      <c r="AA437" s="151">
        <v>85.244868999999994</v>
      </c>
      <c r="AB437" s="151">
        <v>6.7999150000000004</v>
      </c>
      <c r="AC437" s="151">
        <v>61.152780999999997</v>
      </c>
      <c r="AD437" s="151">
        <v>4.3795000000000001E-2</v>
      </c>
      <c r="AE437" s="151">
        <v>2.367E-2</v>
      </c>
      <c r="AF437" s="151">
        <v>2.1266E-2</v>
      </c>
      <c r="AG437" s="151">
        <v>1.0866899999999999</v>
      </c>
      <c r="AH437" s="151">
        <v>0</v>
      </c>
      <c r="AI437" s="150">
        <v>1.8425E-2</v>
      </c>
    </row>
    <row r="438" spans="1:35" x14ac:dyDescent="0.25">
      <c r="A438" s="9">
        <v>437</v>
      </c>
      <c r="B438" s="3">
        <v>43360</v>
      </c>
      <c r="C438" s="151">
        <v>4.4695349999999996</v>
      </c>
      <c r="D438" s="151">
        <v>1.354E-2</v>
      </c>
      <c r="E438" s="151">
        <v>2.2175E-2</v>
      </c>
      <c r="F438" s="151">
        <v>1.50671</v>
      </c>
      <c r="G438" s="151">
        <v>5.5629090000000003</v>
      </c>
      <c r="H438" s="151">
        <v>3.4471000000000002E-2</v>
      </c>
      <c r="I438" s="151">
        <v>1.245644</v>
      </c>
      <c r="J438" s="151">
        <v>0.85027399999999997</v>
      </c>
      <c r="K438" s="151">
        <v>1.4730700000000001</v>
      </c>
      <c r="L438" s="151">
        <v>0.13448399999999999</v>
      </c>
      <c r="M438" s="151">
        <v>1.1671039999999999</v>
      </c>
      <c r="N438" s="151">
        <v>9.9654000000000006E-2</v>
      </c>
      <c r="O438" s="151">
        <v>5.43215</v>
      </c>
      <c r="P438" s="151">
        <v>0</v>
      </c>
      <c r="Q438" s="151">
        <v>2.1971000000000001E-2</v>
      </c>
      <c r="R438" s="151">
        <v>2.1481E-2</v>
      </c>
      <c r="S438" s="151">
        <v>3.9391000000000002E-2</v>
      </c>
      <c r="T438" s="151">
        <v>0</v>
      </c>
      <c r="U438" s="151">
        <v>0</v>
      </c>
      <c r="V438" s="151">
        <v>0.12220499999999999</v>
      </c>
      <c r="W438" s="151">
        <v>0</v>
      </c>
      <c r="X438" s="151">
        <v>0</v>
      </c>
      <c r="Y438" s="151">
        <v>0</v>
      </c>
      <c r="Z438" s="151">
        <v>0</v>
      </c>
      <c r="AA438" s="151">
        <v>85.524647000000002</v>
      </c>
      <c r="AB438" s="151">
        <v>6.7870299999999997</v>
      </c>
      <c r="AC438" s="151">
        <v>60.995294999999999</v>
      </c>
      <c r="AD438" s="151">
        <v>4.3742999999999997E-2</v>
      </c>
      <c r="AE438" s="151">
        <v>2.367E-2</v>
      </c>
      <c r="AF438" s="151">
        <v>2.1266E-2</v>
      </c>
      <c r="AG438" s="151">
        <v>1.0831740000000001</v>
      </c>
      <c r="AH438" s="151">
        <v>0</v>
      </c>
      <c r="AI438" s="150">
        <v>1.7853999999999998E-2</v>
      </c>
    </row>
    <row r="439" spans="1:35" x14ac:dyDescent="0.25">
      <c r="A439" s="9">
        <v>438</v>
      </c>
      <c r="B439" s="3">
        <v>43357</v>
      </c>
      <c r="C439" s="151">
        <v>4.462243</v>
      </c>
      <c r="D439" s="151">
        <v>1.3520000000000001E-2</v>
      </c>
      <c r="E439" s="151">
        <v>2.214E-2</v>
      </c>
      <c r="F439" s="151">
        <v>1.514904</v>
      </c>
      <c r="G439" s="151">
        <v>5.6795479999999996</v>
      </c>
      <c r="H439" s="151">
        <v>3.6084999999999999E-2</v>
      </c>
      <c r="I439" s="151">
        <v>1.2458899999999999</v>
      </c>
      <c r="J439" s="151">
        <v>0.83953199999999994</v>
      </c>
      <c r="K439" s="151">
        <v>1.4837229999999999</v>
      </c>
      <c r="L439" s="151">
        <v>0.13425799999999999</v>
      </c>
      <c r="M439" s="151">
        <v>1.1825760000000001</v>
      </c>
      <c r="N439" s="151">
        <v>9.9668999999999994E-2</v>
      </c>
      <c r="O439" s="151">
        <v>5.3798529999999998</v>
      </c>
      <c r="P439" s="151">
        <v>0</v>
      </c>
      <c r="Q439" s="151">
        <v>2.1762E-2</v>
      </c>
      <c r="R439" s="151">
        <v>2.1281999999999999E-2</v>
      </c>
      <c r="S439" s="151">
        <v>4.1131000000000001E-2</v>
      </c>
      <c r="T439" s="151">
        <v>0</v>
      </c>
      <c r="U439" s="151">
        <v>0</v>
      </c>
      <c r="V439" s="151">
        <v>0.121058</v>
      </c>
      <c r="W439" s="151">
        <v>0</v>
      </c>
      <c r="X439" s="151">
        <v>0</v>
      </c>
      <c r="Y439" s="151">
        <v>0</v>
      </c>
      <c r="Z439" s="151">
        <v>0</v>
      </c>
      <c r="AA439" s="151">
        <v>84.589777999999995</v>
      </c>
      <c r="AB439" s="151">
        <v>6.80098</v>
      </c>
      <c r="AC439" s="151">
        <v>61.177506999999999</v>
      </c>
      <c r="AD439" s="151">
        <v>4.3635E-2</v>
      </c>
      <c r="AE439" s="151">
        <v>2.367E-2</v>
      </c>
      <c r="AF439" s="151">
        <v>2.1266E-2</v>
      </c>
      <c r="AG439" s="151">
        <v>1.089461</v>
      </c>
      <c r="AH439" s="151">
        <v>0</v>
      </c>
      <c r="AI439" s="150">
        <v>1.8775E-2</v>
      </c>
    </row>
    <row r="440" spans="1:35" x14ac:dyDescent="0.25">
      <c r="A440" s="9">
        <v>439</v>
      </c>
      <c r="B440" s="3">
        <v>43356</v>
      </c>
      <c r="C440" s="151">
        <v>4.4597910000000001</v>
      </c>
      <c r="D440" s="151">
        <v>1.3518000000000001E-2</v>
      </c>
      <c r="E440" s="151">
        <v>2.2127999999999998E-2</v>
      </c>
      <c r="F440" s="151">
        <v>1.5072270000000001</v>
      </c>
      <c r="G440" s="151">
        <v>5.6219989999999997</v>
      </c>
      <c r="H440" s="151">
        <v>3.6041999999999998E-2</v>
      </c>
      <c r="I440" s="151">
        <v>1.2230589999999999</v>
      </c>
      <c r="J440" s="151">
        <v>0.83051699999999995</v>
      </c>
      <c r="K440" s="151">
        <v>1.4747079999999999</v>
      </c>
      <c r="L440" s="151">
        <v>0.13420000000000001</v>
      </c>
      <c r="M440" s="151">
        <v>1.1742809999999999</v>
      </c>
      <c r="N440" s="151">
        <v>9.9682999999999994E-2</v>
      </c>
      <c r="O440" s="151">
        <v>5.3748170000000002</v>
      </c>
      <c r="P440" s="151">
        <v>0</v>
      </c>
      <c r="Q440" s="151">
        <v>2.1398E-2</v>
      </c>
      <c r="R440" s="151">
        <v>2.0733000000000001E-2</v>
      </c>
      <c r="S440" s="151">
        <v>4.0972000000000001E-2</v>
      </c>
      <c r="T440" s="151">
        <v>0</v>
      </c>
      <c r="U440" s="151">
        <v>0</v>
      </c>
      <c r="V440" s="151">
        <v>0.117883</v>
      </c>
      <c r="W440" s="151">
        <v>0</v>
      </c>
      <c r="X440" s="151">
        <v>0</v>
      </c>
      <c r="Y440" s="151">
        <v>0</v>
      </c>
      <c r="Z440" s="151">
        <v>0</v>
      </c>
      <c r="AA440" s="151">
        <v>84.561779000000001</v>
      </c>
      <c r="AB440" s="151">
        <v>6.8010089999999996</v>
      </c>
      <c r="AC440" s="151">
        <v>60.862715999999999</v>
      </c>
      <c r="AD440" s="151">
        <v>4.3588000000000002E-2</v>
      </c>
      <c r="AE440" s="151">
        <v>2.367E-2</v>
      </c>
      <c r="AF440" s="151">
        <v>2.1266E-2</v>
      </c>
      <c r="AG440" s="151">
        <v>1.082417</v>
      </c>
      <c r="AH440" s="151">
        <v>0</v>
      </c>
      <c r="AI440" s="150">
        <v>1.9016000000000002E-2</v>
      </c>
    </row>
    <row r="441" spans="1:35" x14ac:dyDescent="0.25">
      <c r="A441" s="9">
        <v>440</v>
      </c>
      <c r="B441" s="3">
        <v>43355</v>
      </c>
      <c r="C441" s="151">
        <v>4.457414</v>
      </c>
      <c r="D441" s="151">
        <v>1.3512E-2</v>
      </c>
      <c r="E441" s="151">
        <v>2.2119E-2</v>
      </c>
      <c r="F441" s="151">
        <v>1.5089779999999999</v>
      </c>
      <c r="G441" s="151">
        <v>5.6642099999999997</v>
      </c>
      <c r="H441" s="151">
        <v>3.6428000000000002E-2</v>
      </c>
      <c r="I441" s="151">
        <v>1.2278519999999999</v>
      </c>
      <c r="J441" s="151">
        <v>0.823349</v>
      </c>
      <c r="K441" s="151">
        <v>1.47373</v>
      </c>
      <c r="L441" s="151">
        <v>0.134155</v>
      </c>
      <c r="M441" s="151">
        <v>1.1775260000000001</v>
      </c>
      <c r="N441" s="151">
        <v>9.9615999999999996E-2</v>
      </c>
      <c r="O441" s="151">
        <v>5.3816189999999997</v>
      </c>
      <c r="P441" s="151">
        <v>0</v>
      </c>
      <c r="Q441" s="151">
        <v>2.1458000000000001E-2</v>
      </c>
      <c r="R441" s="151">
        <v>2.0797E-2</v>
      </c>
      <c r="S441" s="151">
        <v>4.1280999999999998E-2</v>
      </c>
      <c r="T441" s="151">
        <v>0</v>
      </c>
      <c r="U441" s="151">
        <v>0</v>
      </c>
      <c r="V441" s="151">
        <v>0.11827</v>
      </c>
      <c r="W441" s="151">
        <v>0</v>
      </c>
      <c r="X441" s="151">
        <v>0</v>
      </c>
      <c r="Y441" s="151">
        <v>0</v>
      </c>
      <c r="Z441" s="151">
        <v>0</v>
      </c>
      <c r="AA441" s="151">
        <v>84.759972000000005</v>
      </c>
      <c r="AB441" s="151">
        <v>6.8077170000000002</v>
      </c>
      <c r="AC441" s="151">
        <v>60.726000999999997</v>
      </c>
      <c r="AD441" s="151">
        <v>4.3588000000000002E-2</v>
      </c>
      <c r="AE441" s="151">
        <v>2.367E-2</v>
      </c>
      <c r="AF441" s="151">
        <v>2.1266E-2</v>
      </c>
      <c r="AG441" s="151">
        <v>1.0812409999999999</v>
      </c>
      <c r="AH441" s="151">
        <v>0</v>
      </c>
      <c r="AI441" s="150">
        <v>1.9050999999999998E-2</v>
      </c>
    </row>
    <row r="442" spans="1:35" x14ac:dyDescent="0.25">
      <c r="A442" s="9">
        <v>441</v>
      </c>
      <c r="B442" s="3">
        <v>43354</v>
      </c>
      <c r="C442" s="151">
        <v>4.4549640000000004</v>
      </c>
      <c r="D442" s="151">
        <v>1.3506000000000001E-2</v>
      </c>
      <c r="E442" s="151">
        <v>2.2107999999999999E-2</v>
      </c>
      <c r="F442" s="151">
        <v>1.509317</v>
      </c>
      <c r="G442" s="151">
        <v>5.6508399999999996</v>
      </c>
      <c r="H442" s="151">
        <v>3.6423999999999998E-2</v>
      </c>
      <c r="I442" s="151">
        <v>1.217322</v>
      </c>
      <c r="J442" s="151">
        <v>0.81904500000000002</v>
      </c>
      <c r="K442" s="151">
        <v>1.4732460000000001</v>
      </c>
      <c r="L442" s="151">
        <v>0.13414799999999999</v>
      </c>
      <c r="M442" s="151">
        <v>1.1740409999999999</v>
      </c>
      <c r="N442" s="151">
        <v>9.9568000000000004E-2</v>
      </c>
      <c r="O442" s="151">
        <v>5.3935240000000002</v>
      </c>
      <c r="P442" s="151">
        <v>0</v>
      </c>
      <c r="Q442" s="151">
        <v>2.1319999999999999E-2</v>
      </c>
      <c r="R442" s="151">
        <v>2.0674999999999999E-2</v>
      </c>
      <c r="S442" s="151">
        <v>4.1065999999999998E-2</v>
      </c>
      <c r="T442" s="151">
        <v>0</v>
      </c>
      <c r="U442" s="151">
        <v>0</v>
      </c>
      <c r="V442" s="151">
        <v>0.117669</v>
      </c>
      <c r="W442" s="151">
        <v>0</v>
      </c>
      <c r="X442" s="151">
        <v>0</v>
      </c>
      <c r="Y442" s="151">
        <v>0</v>
      </c>
      <c r="Z442" s="151">
        <v>0</v>
      </c>
      <c r="AA442" s="151">
        <v>84.806616000000005</v>
      </c>
      <c r="AB442" s="151">
        <v>6.8069300000000004</v>
      </c>
      <c r="AC442" s="151">
        <v>60.755243</v>
      </c>
      <c r="AD442" s="151">
        <v>4.3538E-2</v>
      </c>
      <c r="AE442" s="151">
        <v>2.3765999999999999E-2</v>
      </c>
      <c r="AF442" s="151">
        <v>2.0965000000000001E-2</v>
      </c>
      <c r="AG442" s="151">
        <v>1.0807500000000001</v>
      </c>
      <c r="AH442" s="151">
        <v>0</v>
      </c>
      <c r="AI442" s="150">
        <v>1.8939000000000001E-2</v>
      </c>
    </row>
    <row r="443" spans="1:35" x14ac:dyDescent="0.25">
      <c r="A443" s="9">
        <v>442</v>
      </c>
      <c r="B443" s="3">
        <v>43353</v>
      </c>
      <c r="C443" s="151">
        <v>4.4523400000000004</v>
      </c>
      <c r="D443" s="151">
        <v>1.35E-2</v>
      </c>
      <c r="E443" s="151">
        <v>2.2098E-2</v>
      </c>
      <c r="F443" s="151">
        <v>1.5107459999999999</v>
      </c>
      <c r="G443" s="151">
        <v>5.6560499999999996</v>
      </c>
      <c r="H443" s="151">
        <v>3.6748000000000003E-2</v>
      </c>
      <c r="I443" s="151">
        <v>1.232367</v>
      </c>
      <c r="J443" s="151">
        <v>0.83701800000000004</v>
      </c>
      <c r="K443" s="151">
        <v>1.4768859999999999</v>
      </c>
      <c r="L443" s="151">
        <v>0.134128</v>
      </c>
      <c r="M443" s="151">
        <v>1.1783220000000001</v>
      </c>
      <c r="N443" s="151">
        <v>9.9562999999999999E-2</v>
      </c>
      <c r="O443" s="151">
        <v>5.3964809999999996</v>
      </c>
      <c r="P443" s="151">
        <v>0</v>
      </c>
      <c r="Q443" s="151">
        <v>2.1699E-2</v>
      </c>
      <c r="R443" s="151">
        <v>2.1044E-2</v>
      </c>
      <c r="S443" s="151">
        <v>4.1001000000000003E-2</v>
      </c>
      <c r="T443" s="151">
        <v>0</v>
      </c>
      <c r="U443" s="151">
        <v>0</v>
      </c>
      <c r="V443" s="151">
        <v>0.119823</v>
      </c>
      <c r="W443" s="151">
        <v>0</v>
      </c>
      <c r="X443" s="151">
        <v>0</v>
      </c>
      <c r="Y443" s="151">
        <v>0</v>
      </c>
      <c r="Z443" s="151">
        <v>0</v>
      </c>
      <c r="AA443" s="151">
        <v>84.821864000000005</v>
      </c>
      <c r="AB443" s="151">
        <v>6.8091850000000003</v>
      </c>
      <c r="AC443" s="151">
        <v>60.916525</v>
      </c>
      <c r="AD443" s="151">
        <v>4.3539000000000001E-2</v>
      </c>
      <c r="AE443" s="151">
        <v>2.3765999999999999E-2</v>
      </c>
      <c r="AF443" s="151">
        <v>2.0965000000000001E-2</v>
      </c>
      <c r="AG443" s="151">
        <v>1.0845560000000001</v>
      </c>
      <c r="AH443" s="151">
        <v>0</v>
      </c>
      <c r="AI443" s="150">
        <v>1.8991000000000001E-2</v>
      </c>
    </row>
    <row r="444" spans="1:35" x14ac:dyDescent="0.25">
      <c r="A444" s="9">
        <v>443</v>
      </c>
      <c r="B444" s="3">
        <v>43350</v>
      </c>
      <c r="C444" s="151">
        <v>4.4456530000000001</v>
      </c>
      <c r="D444" s="151">
        <v>1.3481E-2</v>
      </c>
      <c r="E444" s="151">
        <v>2.2072999999999999E-2</v>
      </c>
      <c r="F444" s="151">
        <v>1.5123899999999999</v>
      </c>
      <c r="G444" s="151">
        <v>5.6859070000000003</v>
      </c>
      <c r="H444" s="151">
        <v>3.7386999999999997E-2</v>
      </c>
      <c r="I444" s="151">
        <v>1.22994</v>
      </c>
      <c r="J444" s="151">
        <v>0.83711000000000002</v>
      </c>
      <c r="K444" s="151">
        <v>1.4734229999999999</v>
      </c>
      <c r="L444" s="151">
        <v>0.13390199999999999</v>
      </c>
      <c r="M444" s="151">
        <v>1.184836</v>
      </c>
      <c r="N444" s="151">
        <v>9.9439E-2</v>
      </c>
      <c r="O444" s="151">
        <v>5.3739509999999999</v>
      </c>
      <c r="P444" s="151">
        <v>0</v>
      </c>
      <c r="Q444" s="151">
        <v>2.1735000000000001E-2</v>
      </c>
      <c r="R444" s="151">
        <v>2.0903999999999999E-2</v>
      </c>
      <c r="S444" s="151">
        <v>4.1848000000000003E-2</v>
      </c>
      <c r="T444" s="151">
        <v>0</v>
      </c>
      <c r="U444" s="151">
        <v>0</v>
      </c>
      <c r="V444" s="151">
        <v>0.119032</v>
      </c>
      <c r="W444" s="151">
        <v>0</v>
      </c>
      <c r="X444" s="151">
        <v>0</v>
      </c>
      <c r="Y444" s="151">
        <v>0</v>
      </c>
      <c r="Z444" s="151">
        <v>0</v>
      </c>
      <c r="AA444" s="151">
        <v>84.406751999999997</v>
      </c>
      <c r="AB444" s="151">
        <v>6.8111940000000004</v>
      </c>
      <c r="AC444" s="151">
        <v>60.681868000000001</v>
      </c>
      <c r="AD444" s="151">
        <v>4.3498000000000002E-2</v>
      </c>
      <c r="AE444" s="151">
        <v>2.3765999999999999E-2</v>
      </c>
      <c r="AF444" s="151">
        <v>2.0965000000000001E-2</v>
      </c>
      <c r="AG444" s="151">
        <v>1.086346</v>
      </c>
      <c r="AH444" s="151">
        <v>0</v>
      </c>
      <c r="AI444" s="150">
        <v>1.9313E-2</v>
      </c>
    </row>
    <row r="445" spans="1:35" x14ac:dyDescent="0.25">
      <c r="A445" s="9">
        <v>444</v>
      </c>
      <c r="B445" s="3">
        <v>43349</v>
      </c>
      <c r="C445" s="151">
        <v>4.4430459999999998</v>
      </c>
      <c r="D445" s="151">
        <v>1.3475000000000001E-2</v>
      </c>
      <c r="E445" s="151">
        <v>2.2061000000000001E-2</v>
      </c>
      <c r="F445" s="151">
        <v>1.510764</v>
      </c>
      <c r="G445" s="151">
        <v>5.7005689999999998</v>
      </c>
      <c r="H445" s="151">
        <v>3.7727999999999998E-2</v>
      </c>
      <c r="I445" s="151">
        <v>1.2195750000000001</v>
      </c>
      <c r="J445" s="151">
        <v>0.84183300000000005</v>
      </c>
      <c r="K445" s="151">
        <v>1.47298</v>
      </c>
      <c r="L445" s="151">
        <v>0.13381499999999999</v>
      </c>
      <c r="M445" s="151">
        <v>1.1899150000000001</v>
      </c>
      <c r="N445" s="151">
        <v>9.9432999999999994E-2</v>
      </c>
      <c r="O445" s="151">
        <v>5.3678179999999998</v>
      </c>
      <c r="P445" s="151">
        <v>0</v>
      </c>
      <c r="Q445" s="151">
        <v>2.1583000000000001E-2</v>
      </c>
      <c r="R445" s="151">
        <v>2.0903000000000001E-2</v>
      </c>
      <c r="S445" s="151">
        <v>4.2755000000000001E-2</v>
      </c>
      <c r="T445" s="151">
        <v>0</v>
      </c>
      <c r="U445" s="151">
        <v>0</v>
      </c>
      <c r="V445" s="151">
        <v>0.118939</v>
      </c>
      <c r="W445" s="151">
        <v>0</v>
      </c>
      <c r="X445" s="151">
        <v>0</v>
      </c>
      <c r="Y445" s="151">
        <v>0</v>
      </c>
      <c r="Z445" s="151">
        <v>0</v>
      </c>
      <c r="AA445" s="151">
        <v>84.384865000000005</v>
      </c>
      <c r="AB445" s="151">
        <v>6.8231089999999996</v>
      </c>
      <c r="AC445" s="151">
        <v>60.805697000000002</v>
      </c>
      <c r="AD445" s="151">
        <v>4.3422000000000002E-2</v>
      </c>
      <c r="AE445" s="151">
        <v>2.3765999999999999E-2</v>
      </c>
      <c r="AF445" s="151">
        <v>2.0965000000000001E-2</v>
      </c>
      <c r="AG445" s="151">
        <v>1.0854269999999999</v>
      </c>
      <c r="AH445" s="151">
        <v>0</v>
      </c>
      <c r="AI445" s="150">
        <v>1.9673E-2</v>
      </c>
    </row>
    <row r="446" spans="1:35" x14ac:dyDescent="0.25">
      <c r="A446" s="9">
        <v>445</v>
      </c>
      <c r="B446" s="3">
        <v>43348</v>
      </c>
      <c r="C446" s="151">
        <v>4.4413239999999998</v>
      </c>
      <c r="D446" s="151">
        <v>1.3469E-2</v>
      </c>
      <c r="E446" s="151">
        <v>2.2047000000000001E-2</v>
      </c>
      <c r="F446" s="151">
        <v>1.511752</v>
      </c>
      <c r="G446" s="151">
        <v>5.6909609999999997</v>
      </c>
      <c r="H446" s="151">
        <v>3.7863000000000001E-2</v>
      </c>
      <c r="I446" s="151">
        <v>1.2229460000000001</v>
      </c>
      <c r="J446" s="151">
        <v>0.83670999999999995</v>
      </c>
      <c r="K446" s="151">
        <v>1.472874</v>
      </c>
      <c r="L446" s="151">
        <v>0.13375300000000001</v>
      </c>
      <c r="M446" s="151">
        <v>1.193452</v>
      </c>
      <c r="N446" s="151">
        <v>9.9400000000000002E-2</v>
      </c>
      <c r="O446" s="151">
        <v>5.3719859999999997</v>
      </c>
      <c r="P446" s="151">
        <v>0</v>
      </c>
      <c r="Q446" s="151">
        <v>2.1621999999999999E-2</v>
      </c>
      <c r="R446" s="151">
        <v>2.0922E-2</v>
      </c>
      <c r="S446" s="151">
        <v>4.36E-2</v>
      </c>
      <c r="T446" s="151">
        <v>0</v>
      </c>
      <c r="U446" s="151">
        <v>0</v>
      </c>
      <c r="V446" s="151">
        <v>0.119072</v>
      </c>
      <c r="W446" s="151">
        <v>0</v>
      </c>
      <c r="X446" s="151">
        <v>0</v>
      </c>
      <c r="Y446" s="151">
        <v>0</v>
      </c>
      <c r="Z446" s="151">
        <v>0</v>
      </c>
      <c r="AA446" s="151">
        <v>84.429743000000002</v>
      </c>
      <c r="AB446" s="151">
        <v>6.8207599999999999</v>
      </c>
      <c r="AC446" s="151">
        <v>60.615091</v>
      </c>
      <c r="AD446" s="151">
        <v>4.3371E-2</v>
      </c>
      <c r="AE446" s="151">
        <v>2.3765999999999999E-2</v>
      </c>
      <c r="AF446" s="151">
        <v>2.0965000000000001E-2</v>
      </c>
      <c r="AG446" s="151">
        <v>1.083736</v>
      </c>
      <c r="AH446" s="151">
        <v>0</v>
      </c>
      <c r="AI446" s="150">
        <v>1.9709999999999998E-2</v>
      </c>
    </row>
    <row r="447" spans="1:35" x14ac:dyDescent="0.25">
      <c r="A447" s="9">
        <v>446</v>
      </c>
      <c r="B447" s="3">
        <v>43347</v>
      </c>
      <c r="C447" s="151">
        <v>4.4392579999999997</v>
      </c>
      <c r="D447" s="151">
        <v>1.3462999999999999E-2</v>
      </c>
      <c r="E447" s="151">
        <v>2.2037000000000001E-2</v>
      </c>
      <c r="F447" s="151">
        <v>1.5109189999999999</v>
      </c>
      <c r="G447" s="151">
        <v>5.6755610000000001</v>
      </c>
      <c r="H447" s="151">
        <v>3.7663000000000002E-2</v>
      </c>
      <c r="I447" s="151">
        <v>1.234885</v>
      </c>
      <c r="J447" s="151">
        <v>0.83632399999999996</v>
      </c>
      <c r="K447" s="151">
        <v>1.4719310000000001</v>
      </c>
      <c r="L447" s="151">
        <v>0.13368099999999999</v>
      </c>
      <c r="M447" s="151">
        <v>1.1939869999999999</v>
      </c>
      <c r="N447" s="151">
        <v>9.9240999999999996E-2</v>
      </c>
      <c r="O447" s="151">
        <v>5.3618779999999999</v>
      </c>
      <c r="P447" s="151">
        <v>0</v>
      </c>
      <c r="Q447" s="151">
        <v>2.1697000000000001E-2</v>
      </c>
      <c r="R447" s="151">
        <v>2.1034000000000001E-2</v>
      </c>
      <c r="S447" s="151">
        <v>4.351E-2</v>
      </c>
      <c r="T447" s="151">
        <v>0</v>
      </c>
      <c r="U447" s="151">
        <v>0</v>
      </c>
      <c r="V447" s="151">
        <v>0.119724</v>
      </c>
      <c r="W447" s="151">
        <v>0</v>
      </c>
      <c r="X447" s="151">
        <v>0</v>
      </c>
      <c r="Y447" s="151">
        <v>0</v>
      </c>
      <c r="Z447" s="151">
        <v>0</v>
      </c>
      <c r="AA447" s="151">
        <v>84.324935999999994</v>
      </c>
      <c r="AB447" s="151">
        <v>6.8156929999999996</v>
      </c>
      <c r="AC447" s="151">
        <v>60.546467999999997</v>
      </c>
      <c r="AD447" s="151">
        <v>4.3410999999999998E-2</v>
      </c>
      <c r="AE447" s="151">
        <v>2.3727999999999999E-2</v>
      </c>
      <c r="AF447" s="151">
        <v>2.1031999999999999E-2</v>
      </c>
      <c r="AG447" s="151">
        <v>1.082211</v>
      </c>
      <c r="AH447" s="151">
        <v>0</v>
      </c>
      <c r="AI447" s="150">
        <v>1.9720000000000001E-2</v>
      </c>
    </row>
    <row r="448" spans="1:35" x14ac:dyDescent="0.25">
      <c r="A448" s="9">
        <v>447</v>
      </c>
      <c r="B448" s="3">
        <v>43346</v>
      </c>
      <c r="C448" s="151">
        <v>4.4348640000000001</v>
      </c>
      <c r="D448" s="151">
        <v>1.3457E-2</v>
      </c>
      <c r="E448" s="151">
        <v>2.2026E-2</v>
      </c>
      <c r="F448" s="151">
        <v>1.5079750000000001</v>
      </c>
      <c r="G448" s="151">
        <v>5.6281809999999997</v>
      </c>
      <c r="H448" s="151">
        <v>3.7408999999999998E-2</v>
      </c>
      <c r="I448" s="151">
        <v>1.218885</v>
      </c>
      <c r="J448" s="151">
        <v>0.83014299999999996</v>
      </c>
      <c r="K448" s="151">
        <v>1.4682580000000001</v>
      </c>
      <c r="L448" s="151">
        <v>0.13355900000000001</v>
      </c>
      <c r="M448" s="151">
        <v>1.1872069999999999</v>
      </c>
      <c r="N448" s="151">
        <v>9.9146999999999999E-2</v>
      </c>
      <c r="O448" s="151">
        <v>5.3541679999999996</v>
      </c>
      <c r="P448" s="151">
        <v>0</v>
      </c>
      <c r="Q448" s="151">
        <v>2.1461999999999998E-2</v>
      </c>
      <c r="R448" s="151">
        <v>2.0728E-2</v>
      </c>
      <c r="S448" s="151">
        <v>4.3074000000000001E-2</v>
      </c>
      <c r="T448" s="151">
        <v>0</v>
      </c>
      <c r="U448" s="151">
        <v>0</v>
      </c>
      <c r="V448" s="151">
        <v>0.117842</v>
      </c>
      <c r="W448" s="151">
        <v>0</v>
      </c>
      <c r="X448" s="151">
        <v>0</v>
      </c>
      <c r="Y448" s="151">
        <v>0</v>
      </c>
      <c r="Z448" s="151">
        <v>0</v>
      </c>
      <c r="AA448" s="151">
        <v>84.082792999999995</v>
      </c>
      <c r="AB448" s="151">
        <v>6.7924579999999999</v>
      </c>
      <c r="AC448" s="151">
        <v>60.225349000000001</v>
      </c>
      <c r="AD448" s="151">
        <v>4.3357E-2</v>
      </c>
      <c r="AE448" s="151">
        <v>2.3727999999999999E-2</v>
      </c>
      <c r="AF448" s="151">
        <v>2.1031999999999999E-2</v>
      </c>
      <c r="AG448" s="151">
        <v>1.078327</v>
      </c>
      <c r="AH448" s="151">
        <v>0</v>
      </c>
      <c r="AI448" s="150">
        <v>1.9542E-2</v>
      </c>
    </row>
    <row r="449" spans="1:35" x14ac:dyDescent="0.25">
      <c r="A449" s="9">
        <v>448</v>
      </c>
      <c r="B449" s="3">
        <v>43343</v>
      </c>
      <c r="C449" s="151">
        <v>4.4276419999999996</v>
      </c>
      <c r="D449" s="151">
        <v>1.3440000000000001E-2</v>
      </c>
      <c r="E449" s="151">
        <v>2.1989000000000002E-2</v>
      </c>
      <c r="F449" s="151">
        <v>1.505611</v>
      </c>
      <c r="G449" s="151">
        <v>5.6151689999999999</v>
      </c>
      <c r="H449" s="151">
        <v>3.6539000000000002E-2</v>
      </c>
      <c r="I449" s="151">
        <v>1.2266619999999999</v>
      </c>
      <c r="J449" s="151">
        <v>0.83052899999999996</v>
      </c>
      <c r="K449" s="151">
        <v>1.474782</v>
      </c>
      <c r="L449" s="151">
        <v>0.133379</v>
      </c>
      <c r="M449" s="151">
        <v>1.180728</v>
      </c>
      <c r="N449" s="151">
        <v>9.9067000000000002E-2</v>
      </c>
      <c r="O449" s="151">
        <v>5.347467</v>
      </c>
      <c r="P449" s="151">
        <v>0</v>
      </c>
      <c r="Q449" s="151">
        <v>2.1375999999999999E-2</v>
      </c>
      <c r="R449" s="151">
        <v>2.0851000000000001E-2</v>
      </c>
      <c r="S449" s="151">
        <v>4.2086999999999999E-2</v>
      </c>
      <c r="T449" s="151">
        <v>0</v>
      </c>
      <c r="U449" s="151">
        <v>0</v>
      </c>
      <c r="V449" s="151">
        <v>0.118711</v>
      </c>
      <c r="W449" s="151">
        <v>0</v>
      </c>
      <c r="X449" s="151">
        <v>0</v>
      </c>
      <c r="Y449" s="151">
        <v>0</v>
      </c>
      <c r="Z449" s="151">
        <v>0</v>
      </c>
      <c r="AA449" s="151">
        <v>84.039911000000004</v>
      </c>
      <c r="AB449" s="151">
        <v>6.7739269999999996</v>
      </c>
      <c r="AC449" s="151">
        <v>60.312798000000001</v>
      </c>
      <c r="AD449" s="151">
        <v>4.3085999999999999E-2</v>
      </c>
      <c r="AE449" s="151">
        <v>2.3635E-2</v>
      </c>
      <c r="AF449" s="151">
        <v>2.1246000000000001E-2</v>
      </c>
      <c r="AG449" s="151">
        <v>1.0780639999999999</v>
      </c>
      <c r="AH449" s="151">
        <v>0</v>
      </c>
      <c r="AI449" s="150">
        <v>1.915E-2</v>
      </c>
    </row>
    <row r="450" spans="1:35" x14ac:dyDescent="0.25">
      <c r="A450" s="9">
        <v>449</v>
      </c>
      <c r="B450" s="3">
        <v>43341</v>
      </c>
      <c r="C450" s="151">
        <v>4.4221170000000001</v>
      </c>
      <c r="D450" s="151">
        <v>1.3429E-2</v>
      </c>
      <c r="E450" s="151">
        <v>2.1971999999999998E-2</v>
      </c>
      <c r="F450" s="151">
        <v>1.5053970000000001</v>
      </c>
      <c r="G450" s="151">
        <v>5.5114020000000004</v>
      </c>
      <c r="H450" s="151">
        <v>3.569E-2</v>
      </c>
      <c r="I450" s="151">
        <v>1.2366269999999999</v>
      </c>
      <c r="J450" s="151">
        <v>0.82921800000000001</v>
      </c>
      <c r="K450" s="151">
        <v>1.473875</v>
      </c>
      <c r="L450" s="151">
        <v>0.133217</v>
      </c>
      <c r="M450" s="151">
        <v>1.1680600000000001</v>
      </c>
      <c r="N450" s="151">
        <v>9.9023E-2</v>
      </c>
      <c r="O450" s="151">
        <v>5.3275389999999998</v>
      </c>
      <c r="P450" s="151">
        <v>0</v>
      </c>
      <c r="Q450" s="151">
        <v>2.1437000000000001E-2</v>
      </c>
      <c r="R450" s="151">
        <v>2.0955000000000001E-2</v>
      </c>
      <c r="S450" s="151">
        <v>4.0951000000000001E-2</v>
      </c>
      <c r="T450" s="151">
        <v>0</v>
      </c>
      <c r="U450" s="151">
        <v>0</v>
      </c>
      <c r="V450" s="151">
        <v>0.119448</v>
      </c>
      <c r="W450" s="151">
        <v>0</v>
      </c>
      <c r="X450" s="151">
        <v>0</v>
      </c>
      <c r="Y450" s="151">
        <v>0</v>
      </c>
      <c r="Z450" s="151">
        <v>0</v>
      </c>
      <c r="AA450" s="151">
        <v>83.636616000000004</v>
      </c>
      <c r="AB450" s="151">
        <v>6.7318759999999997</v>
      </c>
      <c r="AC450" s="151">
        <v>60.069916999999997</v>
      </c>
      <c r="AD450" s="151">
        <v>4.3041000000000003E-2</v>
      </c>
      <c r="AE450" s="151">
        <v>2.3635E-2</v>
      </c>
      <c r="AF450" s="151">
        <v>2.1246000000000001E-2</v>
      </c>
      <c r="AG450" s="151">
        <v>1.077534</v>
      </c>
      <c r="AH450" s="151">
        <v>0</v>
      </c>
      <c r="AI450" s="150">
        <v>1.8608E-2</v>
      </c>
    </row>
    <row r="451" spans="1:35" x14ac:dyDescent="0.25">
      <c r="A451" s="9">
        <v>450</v>
      </c>
      <c r="B451" s="3">
        <v>43340</v>
      </c>
      <c r="C451" s="151">
        <v>4.4184169999999998</v>
      </c>
      <c r="D451" s="151">
        <v>1.3422999999999999E-2</v>
      </c>
      <c r="E451" s="151">
        <v>2.1957000000000001E-2</v>
      </c>
      <c r="F451" s="151">
        <v>1.501771</v>
      </c>
      <c r="G451" s="151">
        <v>5.4717289999999998</v>
      </c>
      <c r="H451" s="151">
        <v>3.5212E-2</v>
      </c>
      <c r="I451" s="151">
        <v>1.2088669999999999</v>
      </c>
      <c r="J451" s="151">
        <v>0.80915700000000002</v>
      </c>
      <c r="K451" s="151">
        <v>1.47306</v>
      </c>
      <c r="L451" s="151">
        <v>0.13313</v>
      </c>
      <c r="M451" s="151">
        <v>1.1595470000000001</v>
      </c>
      <c r="N451" s="151">
        <v>9.8932000000000006E-2</v>
      </c>
      <c r="O451" s="151">
        <v>5.3193869999999999</v>
      </c>
      <c r="P451" s="151">
        <v>0</v>
      </c>
      <c r="Q451" s="151">
        <v>2.0705000000000001E-2</v>
      </c>
      <c r="R451" s="151">
        <v>2.0501999999999999E-2</v>
      </c>
      <c r="S451" s="151">
        <v>4.0698999999999999E-2</v>
      </c>
      <c r="T451" s="151">
        <v>0</v>
      </c>
      <c r="U451" s="151">
        <v>0</v>
      </c>
      <c r="V451" s="151">
        <v>0.116884</v>
      </c>
      <c r="W451" s="151">
        <v>0</v>
      </c>
      <c r="X451" s="151">
        <v>0</v>
      </c>
      <c r="Y451" s="151">
        <v>0</v>
      </c>
      <c r="Z451" s="151">
        <v>0</v>
      </c>
      <c r="AA451" s="151">
        <v>83.623080000000002</v>
      </c>
      <c r="AB451" s="151">
        <v>6.7152180000000001</v>
      </c>
      <c r="AC451" s="151">
        <v>59.937294000000001</v>
      </c>
      <c r="AD451" s="151">
        <v>4.2923000000000003E-2</v>
      </c>
      <c r="AE451" s="151">
        <v>2.3567000000000001E-2</v>
      </c>
      <c r="AF451" s="151">
        <v>2.0601999999999999E-2</v>
      </c>
      <c r="AG451" s="151">
        <v>1.0752170000000001</v>
      </c>
      <c r="AH451" s="151">
        <v>0</v>
      </c>
      <c r="AI451" s="150">
        <v>1.8565000000000002E-2</v>
      </c>
    </row>
    <row r="452" spans="1:35" x14ac:dyDescent="0.25">
      <c r="A452" s="9">
        <v>451</v>
      </c>
      <c r="B452" s="3">
        <v>43339</v>
      </c>
      <c r="C452" s="151">
        <v>4.4157510000000002</v>
      </c>
      <c r="D452" s="151">
        <v>1.3417E-2</v>
      </c>
      <c r="E452" s="151">
        <v>2.1946E-2</v>
      </c>
      <c r="F452" s="151">
        <v>1.4877309999999999</v>
      </c>
      <c r="G452" s="151">
        <v>5.1811999999999996</v>
      </c>
      <c r="H452" s="151">
        <v>3.3373E-2</v>
      </c>
      <c r="I452" s="151">
        <v>1.191058</v>
      </c>
      <c r="J452" s="151">
        <v>0.80323599999999995</v>
      </c>
      <c r="K452" s="151">
        <v>1.4585589999999999</v>
      </c>
      <c r="L452" s="151">
        <v>0.13302900000000001</v>
      </c>
      <c r="M452" s="151">
        <v>1.131961</v>
      </c>
      <c r="N452" s="151">
        <v>9.8863999999999994E-2</v>
      </c>
      <c r="O452" s="151">
        <v>5.3105200000000004</v>
      </c>
      <c r="P452" s="151">
        <v>0</v>
      </c>
      <c r="Q452" s="151">
        <v>2.0579E-2</v>
      </c>
      <c r="R452" s="151">
        <v>2.0346E-2</v>
      </c>
      <c r="S452" s="151">
        <v>3.9008000000000001E-2</v>
      </c>
      <c r="T452" s="151">
        <v>0</v>
      </c>
      <c r="U452" s="151">
        <v>0</v>
      </c>
      <c r="V452" s="151">
        <v>0.115971</v>
      </c>
      <c r="W452" s="151">
        <v>0</v>
      </c>
      <c r="X452" s="151">
        <v>0</v>
      </c>
      <c r="Y452" s="151">
        <v>0</v>
      </c>
      <c r="Z452" s="151">
        <v>0</v>
      </c>
      <c r="AA452" s="151">
        <v>83.494259999999997</v>
      </c>
      <c r="AB452" s="151">
        <v>6.6628720000000001</v>
      </c>
      <c r="AC452" s="151">
        <v>59.283558999999997</v>
      </c>
      <c r="AD452" s="151">
        <v>4.2851E-2</v>
      </c>
      <c r="AE452" s="151">
        <v>2.3567000000000001E-2</v>
      </c>
      <c r="AF452" s="151">
        <v>2.0601999999999999E-2</v>
      </c>
      <c r="AG452" s="151">
        <v>1.0651820000000001</v>
      </c>
      <c r="AH452" s="151">
        <v>0</v>
      </c>
      <c r="AI452" s="150">
        <v>1.7894E-2</v>
      </c>
    </row>
    <row r="453" spans="1:35" x14ac:dyDescent="0.25">
      <c r="A453" s="9">
        <v>452</v>
      </c>
      <c r="B453" s="3">
        <v>43332</v>
      </c>
      <c r="C453" s="151">
        <v>4.3987990000000003</v>
      </c>
      <c r="D453" s="151">
        <v>1.3376000000000001E-2</v>
      </c>
      <c r="E453" s="151">
        <v>2.1874999999999999E-2</v>
      </c>
      <c r="F453" s="151">
        <v>1.4828399999999999</v>
      </c>
      <c r="G453" s="151">
        <v>5.175516</v>
      </c>
      <c r="H453" s="151">
        <v>3.3388000000000001E-2</v>
      </c>
      <c r="I453" s="151">
        <v>1.179576</v>
      </c>
      <c r="J453" s="151">
        <v>0.79760699999999995</v>
      </c>
      <c r="K453" s="151">
        <v>1.4551799999999999</v>
      </c>
      <c r="L453" s="151">
        <v>0.132573</v>
      </c>
      <c r="M453" s="151">
        <v>1.125122</v>
      </c>
      <c r="N453" s="151">
        <v>9.8543000000000006E-2</v>
      </c>
      <c r="O453" s="151">
        <v>5.3002229999999999</v>
      </c>
      <c r="P453" s="151">
        <v>0</v>
      </c>
      <c r="Q453" s="151">
        <v>2.0388E-2</v>
      </c>
      <c r="R453" s="151">
        <v>2.0056999999999998E-2</v>
      </c>
      <c r="S453" s="151">
        <v>3.7909999999999999E-2</v>
      </c>
      <c r="T453" s="151">
        <v>0</v>
      </c>
      <c r="U453" s="151">
        <v>0</v>
      </c>
      <c r="V453" s="151">
        <v>0.11441900000000001</v>
      </c>
      <c r="W453" s="151">
        <v>0</v>
      </c>
      <c r="X453" s="151">
        <v>0</v>
      </c>
      <c r="Y453" s="151">
        <v>0</v>
      </c>
      <c r="Z453" s="151">
        <v>0</v>
      </c>
      <c r="AA453" s="151">
        <v>83.184025000000005</v>
      </c>
      <c r="AB453" s="151">
        <v>6.638287</v>
      </c>
      <c r="AC453" s="151">
        <v>59.006267000000001</v>
      </c>
      <c r="AD453" s="151">
        <v>4.2692000000000001E-2</v>
      </c>
      <c r="AE453" s="151">
        <v>2.3567000000000001E-2</v>
      </c>
      <c r="AF453" s="151">
        <v>2.0601999999999999E-2</v>
      </c>
      <c r="AG453" s="151">
        <v>1.063823</v>
      </c>
      <c r="AH453" s="151">
        <v>0</v>
      </c>
      <c r="AI453" s="150">
        <v>1.7526E-2</v>
      </c>
    </row>
    <row r="454" spans="1:35" x14ac:dyDescent="0.25">
      <c r="A454" s="9">
        <v>453</v>
      </c>
      <c r="B454" s="3">
        <v>43329</v>
      </c>
      <c r="C454" s="151">
        <v>4.3970570000000002</v>
      </c>
      <c r="D454" s="151">
        <v>1.3358E-2</v>
      </c>
      <c r="E454" s="151">
        <v>2.1845E-2</v>
      </c>
      <c r="F454" s="151">
        <v>1.477007</v>
      </c>
      <c r="G454" s="151">
        <v>4.9212579999999999</v>
      </c>
      <c r="H454" s="151">
        <v>3.2342999999999997E-2</v>
      </c>
      <c r="I454" s="151">
        <v>1.17404</v>
      </c>
      <c r="J454" s="151">
        <v>0.787466</v>
      </c>
      <c r="K454" s="151">
        <v>1.452402</v>
      </c>
      <c r="L454" s="151">
        <v>0.13266800000000001</v>
      </c>
      <c r="M454" s="151">
        <v>1.1054600000000001</v>
      </c>
      <c r="N454" s="151">
        <v>9.8448999999999995E-2</v>
      </c>
      <c r="O454" s="151">
        <v>5.3076299999999996</v>
      </c>
      <c r="P454" s="151">
        <v>0</v>
      </c>
      <c r="Q454" s="151">
        <v>2.0219999999999998E-2</v>
      </c>
      <c r="R454" s="151">
        <v>1.9834000000000001E-2</v>
      </c>
      <c r="S454" s="151">
        <v>3.6804999999999997E-2</v>
      </c>
      <c r="T454" s="151">
        <v>0</v>
      </c>
      <c r="U454" s="151">
        <v>0</v>
      </c>
      <c r="V454" s="151">
        <v>0.113263</v>
      </c>
      <c r="W454" s="151">
        <v>0</v>
      </c>
      <c r="X454" s="151">
        <v>0</v>
      </c>
      <c r="Y454" s="151">
        <v>0</v>
      </c>
      <c r="Z454" s="151">
        <v>0</v>
      </c>
      <c r="AA454" s="151">
        <v>83.553387000000001</v>
      </c>
      <c r="AB454" s="151">
        <v>6.598649</v>
      </c>
      <c r="AC454" s="151">
        <v>59.026698000000003</v>
      </c>
      <c r="AD454" s="151">
        <v>4.2678000000000001E-2</v>
      </c>
      <c r="AE454" s="151">
        <v>2.3567000000000001E-2</v>
      </c>
      <c r="AF454" s="151">
        <v>2.0601999999999999E-2</v>
      </c>
      <c r="AG454" s="151">
        <v>1.062997</v>
      </c>
      <c r="AH454" s="151">
        <v>0</v>
      </c>
      <c r="AI454" s="150">
        <v>1.6882000000000001E-2</v>
      </c>
    </row>
    <row r="455" spans="1:35" x14ac:dyDescent="0.25">
      <c r="A455" s="9">
        <v>454</v>
      </c>
      <c r="B455" s="3">
        <v>43328</v>
      </c>
      <c r="C455" s="151">
        <v>4.3933759999999999</v>
      </c>
      <c r="D455" s="151">
        <v>1.3354E-2</v>
      </c>
      <c r="E455" s="151">
        <v>2.1835E-2</v>
      </c>
      <c r="F455" s="151">
        <v>1.4763930000000001</v>
      </c>
      <c r="G455" s="151">
        <v>5.1213889999999997</v>
      </c>
      <c r="H455" s="151">
        <v>3.4500000000000003E-2</v>
      </c>
      <c r="I455" s="151">
        <v>1.1963349999999999</v>
      </c>
      <c r="J455" s="151">
        <v>0.80649199999999999</v>
      </c>
      <c r="K455" s="151">
        <v>1.4559089999999999</v>
      </c>
      <c r="L455" s="151">
        <v>0.13267100000000001</v>
      </c>
      <c r="M455" s="151">
        <v>1.1378360000000001</v>
      </c>
      <c r="N455" s="151">
        <v>9.8428000000000002E-2</v>
      </c>
      <c r="O455" s="151">
        <v>5.3175739999999996</v>
      </c>
      <c r="P455" s="151">
        <v>0</v>
      </c>
      <c r="Q455" s="151">
        <v>2.0535000000000001E-2</v>
      </c>
      <c r="R455" s="151">
        <v>2.0347000000000001E-2</v>
      </c>
      <c r="S455" s="151">
        <v>3.8871999999999997E-2</v>
      </c>
      <c r="T455" s="151">
        <v>0</v>
      </c>
      <c r="U455" s="151">
        <v>0</v>
      </c>
      <c r="V455" s="151">
        <v>0.11620900000000001</v>
      </c>
      <c r="W455" s="151">
        <v>0</v>
      </c>
      <c r="X455" s="151">
        <v>0</v>
      </c>
      <c r="Y455" s="151">
        <v>0</v>
      </c>
      <c r="Z455" s="151">
        <v>0</v>
      </c>
      <c r="AA455" s="151">
        <v>84.08014</v>
      </c>
      <c r="AB455" s="151">
        <v>6.6712049999999996</v>
      </c>
      <c r="AC455" s="151">
        <v>59.639690999999999</v>
      </c>
      <c r="AD455" s="151">
        <v>4.2528000000000003E-2</v>
      </c>
      <c r="AE455" s="151">
        <v>2.3567000000000001E-2</v>
      </c>
      <c r="AF455" s="151">
        <v>2.0601999999999999E-2</v>
      </c>
      <c r="AG455" s="151">
        <v>1.0611459999999999</v>
      </c>
      <c r="AH455" s="151">
        <v>0</v>
      </c>
      <c r="AI455" s="150">
        <v>1.7670000000000002E-2</v>
      </c>
    </row>
    <row r="456" spans="1:35" x14ac:dyDescent="0.25">
      <c r="A456" s="9">
        <v>455</v>
      </c>
      <c r="B456" s="3">
        <v>43327</v>
      </c>
      <c r="C456" s="151">
        <v>4.3931399999999998</v>
      </c>
      <c r="D456" s="151">
        <v>1.3343000000000001E-2</v>
      </c>
      <c r="E456" s="151">
        <v>2.1826000000000002E-2</v>
      </c>
      <c r="F456" s="151">
        <v>1.500607</v>
      </c>
      <c r="G456" s="151">
        <v>5.4023880000000002</v>
      </c>
      <c r="H456" s="151">
        <v>3.7073000000000002E-2</v>
      </c>
      <c r="I456" s="151">
        <v>1.2308600000000001</v>
      </c>
      <c r="J456" s="151">
        <v>0.82264700000000002</v>
      </c>
      <c r="K456" s="151">
        <v>1.4704489999999999</v>
      </c>
      <c r="L456" s="151">
        <v>0.132635</v>
      </c>
      <c r="M456" s="151">
        <v>1.17961</v>
      </c>
      <c r="N456" s="151">
        <v>9.8738999999999993E-2</v>
      </c>
      <c r="O456" s="151">
        <v>5.3382230000000002</v>
      </c>
      <c r="P456" s="151">
        <v>0</v>
      </c>
      <c r="Q456" s="151">
        <v>2.1225999999999998E-2</v>
      </c>
      <c r="R456" s="151">
        <v>2.1061E-2</v>
      </c>
      <c r="S456" s="151">
        <v>4.2165000000000001E-2</v>
      </c>
      <c r="T456" s="151">
        <v>0</v>
      </c>
      <c r="U456" s="151">
        <v>0</v>
      </c>
      <c r="V456" s="151">
        <v>0.12028999999999999</v>
      </c>
      <c r="W456" s="151">
        <v>0</v>
      </c>
      <c r="X456" s="151">
        <v>0</v>
      </c>
      <c r="Y456" s="151">
        <v>0</v>
      </c>
      <c r="Z456" s="151">
        <v>0</v>
      </c>
      <c r="AA456" s="151">
        <v>84.432856999999998</v>
      </c>
      <c r="AB456" s="151">
        <v>6.7378309999999999</v>
      </c>
      <c r="AC456" s="151">
        <v>60.189951999999998</v>
      </c>
      <c r="AD456" s="151">
        <v>4.2700000000000002E-2</v>
      </c>
      <c r="AE456" s="151">
        <v>2.3567000000000001E-2</v>
      </c>
      <c r="AF456" s="151">
        <v>2.0601999999999999E-2</v>
      </c>
      <c r="AG456" s="151">
        <v>1.0659190000000001</v>
      </c>
      <c r="AH456" s="151">
        <v>0</v>
      </c>
      <c r="AI456" s="150">
        <v>1.9311999999999999E-2</v>
      </c>
    </row>
    <row r="457" spans="1:35" x14ac:dyDescent="0.25">
      <c r="A457" s="9">
        <v>456</v>
      </c>
      <c r="B457" s="3">
        <v>43326</v>
      </c>
      <c r="C457" s="151">
        <v>4.3956720000000002</v>
      </c>
      <c r="D457" s="151">
        <v>1.3343000000000001E-2</v>
      </c>
      <c r="E457" s="151">
        <v>2.1814E-2</v>
      </c>
      <c r="F457" s="151">
        <v>1.515884</v>
      </c>
      <c r="G457" s="151">
        <v>5.7210330000000003</v>
      </c>
      <c r="H457" s="151">
        <v>3.9245000000000002E-2</v>
      </c>
      <c r="I457" s="151">
        <v>1.2107810000000001</v>
      </c>
      <c r="J457" s="151">
        <v>0.80781099999999995</v>
      </c>
      <c r="K457" s="151">
        <v>1.4786459999999999</v>
      </c>
      <c r="L457" s="151">
        <v>0.13261500000000001</v>
      </c>
      <c r="M457" s="151">
        <v>1.2045699999999999</v>
      </c>
      <c r="N457" s="151">
        <v>9.8681000000000005E-2</v>
      </c>
      <c r="O457" s="151">
        <v>5.3477230000000002</v>
      </c>
      <c r="P457" s="151">
        <v>0</v>
      </c>
      <c r="Q457" s="151">
        <v>2.1242E-2</v>
      </c>
      <c r="R457" s="151">
        <v>2.0823999999999999E-2</v>
      </c>
      <c r="S457" s="151">
        <v>4.4318999999999997E-2</v>
      </c>
      <c r="T457" s="151">
        <v>0</v>
      </c>
      <c r="U457" s="151">
        <v>0</v>
      </c>
      <c r="V457" s="151">
        <v>0.118924</v>
      </c>
      <c r="W457" s="151">
        <v>0</v>
      </c>
      <c r="X457" s="151">
        <v>0</v>
      </c>
      <c r="Y457" s="151">
        <v>0</v>
      </c>
      <c r="Z457" s="151">
        <v>0</v>
      </c>
      <c r="AA457" s="151">
        <v>84.413904000000002</v>
      </c>
      <c r="AB457" s="151">
        <v>6.7911049999999999</v>
      </c>
      <c r="AC457" s="151">
        <v>60.524301000000001</v>
      </c>
      <c r="AD457" s="151">
        <v>4.2672000000000002E-2</v>
      </c>
      <c r="AE457" s="151">
        <v>2.3448E-2</v>
      </c>
      <c r="AF457" s="151">
        <v>2.1701999999999999E-2</v>
      </c>
      <c r="AG457" s="151">
        <v>1.067652</v>
      </c>
      <c r="AH457" s="151">
        <v>0</v>
      </c>
      <c r="AI457" s="150">
        <v>2.0233999999999999E-2</v>
      </c>
    </row>
    <row r="458" spans="1:35" x14ac:dyDescent="0.25">
      <c r="A458" s="9">
        <v>457</v>
      </c>
      <c r="B458" s="3">
        <v>43325</v>
      </c>
      <c r="C458" s="151">
        <v>4.3950950000000004</v>
      </c>
      <c r="D458" s="151">
        <v>1.3337999999999999E-2</v>
      </c>
      <c r="E458" s="151">
        <v>2.1804E-2</v>
      </c>
      <c r="F458" s="151">
        <v>1.501609</v>
      </c>
      <c r="G458" s="151">
        <v>5.3617749999999997</v>
      </c>
      <c r="H458" s="151">
        <v>3.4104000000000002E-2</v>
      </c>
      <c r="I458" s="151">
        <v>1.2419690000000001</v>
      </c>
      <c r="J458" s="151">
        <v>0.80283800000000005</v>
      </c>
      <c r="K458" s="151">
        <v>1.4819329999999999</v>
      </c>
      <c r="L458" s="151">
        <v>0.13270299999999999</v>
      </c>
      <c r="M458" s="151">
        <v>1.140218</v>
      </c>
      <c r="N458" s="151">
        <v>9.8849999999999993E-2</v>
      </c>
      <c r="O458" s="151">
        <v>5.3742200000000002</v>
      </c>
      <c r="P458" s="151">
        <v>0</v>
      </c>
      <c r="Q458" s="151">
        <v>2.1686E-2</v>
      </c>
      <c r="R458" s="151">
        <v>2.1190000000000001E-2</v>
      </c>
      <c r="S458" s="151">
        <v>3.8301000000000002E-2</v>
      </c>
      <c r="T458" s="151">
        <v>0</v>
      </c>
      <c r="U458" s="151">
        <v>0</v>
      </c>
      <c r="V458" s="151">
        <v>0.12102300000000001</v>
      </c>
      <c r="W458" s="151">
        <v>0</v>
      </c>
      <c r="X458" s="151">
        <v>0</v>
      </c>
      <c r="Y458" s="151">
        <v>0</v>
      </c>
      <c r="Z458" s="151">
        <v>0</v>
      </c>
      <c r="AA458" s="151">
        <v>85.657460999999998</v>
      </c>
      <c r="AB458" s="151">
        <v>6.7127359999999996</v>
      </c>
      <c r="AC458" s="151">
        <v>59.773059000000003</v>
      </c>
      <c r="AD458" s="151">
        <v>4.2733E-2</v>
      </c>
      <c r="AE458" s="151">
        <v>2.3448E-2</v>
      </c>
      <c r="AF458" s="151">
        <v>2.1701999999999999E-2</v>
      </c>
      <c r="AG458" s="151">
        <v>1.0663899999999999</v>
      </c>
      <c r="AH458" s="151">
        <v>0</v>
      </c>
      <c r="AI458" s="150">
        <v>1.7738E-2</v>
      </c>
    </row>
    <row r="459" spans="1:35" x14ac:dyDescent="0.25">
      <c r="A459" s="9">
        <v>458</v>
      </c>
      <c r="B459" s="3">
        <v>43322</v>
      </c>
      <c r="C459" s="151">
        <v>4.3888439999999997</v>
      </c>
      <c r="D459" s="151">
        <v>1.3322000000000001E-2</v>
      </c>
      <c r="E459" s="151">
        <v>2.1772E-2</v>
      </c>
      <c r="F459" s="151">
        <v>1.4910669999999999</v>
      </c>
      <c r="G459" s="151">
        <v>5.0199809999999996</v>
      </c>
      <c r="H459" s="151">
        <v>3.0983E-2</v>
      </c>
      <c r="I459" s="151">
        <v>1.275415</v>
      </c>
      <c r="J459" s="151">
        <v>0.79833799999999999</v>
      </c>
      <c r="K459" s="151">
        <v>1.4854039999999999</v>
      </c>
      <c r="L459" s="151">
        <v>0.13254099999999999</v>
      </c>
      <c r="M459" s="151">
        <v>1.103961</v>
      </c>
      <c r="N459" s="151">
        <v>9.8781999999999995E-2</v>
      </c>
      <c r="O459" s="151">
        <v>5.3897310000000003</v>
      </c>
      <c r="P459" s="151">
        <v>0</v>
      </c>
      <c r="Q459" s="151">
        <v>2.2252999999999998E-2</v>
      </c>
      <c r="R459" s="151">
        <v>2.155E-2</v>
      </c>
      <c r="S459" s="151">
        <v>3.5254000000000001E-2</v>
      </c>
      <c r="T459" s="151">
        <v>0</v>
      </c>
      <c r="U459" s="151">
        <v>0</v>
      </c>
      <c r="V459" s="151">
        <v>0.12311</v>
      </c>
      <c r="W459" s="151">
        <v>0</v>
      </c>
      <c r="X459" s="151">
        <v>0</v>
      </c>
      <c r="Y459" s="151">
        <v>0</v>
      </c>
      <c r="Z459" s="151">
        <v>0</v>
      </c>
      <c r="AA459" s="151">
        <v>86.219252999999995</v>
      </c>
      <c r="AB459" s="151">
        <v>6.6453810000000004</v>
      </c>
      <c r="AC459" s="151">
        <v>59.532910000000001</v>
      </c>
      <c r="AD459" s="151">
        <v>4.2752999999999999E-2</v>
      </c>
      <c r="AE459" s="151">
        <v>2.3448E-2</v>
      </c>
      <c r="AF459" s="151">
        <v>2.1701999999999999E-2</v>
      </c>
      <c r="AG459" s="151">
        <v>1.065059</v>
      </c>
      <c r="AH459" s="151">
        <v>0</v>
      </c>
      <c r="AI459" s="150">
        <v>1.6178000000000001E-2</v>
      </c>
    </row>
    <row r="460" spans="1:35" x14ac:dyDescent="0.25">
      <c r="A460" s="9">
        <v>459</v>
      </c>
      <c r="B460" s="3">
        <v>43321</v>
      </c>
      <c r="C460" s="151">
        <v>4.3867630000000002</v>
      </c>
      <c r="D460" s="151">
        <v>1.3317000000000001E-2</v>
      </c>
      <c r="E460" s="151">
        <v>2.1760999999999999E-2</v>
      </c>
      <c r="F460" s="151">
        <v>1.4864790000000001</v>
      </c>
      <c r="G460" s="151">
        <v>4.9519130000000002</v>
      </c>
      <c r="H460" s="151">
        <v>3.0217999999999998E-2</v>
      </c>
      <c r="I460" s="151">
        <v>1.266391</v>
      </c>
      <c r="J460" s="151">
        <v>0.80151300000000003</v>
      </c>
      <c r="K460" s="151">
        <v>1.48577</v>
      </c>
      <c r="L460" s="151">
        <v>0.13248499999999999</v>
      </c>
      <c r="M460" s="151">
        <v>1.097051</v>
      </c>
      <c r="N460" s="151">
        <v>9.8775000000000002E-2</v>
      </c>
      <c r="O460" s="151">
        <v>5.3939019999999998</v>
      </c>
      <c r="P460" s="151">
        <v>0</v>
      </c>
      <c r="Q460" s="151">
        <v>2.2082999999999998E-2</v>
      </c>
      <c r="R460" s="151">
        <v>2.1555999999999999E-2</v>
      </c>
      <c r="S460" s="151">
        <v>3.4571999999999999E-2</v>
      </c>
      <c r="T460" s="151">
        <v>0</v>
      </c>
      <c r="U460" s="151">
        <v>0</v>
      </c>
      <c r="V460" s="151">
        <v>0.123153</v>
      </c>
      <c r="W460" s="151">
        <v>0</v>
      </c>
      <c r="X460" s="151">
        <v>0</v>
      </c>
      <c r="Y460" s="151">
        <v>0</v>
      </c>
      <c r="Z460" s="151">
        <v>0</v>
      </c>
      <c r="AA460" s="151">
        <v>86.436062000000007</v>
      </c>
      <c r="AB460" s="151">
        <v>6.6278069999999998</v>
      </c>
      <c r="AC460" s="151">
        <v>59.495632000000001</v>
      </c>
      <c r="AD460" s="151">
        <v>4.2637000000000001E-2</v>
      </c>
      <c r="AE460" s="151">
        <v>2.3448E-2</v>
      </c>
      <c r="AF460" s="151">
        <v>2.1701999999999999E-2</v>
      </c>
      <c r="AG460" s="151">
        <v>1.0647519999999999</v>
      </c>
      <c r="AH460" s="151">
        <v>0</v>
      </c>
      <c r="AI460" s="150">
        <v>1.5857E-2</v>
      </c>
    </row>
    <row r="461" spans="1:35" x14ac:dyDescent="0.25">
      <c r="A461" s="9">
        <v>460</v>
      </c>
      <c r="B461" s="3">
        <v>43320</v>
      </c>
      <c r="C461" s="151">
        <v>4.3847620000000003</v>
      </c>
      <c r="D461" s="151">
        <v>1.3309E-2</v>
      </c>
      <c r="E461" s="151">
        <v>2.1749999999999999E-2</v>
      </c>
      <c r="F461" s="151">
        <v>1.485314</v>
      </c>
      <c r="G461" s="151">
        <v>4.9810720000000002</v>
      </c>
      <c r="H461" s="151">
        <v>3.0148000000000001E-2</v>
      </c>
      <c r="I461" s="151">
        <v>1.2557499999999999</v>
      </c>
      <c r="J461" s="151">
        <v>0.79807099999999997</v>
      </c>
      <c r="K461" s="151">
        <v>1.4859819999999999</v>
      </c>
      <c r="L461" s="151">
        <v>0.132408</v>
      </c>
      <c r="M461" s="151">
        <v>1.0958060000000001</v>
      </c>
      <c r="N461" s="151">
        <v>9.8738000000000006E-2</v>
      </c>
      <c r="O461" s="151">
        <v>5.389297</v>
      </c>
      <c r="P461" s="151">
        <v>0</v>
      </c>
      <c r="Q461" s="151">
        <v>2.1839999999999998E-2</v>
      </c>
      <c r="R461" s="151">
        <v>2.1416000000000001E-2</v>
      </c>
      <c r="S461" s="151">
        <v>3.4438999999999997E-2</v>
      </c>
      <c r="T461" s="151">
        <v>0</v>
      </c>
      <c r="U461" s="151">
        <v>0</v>
      </c>
      <c r="V461" s="151">
        <v>0.12236</v>
      </c>
      <c r="W461" s="151">
        <v>0</v>
      </c>
      <c r="X461" s="151">
        <v>0</v>
      </c>
      <c r="Y461" s="151">
        <v>0</v>
      </c>
      <c r="Z461" s="151">
        <v>0</v>
      </c>
      <c r="AA461" s="151">
        <v>86.177143000000001</v>
      </c>
      <c r="AB461" s="151">
        <v>6.6268419999999999</v>
      </c>
      <c r="AC461" s="151">
        <v>59.519562000000001</v>
      </c>
      <c r="AD461" s="151">
        <v>4.2624000000000002E-2</v>
      </c>
      <c r="AE461" s="151">
        <v>2.3448E-2</v>
      </c>
      <c r="AF461" s="151">
        <v>2.1701999999999999E-2</v>
      </c>
      <c r="AG461" s="151">
        <v>1.064643</v>
      </c>
      <c r="AH461" s="151">
        <v>0</v>
      </c>
      <c r="AI461" s="150">
        <v>1.5924000000000001E-2</v>
      </c>
    </row>
    <row r="462" spans="1:35" x14ac:dyDescent="0.25">
      <c r="A462" s="9">
        <v>461</v>
      </c>
      <c r="B462" s="3">
        <v>43319</v>
      </c>
      <c r="C462" s="151">
        <v>4.3828560000000003</v>
      </c>
      <c r="D462" s="151">
        <v>1.3302E-2</v>
      </c>
      <c r="E462" s="151">
        <v>2.1739000000000001E-2</v>
      </c>
      <c r="F462" s="151">
        <v>1.4761120000000001</v>
      </c>
      <c r="G462" s="151">
        <v>4.9246299999999996</v>
      </c>
      <c r="H462" s="151">
        <v>2.9425E-2</v>
      </c>
      <c r="I462" s="151">
        <v>1.2385280000000001</v>
      </c>
      <c r="J462" s="151">
        <v>0.79188199999999997</v>
      </c>
      <c r="K462" s="151">
        <v>1.481649</v>
      </c>
      <c r="L462" s="151">
        <v>0.132379</v>
      </c>
      <c r="M462" s="151">
        <v>1.082776</v>
      </c>
      <c r="N462" s="151">
        <v>9.8707000000000003E-2</v>
      </c>
      <c r="O462" s="151">
        <v>5.3950699999999996</v>
      </c>
      <c r="P462" s="151">
        <v>0</v>
      </c>
      <c r="Q462" s="151">
        <v>2.1573999999999999E-2</v>
      </c>
      <c r="R462" s="151">
        <v>2.1118999999999999E-2</v>
      </c>
      <c r="S462" s="151">
        <v>3.3450000000000001E-2</v>
      </c>
      <c r="T462" s="151">
        <v>0</v>
      </c>
      <c r="U462" s="151">
        <v>0</v>
      </c>
      <c r="V462" s="151">
        <v>0.12066200000000001</v>
      </c>
      <c r="W462" s="151">
        <v>0</v>
      </c>
      <c r="X462" s="151">
        <v>0</v>
      </c>
      <c r="Y462" s="151">
        <v>0</v>
      </c>
      <c r="Z462" s="151">
        <v>0</v>
      </c>
      <c r="AA462" s="151">
        <v>86.314646999999994</v>
      </c>
      <c r="AB462" s="151">
        <v>6.6005649999999996</v>
      </c>
      <c r="AC462" s="151">
        <v>59.354165999999999</v>
      </c>
      <c r="AD462" s="151">
        <v>4.2608E-2</v>
      </c>
      <c r="AE462" s="151">
        <v>2.3451E-2</v>
      </c>
      <c r="AF462" s="151">
        <v>2.1819999999999999E-2</v>
      </c>
      <c r="AG462" s="151">
        <v>1.063158</v>
      </c>
      <c r="AH462" s="151">
        <v>0</v>
      </c>
      <c r="AI462" s="150">
        <v>1.5528999999999999E-2</v>
      </c>
    </row>
    <row r="463" spans="1:35" x14ac:dyDescent="0.25">
      <c r="A463" s="9">
        <v>462</v>
      </c>
      <c r="B463" s="3">
        <v>43318</v>
      </c>
      <c r="C463" s="151">
        <v>4.3807499999999999</v>
      </c>
      <c r="D463" s="151">
        <v>1.3297E-2</v>
      </c>
      <c r="E463" s="151">
        <v>2.1728000000000001E-2</v>
      </c>
      <c r="F463" s="151">
        <v>1.474612</v>
      </c>
      <c r="G463" s="151">
        <v>4.8730840000000004</v>
      </c>
      <c r="H463" s="151">
        <v>2.8919E-2</v>
      </c>
      <c r="I463" s="151">
        <v>1.2484930000000001</v>
      </c>
      <c r="J463" s="151">
        <v>0.80327000000000004</v>
      </c>
      <c r="K463" s="151">
        <v>1.4823710000000001</v>
      </c>
      <c r="L463" s="151">
        <v>0.13233800000000001</v>
      </c>
      <c r="M463" s="151">
        <v>1.078279</v>
      </c>
      <c r="N463" s="151">
        <v>9.8664000000000002E-2</v>
      </c>
      <c r="O463" s="151">
        <v>5.402355</v>
      </c>
      <c r="P463" s="151">
        <v>0</v>
      </c>
      <c r="Q463" s="151">
        <v>2.1964000000000001E-2</v>
      </c>
      <c r="R463" s="151">
        <v>2.1506999999999998E-2</v>
      </c>
      <c r="S463" s="151">
        <v>3.2955999999999999E-2</v>
      </c>
      <c r="T463" s="151">
        <v>0</v>
      </c>
      <c r="U463" s="151">
        <v>0</v>
      </c>
      <c r="V463" s="151">
        <v>0.122905</v>
      </c>
      <c r="W463" s="151">
        <v>0</v>
      </c>
      <c r="X463" s="151">
        <v>0</v>
      </c>
      <c r="Y463" s="151">
        <v>0</v>
      </c>
      <c r="Z463" s="151">
        <v>0</v>
      </c>
      <c r="AA463" s="151">
        <v>86.432451</v>
      </c>
      <c r="AB463" s="151">
        <v>6.5952320000000002</v>
      </c>
      <c r="AC463" s="151">
        <v>59.346124000000003</v>
      </c>
      <c r="AD463" s="151">
        <v>4.2659000000000002E-2</v>
      </c>
      <c r="AE463" s="151">
        <v>2.3451E-2</v>
      </c>
      <c r="AF463" s="151">
        <v>2.1819999999999999E-2</v>
      </c>
      <c r="AG463" s="151">
        <v>1.0629010000000001</v>
      </c>
      <c r="AH463" s="151">
        <v>0</v>
      </c>
      <c r="AI463" s="150">
        <v>1.533E-2</v>
      </c>
    </row>
    <row r="464" spans="1:35" x14ac:dyDescent="0.25">
      <c r="A464" s="9">
        <v>463</v>
      </c>
      <c r="B464" s="3">
        <v>43315</v>
      </c>
      <c r="C464" s="151">
        <v>4.3746689999999999</v>
      </c>
      <c r="D464" s="151">
        <v>1.3278E-2</v>
      </c>
      <c r="E464" s="151">
        <v>2.1697000000000001E-2</v>
      </c>
      <c r="F464" s="151">
        <v>1.4679089999999999</v>
      </c>
      <c r="G464" s="151">
        <v>4.8446160000000003</v>
      </c>
      <c r="H464" s="151">
        <v>2.8933E-2</v>
      </c>
      <c r="I464" s="151">
        <v>1.2331160000000001</v>
      </c>
      <c r="J464" s="151">
        <v>0.79870600000000003</v>
      </c>
      <c r="K464" s="151">
        <v>1.4774430000000001</v>
      </c>
      <c r="L464" s="151">
        <v>0.132165</v>
      </c>
      <c r="M464" s="151">
        <v>1.0736030000000001</v>
      </c>
      <c r="N464" s="151">
        <v>9.8535999999999999E-2</v>
      </c>
      <c r="O464" s="151">
        <v>5.3917789999999997</v>
      </c>
      <c r="P464" s="151">
        <v>0</v>
      </c>
      <c r="Q464" s="151">
        <v>2.1687000000000001E-2</v>
      </c>
      <c r="R464" s="151">
        <v>2.1285999999999999E-2</v>
      </c>
      <c r="S464" s="151">
        <v>3.2615999999999999E-2</v>
      </c>
      <c r="T464" s="151">
        <v>0</v>
      </c>
      <c r="U464" s="151">
        <v>0</v>
      </c>
      <c r="V464" s="151">
        <v>0.12168900000000001</v>
      </c>
      <c r="W464" s="151">
        <v>0</v>
      </c>
      <c r="X464" s="151">
        <v>0</v>
      </c>
      <c r="Y464" s="151">
        <v>0</v>
      </c>
      <c r="Z464" s="151">
        <v>0</v>
      </c>
      <c r="AA464" s="151">
        <v>86.319603000000001</v>
      </c>
      <c r="AB464" s="151">
        <v>6.5736590000000001</v>
      </c>
      <c r="AC464" s="151">
        <v>59.196953000000001</v>
      </c>
      <c r="AD464" s="151">
        <v>4.2494999999999998E-2</v>
      </c>
      <c r="AE464" s="151">
        <v>2.3451E-2</v>
      </c>
      <c r="AF464" s="151">
        <v>2.1819999999999999E-2</v>
      </c>
      <c r="AG464" s="151">
        <v>1.0594479999999999</v>
      </c>
      <c r="AH464" s="151">
        <v>0</v>
      </c>
      <c r="AI464" s="150">
        <v>1.5224E-2</v>
      </c>
    </row>
    <row r="465" spans="1:35" x14ac:dyDescent="0.25">
      <c r="A465" s="9">
        <v>464</v>
      </c>
      <c r="B465" s="3">
        <v>43314</v>
      </c>
      <c r="C465" s="151">
        <v>4.37277</v>
      </c>
      <c r="D465" s="151">
        <v>1.328E-2</v>
      </c>
      <c r="E465" s="151">
        <v>2.1686E-2</v>
      </c>
      <c r="F465" s="151">
        <v>1.4671609999999999</v>
      </c>
      <c r="G465" s="151">
        <v>4.8007569999999999</v>
      </c>
      <c r="H465" s="151">
        <v>2.8313999999999999E-2</v>
      </c>
      <c r="I465" s="151">
        <v>1.257603</v>
      </c>
      <c r="J465" s="151">
        <v>0.82280699999999996</v>
      </c>
      <c r="K465" s="151">
        <v>1.4786509999999999</v>
      </c>
      <c r="L465" s="151">
        <v>0.13212599999999999</v>
      </c>
      <c r="M465" s="151">
        <v>1.0660970000000001</v>
      </c>
      <c r="N465" s="151">
        <v>9.8498000000000002E-2</v>
      </c>
      <c r="O465" s="151">
        <v>5.4074249999999999</v>
      </c>
      <c r="P465" s="151">
        <v>0</v>
      </c>
      <c r="Q465" s="151">
        <v>2.2259000000000001E-2</v>
      </c>
      <c r="R465" s="151">
        <v>2.1877000000000001E-2</v>
      </c>
      <c r="S465" s="151">
        <v>3.1392999999999997E-2</v>
      </c>
      <c r="T465" s="151">
        <v>0</v>
      </c>
      <c r="U465" s="151">
        <v>0</v>
      </c>
      <c r="V465" s="151">
        <v>0.12510099999999999</v>
      </c>
      <c r="W465" s="151">
        <v>0</v>
      </c>
      <c r="X465" s="151">
        <v>0</v>
      </c>
      <c r="Y465" s="151">
        <v>0</v>
      </c>
      <c r="Z465" s="151">
        <v>0</v>
      </c>
      <c r="AA465" s="151">
        <v>86.531034000000005</v>
      </c>
      <c r="AB465" s="151">
        <v>6.5609299999999999</v>
      </c>
      <c r="AC465" s="151">
        <v>59.233517999999997</v>
      </c>
      <c r="AD465" s="151">
        <v>4.2699000000000001E-2</v>
      </c>
      <c r="AE465" s="151">
        <v>2.3451E-2</v>
      </c>
      <c r="AF465" s="151">
        <v>2.1819999999999999E-2</v>
      </c>
      <c r="AG465" s="151">
        <v>1.0598289999999999</v>
      </c>
      <c r="AH465" s="151">
        <v>0</v>
      </c>
      <c r="AI465" s="150">
        <v>1.4803E-2</v>
      </c>
    </row>
    <row r="466" spans="1:35" x14ac:dyDescent="0.25">
      <c r="A466" s="9">
        <v>465</v>
      </c>
      <c r="B466" s="3">
        <v>43313</v>
      </c>
      <c r="C466" s="151">
        <v>4.3707450000000003</v>
      </c>
      <c r="D466" s="151">
        <v>1.3275E-2</v>
      </c>
      <c r="E466" s="151">
        <v>2.1675E-2</v>
      </c>
      <c r="F466" s="151">
        <v>1.4647939999999999</v>
      </c>
      <c r="G466" s="151">
        <v>4.7888999999999999</v>
      </c>
      <c r="H466" s="151">
        <v>2.8174000000000001E-2</v>
      </c>
      <c r="I466" s="151">
        <v>1.246259</v>
      </c>
      <c r="J466" s="151">
        <v>0.82264800000000005</v>
      </c>
      <c r="K466" s="151">
        <v>1.4772810000000001</v>
      </c>
      <c r="L466" s="151">
        <v>0.13206899999999999</v>
      </c>
      <c r="M466" s="151">
        <v>1.062627</v>
      </c>
      <c r="N466" s="151">
        <v>9.8456000000000002E-2</v>
      </c>
      <c r="O466" s="151">
        <v>5.4084750000000001</v>
      </c>
      <c r="P466" s="151">
        <v>0</v>
      </c>
      <c r="Q466" s="151">
        <v>2.2276000000000001E-2</v>
      </c>
      <c r="R466" s="151">
        <v>2.2020000000000001E-2</v>
      </c>
      <c r="S466" s="151">
        <v>3.1231999999999999E-2</v>
      </c>
      <c r="T466" s="151">
        <v>0</v>
      </c>
      <c r="U466" s="151">
        <v>0</v>
      </c>
      <c r="V466" s="151">
        <v>0.12593299999999999</v>
      </c>
      <c r="W466" s="151">
        <v>0</v>
      </c>
      <c r="X466" s="151">
        <v>0</v>
      </c>
      <c r="Y466" s="151">
        <v>0</v>
      </c>
      <c r="Z466" s="151">
        <v>0</v>
      </c>
      <c r="AA466" s="151">
        <v>86.562634000000003</v>
      </c>
      <c r="AB466" s="151">
        <v>6.5892400000000002</v>
      </c>
      <c r="AC466" s="151">
        <v>59.188313000000001</v>
      </c>
      <c r="AD466" s="151">
        <v>4.2705E-2</v>
      </c>
      <c r="AE466" s="151">
        <v>2.3451E-2</v>
      </c>
      <c r="AF466" s="151">
        <v>2.1819999999999999E-2</v>
      </c>
      <c r="AG466" s="151">
        <v>1.058622</v>
      </c>
      <c r="AH466" s="151">
        <v>0</v>
      </c>
      <c r="AI466" s="150">
        <v>1.4944000000000001E-2</v>
      </c>
    </row>
    <row r="467" spans="1:35" x14ac:dyDescent="0.25">
      <c r="A467" s="9">
        <v>466</v>
      </c>
      <c r="B467" s="3">
        <v>43312</v>
      </c>
      <c r="C467" s="151">
        <v>4.3687180000000003</v>
      </c>
      <c r="D467" s="151">
        <v>1.329E-2</v>
      </c>
      <c r="E467" s="151">
        <v>2.1663999999999999E-2</v>
      </c>
      <c r="F467" s="151">
        <v>1.4621999999999999</v>
      </c>
      <c r="G467" s="151">
        <v>4.786689</v>
      </c>
      <c r="H467" s="151">
        <v>2.8088999999999999E-2</v>
      </c>
      <c r="I467" s="151">
        <v>1.235835</v>
      </c>
      <c r="J467" s="151">
        <v>0.81742400000000004</v>
      </c>
      <c r="K467" s="151">
        <v>1.47648</v>
      </c>
      <c r="L467" s="151">
        <v>0.13202</v>
      </c>
      <c r="M467" s="151">
        <v>1.0600700000000001</v>
      </c>
      <c r="N467" s="151">
        <v>9.8419999999999994E-2</v>
      </c>
      <c r="O467" s="151">
        <v>5.4107779999999996</v>
      </c>
      <c r="P467" s="151">
        <v>0</v>
      </c>
      <c r="Q467" s="151">
        <v>2.2086999999999999E-2</v>
      </c>
      <c r="R467" s="151">
        <v>2.188E-2</v>
      </c>
      <c r="S467" s="151">
        <v>3.1007E-2</v>
      </c>
      <c r="T467" s="151">
        <v>0</v>
      </c>
      <c r="U467" s="151">
        <v>0</v>
      </c>
      <c r="V467" s="151">
        <v>0.125143</v>
      </c>
      <c r="W467" s="151">
        <v>0</v>
      </c>
      <c r="X467" s="151">
        <v>0</v>
      </c>
      <c r="Y467" s="151">
        <v>0</v>
      </c>
      <c r="Z467" s="151">
        <v>0</v>
      </c>
      <c r="AA467" s="151">
        <v>86.610066000000003</v>
      </c>
      <c r="AB467" s="151">
        <v>6.585477</v>
      </c>
      <c r="AC467" s="151">
        <v>59.204481999999999</v>
      </c>
      <c r="AD467" s="151">
        <v>4.2681999999999998E-2</v>
      </c>
      <c r="AE467" s="151">
        <v>2.3355000000000001E-2</v>
      </c>
      <c r="AF467" s="151">
        <v>2.1746999999999999E-2</v>
      </c>
      <c r="AG467" s="151">
        <v>1.0579080000000001</v>
      </c>
      <c r="AH467" s="151">
        <v>0</v>
      </c>
      <c r="AI467" s="150">
        <v>1.4935E-2</v>
      </c>
    </row>
    <row r="468" spans="1:35" x14ac:dyDescent="0.25">
      <c r="A468" s="9">
        <v>467</v>
      </c>
      <c r="B468" s="3">
        <v>43311</v>
      </c>
      <c r="C468" s="151">
        <v>4.3666640000000001</v>
      </c>
      <c r="D468" s="151">
        <v>1.3285E-2</v>
      </c>
      <c r="E468" s="151">
        <v>2.1652999999999999E-2</v>
      </c>
      <c r="F468" s="151">
        <v>1.4607079999999999</v>
      </c>
      <c r="G468" s="151">
        <v>4.779026</v>
      </c>
      <c r="H468" s="151">
        <v>2.7968E-2</v>
      </c>
      <c r="I468" s="151">
        <v>1.230537</v>
      </c>
      <c r="J468" s="151">
        <v>0.81078499999999998</v>
      </c>
      <c r="K468" s="151">
        <v>1.476137</v>
      </c>
      <c r="L468" s="151">
        <v>0.131963</v>
      </c>
      <c r="M468" s="151">
        <v>1.06107</v>
      </c>
      <c r="N468" s="151">
        <v>9.8382999999999998E-2</v>
      </c>
      <c r="O468" s="151">
        <v>5.4123659999999996</v>
      </c>
      <c r="P468" s="151">
        <v>0</v>
      </c>
      <c r="Q468" s="151">
        <v>2.1894E-2</v>
      </c>
      <c r="R468" s="151">
        <v>2.1812000000000002E-2</v>
      </c>
      <c r="S468" s="151">
        <v>3.1428999999999999E-2</v>
      </c>
      <c r="T468" s="151">
        <v>0</v>
      </c>
      <c r="U468" s="151">
        <v>0</v>
      </c>
      <c r="V468" s="151">
        <v>0.12475600000000001</v>
      </c>
      <c r="W468" s="151">
        <v>0</v>
      </c>
      <c r="X468" s="151">
        <v>0</v>
      </c>
      <c r="Y468" s="151">
        <v>0</v>
      </c>
      <c r="Z468" s="151">
        <v>0</v>
      </c>
      <c r="AA468" s="151">
        <v>86.682534000000004</v>
      </c>
      <c r="AB468" s="151">
        <v>6.5810000000000004</v>
      </c>
      <c r="AC468" s="151">
        <v>59.188540000000003</v>
      </c>
      <c r="AD468" s="151">
        <v>4.2658000000000001E-2</v>
      </c>
      <c r="AE468" s="151">
        <v>2.3355000000000001E-2</v>
      </c>
      <c r="AF468" s="151">
        <v>2.1746999999999999E-2</v>
      </c>
      <c r="AG468" s="151">
        <v>1.0575319999999999</v>
      </c>
      <c r="AH468" s="151">
        <v>0</v>
      </c>
      <c r="AI468" s="150">
        <v>1.4766E-2</v>
      </c>
    </row>
    <row r="469" spans="1:35" x14ac:dyDescent="0.25">
      <c r="A469" s="9">
        <v>468</v>
      </c>
      <c r="B469" s="3">
        <v>43308</v>
      </c>
      <c r="C469" s="151">
        <v>4.360868</v>
      </c>
      <c r="D469" s="151">
        <v>1.3268E-2</v>
      </c>
      <c r="E469" s="151">
        <v>2.1621000000000001E-2</v>
      </c>
      <c r="F469" s="151">
        <v>1.4570080000000001</v>
      </c>
      <c r="G469" s="151">
        <v>4.750508</v>
      </c>
      <c r="H469" s="151">
        <v>2.7897999999999999E-2</v>
      </c>
      <c r="I469" s="151">
        <v>1.2250239999999999</v>
      </c>
      <c r="J469" s="151">
        <v>0.81103599999999998</v>
      </c>
      <c r="K469" s="151">
        <v>1.473082</v>
      </c>
      <c r="L469" s="151">
        <v>0.13180800000000001</v>
      </c>
      <c r="M469" s="151">
        <v>1.060025</v>
      </c>
      <c r="N469" s="151">
        <v>9.8265000000000005E-2</v>
      </c>
      <c r="O469" s="151">
        <v>5.4112010000000001</v>
      </c>
      <c r="P469" s="151">
        <v>0</v>
      </c>
      <c r="Q469" s="151">
        <v>2.1867999999999999E-2</v>
      </c>
      <c r="R469" s="151">
        <v>2.1611999999999999E-2</v>
      </c>
      <c r="S469" s="151">
        <v>3.1720999999999999E-2</v>
      </c>
      <c r="T469" s="151">
        <v>0</v>
      </c>
      <c r="U469" s="151">
        <v>0</v>
      </c>
      <c r="V469" s="151">
        <v>0.123613</v>
      </c>
      <c r="W469" s="151">
        <v>0</v>
      </c>
      <c r="X469" s="151">
        <v>0</v>
      </c>
      <c r="Y469" s="151">
        <v>0</v>
      </c>
      <c r="Z469" s="151">
        <v>0</v>
      </c>
      <c r="AA469" s="151">
        <v>86.714634000000004</v>
      </c>
      <c r="AB469" s="151">
        <v>6.5621590000000003</v>
      </c>
      <c r="AC469" s="151">
        <v>59.082805999999998</v>
      </c>
      <c r="AD469" s="151">
        <v>4.2597999999999997E-2</v>
      </c>
      <c r="AE469" s="151">
        <v>2.3355000000000001E-2</v>
      </c>
      <c r="AF469" s="151">
        <v>2.1746999999999999E-2</v>
      </c>
      <c r="AG469" s="151">
        <v>1.056489</v>
      </c>
      <c r="AH469" s="151">
        <v>0</v>
      </c>
      <c r="AI469" s="150">
        <v>1.4711E-2</v>
      </c>
    </row>
    <row r="470" spans="1:35" x14ac:dyDescent="0.25">
      <c r="A470" s="9">
        <v>469</v>
      </c>
      <c r="B470" s="3">
        <v>43307</v>
      </c>
      <c r="C470" s="151">
        <v>4.3583400000000001</v>
      </c>
      <c r="D470" s="151">
        <v>1.3263E-2</v>
      </c>
      <c r="E470" s="151">
        <v>2.1610000000000001E-2</v>
      </c>
      <c r="F470" s="151">
        <v>1.459894</v>
      </c>
      <c r="G470" s="151">
        <v>4.7643199999999997</v>
      </c>
      <c r="H470" s="151">
        <v>2.8115000000000001E-2</v>
      </c>
      <c r="I470" s="151">
        <v>1.2406619999999999</v>
      </c>
      <c r="J470" s="151">
        <v>0.80765399999999998</v>
      </c>
      <c r="K470" s="151">
        <v>1.4748779999999999</v>
      </c>
      <c r="L470" s="151">
        <v>0.131742</v>
      </c>
      <c r="M470" s="151">
        <v>1.065979</v>
      </c>
      <c r="N470" s="151">
        <v>9.8229999999999998E-2</v>
      </c>
      <c r="O470" s="151">
        <v>5.4024590000000003</v>
      </c>
      <c r="P470" s="151">
        <v>0</v>
      </c>
      <c r="Q470" s="151">
        <v>2.2145000000000001E-2</v>
      </c>
      <c r="R470" s="151">
        <v>2.1625999999999999E-2</v>
      </c>
      <c r="S470" s="151">
        <v>3.2235E-2</v>
      </c>
      <c r="T470" s="151">
        <v>0</v>
      </c>
      <c r="U470" s="151">
        <v>0</v>
      </c>
      <c r="V470" s="151">
        <v>0.1237</v>
      </c>
      <c r="W470" s="151">
        <v>0</v>
      </c>
      <c r="X470" s="151">
        <v>0</v>
      </c>
      <c r="Y470" s="151">
        <v>0</v>
      </c>
      <c r="Z470" s="151">
        <v>0</v>
      </c>
      <c r="AA470" s="151">
        <v>86.501529000000005</v>
      </c>
      <c r="AB470" s="151">
        <v>6.5735939999999999</v>
      </c>
      <c r="AC470" s="151">
        <v>59.116922000000002</v>
      </c>
      <c r="AD470" s="151">
        <v>4.267E-2</v>
      </c>
      <c r="AE470" s="151">
        <v>2.3355000000000001E-2</v>
      </c>
      <c r="AF470" s="151">
        <v>2.1746999999999999E-2</v>
      </c>
      <c r="AG470" s="151">
        <v>1.057733</v>
      </c>
      <c r="AH470" s="151">
        <v>0</v>
      </c>
      <c r="AI470" s="150">
        <v>1.4829999999999999E-2</v>
      </c>
    </row>
    <row r="471" spans="1:35" x14ac:dyDescent="0.25">
      <c r="A471" s="9">
        <v>470</v>
      </c>
      <c r="B471" s="3">
        <v>43306</v>
      </c>
      <c r="C471" s="151">
        <v>4.356344</v>
      </c>
      <c r="D471" s="151">
        <v>1.3258000000000001E-2</v>
      </c>
      <c r="E471" s="151">
        <v>2.1600000000000001E-2</v>
      </c>
      <c r="F471" s="151">
        <v>1.4497370000000001</v>
      </c>
      <c r="G471" s="151">
        <v>4.682944</v>
      </c>
      <c r="H471" s="151">
        <v>2.7576E-2</v>
      </c>
      <c r="I471" s="151">
        <v>1.197487</v>
      </c>
      <c r="J471" s="151">
        <v>0.79596599999999995</v>
      </c>
      <c r="K471" s="151">
        <v>1.4673499999999999</v>
      </c>
      <c r="L471" s="151">
        <v>0.13169700000000001</v>
      </c>
      <c r="M471" s="151">
        <v>1.0510679999999999</v>
      </c>
      <c r="N471" s="151">
        <v>9.8183000000000006E-2</v>
      </c>
      <c r="O471" s="151">
        <v>5.4144880000000004</v>
      </c>
      <c r="P471" s="151">
        <v>0</v>
      </c>
      <c r="Q471" s="151">
        <v>2.1562999999999999E-2</v>
      </c>
      <c r="R471" s="151">
        <v>2.0993999999999999E-2</v>
      </c>
      <c r="S471" s="151">
        <v>3.1244999999999998E-2</v>
      </c>
      <c r="T471" s="151">
        <v>0</v>
      </c>
      <c r="U471" s="151">
        <v>0</v>
      </c>
      <c r="V471" s="151">
        <v>0.120055</v>
      </c>
      <c r="W471" s="151">
        <v>0</v>
      </c>
      <c r="X471" s="151">
        <v>0</v>
      </c>
      <c r="Y471" s="151">
        <v>0</v>
      </c>
      <c r="Z471" s="151">
        <v>0</v>
      </c>
      <c r="AA471" s="151">
        <v>86.972172999999998</v>
      </c>
      <c r="AB471" s="151">
        <v>6.530246</v>
      </c>
      <c r="AC471" s="151">
        <v>58.817830000000001</v>
      </c>
      <c r="AD471" s="151">
        <v>4.2553000000000001E-2</v>
      </c>
      <c r="AE471" s="151">
        <v>2.3355000000000001E-2</v>
      </c>
      <c r="AF471" s="151">
        <v>2.1746999999999999E-2</v>
      </c>
      <c r="AG471" s="151">
        <v>1.053315</v>
      </c>
      <c r="AH471" s="151">
        <v>0</v>
      </c>
      <c r="AI471" s="150">
        <v>1.4473E-2</v>
      </c>
    </row>
    <row r="472" spans="1:35" x14ac:dyDescent="0.25">
      <c r="A472" s="9">
        <v>471</v>
      </c>
      <c r="B472" s="3">
        <v>43305</v>
      </c>
      <c r="C472" s="151">
        <v>4.3544010000000002</v>
      </c>
      <c r="D472" s="151">
        <v>1.3252E-2</v>
      </c>
      <c r="E472" s="151">
        <v>2.1590000000000002E-2</v>
      </c>
      <c r="F472" s="151">
        <v>1.456324</v>
      </c>
      <c r="G472" s="151">
        <v>4.6943770000000002</v>
      </c>
      <c r="H472" s="151">
        <v>2.7549000000000001E-2</v>
      </c>
      <c r="I472" s="151">
        <v>1.233954</v>
      </c>
      <c r="J472" s="151">
        <v>0.81605099999999997</v>
      </c>
      <c r="K472" s="151">
        <v>1.4729840000000001</v>
      </c>
      <c r="L472" s="151">
        <v>0.13164799999999999</v>
      </c>
      <c r="M472" s="151">
        <v>1.0569010000000001</v>
      </c>
      <c r="N472" s="151">
        <v>9.8156999999999994E-2</v>
      </c>
      <c r="O472" s="151">
        <v>5.4178899999999999</v>
      </c>
      <c r="P472" s="151">
        <v>0</v>
      </c>
      <c r="Q472" s="151">
        <v>2.2093000000000002E-2</v>
      </c>
      <c r="R472" s="151">
        <v>2.1595E-2</v>
      </c>
      <c r="S472" s="151">
        <v>3.1023999999999999E-2</v>
      </c>
      <c r="T472" s="151">
        <v>0</v>
      </c>
      <c r="U472" s="151">
        <v>0</v>
      </c>
      <c r="V472" s="151">
        <v>0.12349300000000001</v>
      </c>
      <c r="W472" s="151">
        <v>0</v>
      </c>
      <c r="X472" s="151">
        <v>0</v>
      </c>
      <c r="Y472" s="151">
        <v>0</v>
      </c>
      <c r="Z472" s="151">
        <v>0</v>
      </c>
      <c r="AA472" s="151">
        <v>86.985793000000001</v>
      </c>
      <c r="AB472" s="151">
        <v>6.5900550000000004</v>
      </c>
      <c r="AC472" s="151">
        <v>59.141207000000001</v>
      </c>
      <c r="AD472" s="151">
        <v>4.2646999999999997E-2</v>
      </c>
      <c r="AE472" s="151">
        <v>2.3186999999999999E-2</v>
      </c>
      <c r="AF472" s="151">
        <v>2.164E-2</v>
      </c>
      <c r="AG472" s="151">
        <v>1.057121</v>
      </c>
      <c r="AH472" s="151">
        <v>0</v>
      </c>
      <c r="AI472" s="150">
        <v>1.4312E-2</v>
      </c>
    </row>
    <row r="473" spans="1:35" x14ac:dyDescent="0.25">
      <c r="A473" s="9">
        <v>472</v>
      </c>
      <c r="B473" s="3">
        <v>43304</v>
      </c>
      <c r="C473" s="151">
        <v>4.3524240000000001</v>
      </c>
      <c r="D473" s="151">
        <v>1.3246000000000001E-2</v>
      </c>
      <c r="E473" s="151">
        <v>2.1578E-2</v>
      </c>
      <c r="F473" s="151">
        <v>1.456558</v>
      </c>
      <c r="G473" s="151">
        <v>4.7237710000000002</v>
      </c>
      <c r="H473" s="151">
        <v>2.7602999999999999E-2</v>
      </c>
      <c r="I473" s="151">
        <v>1.216215</v>
      </c>
      <c r="J473" s="151">
        <v>0.810145</v>
      </c>
      <c r="K473" s="151">
        <v>1.472235</v>
      </c>
      <c r="L473" s="151">
        <v>0.131576</v>
      </c>
      <c r="M473" s="151">
        <v>1.057731</v>
      </c>
      <c r="N473" s="151">
        <v>9.8124000000000003E-2</v>
      </c>
      <c r="O473" s="151">
        <v>5.4035970000000004</v>
      </c>
      <c r="P473" s="151">
        <v>0</v>
      </c>
      <c r="Q473" s="151">
        <v>2.1805999999999999E-2</v>
      </c>
      <c r="R473" s="151">
        <v>2.1267000000000001E-2</v>
      </c>
      <c r="S473" s="151">
        <v>3.1312E-2</v>
      </c>
      <c r="T473" s="151">
        <v>0</v>
      </c>
      <c r="U473" s="151">
        <v>0</v>
      </c>
      <c r="V473" s="151">
        <v>0.121619</v>
      </c>
      <c r="W473" s="151">
        <v>0</v>
      </c>
      <c r="X473" s="151">
        <v>0</v>
      </c>
      <c r="Y473" s="151">
        <v>0</v>
      </c>
      <c r="Z473" s="151">
        <v>0</v>
      </c>
      <c r="AA473" s="151">
        <v>86.757392999999993</v>
      </c>
      <c r="AB473" s="151">
        <v>6.579955</v>
      </c>
      <c r="AC473" s="151">
        <v>59.125407000000003</v>
      </c>
      <c r="AD473" s="151">
        <v>4.2562999999999997E-2</v>
      </c>
      <c r="AE473" s="151">
        <v>2.3186999999999999E-2</v>
      </c>
      <c r="AF473" s="151">
        <v>2.164E-2</v>
      </c>
      <c r="AG473" s="151">
        <v>1.0564640000000001</v>
      </c>
      <c r="AH473" s="151">
        <v>0</v>
      </c>
      <c r="AI473" s="150">
        <v>1.4433E-2</v>
      </c>
    </row>
    <row r="474" spans="1:35" x14ac:dyDescent="0.25">
      <c r="A474" s="9">
        <v>473</v>
      </c>
      <c r="B474" s="3">
        <v>43301</v>
      </c>
      <c r="C474" s="151">
        <v>4.3463700000000003</v>
      </c>
      <c r="D474" s="151">
        <v>1.323E-2</v>
      </c>
      <c r="E474" s="151">
        <v>2.1545999999999999E-2</v>
      </c>
      <c r="F474" s="151">
        <v>1.455014</v>
      </c>
      <c r="G474" s="151">
        <v>4.7307129999999997</v>
      </c>
      <c r="H474" s="151">
        <v>2.7719000000000001E-2</v>
      </c>
      <c r="I474" s="151">
        <v>1.206496</v>
      </c>
      <c r="J474" s="151">
        <v>0.80390300000000003</v>
      </c>
      <c r="K474" s="151">
        <v>1.470318</v>
      </c>
      <c r="L474" s="151">
        <v>0.13141</v>
      </c>
      <c r="M474" s="151">
        <v>1.0576030000000001</v>
      </c>
      <c r="N474" s="151">
        <v>9.8006999999999997E-2</v>
      </c>
      <c r="O474" s="151">
        <v>5.3977380000000004</v>
      </c>
      <c r="P474" s="151">
        <v>0</v>
      </c>
      <c r="Q474" s="151">
        <v>2.1683999999999998E-2</v>
      </c>
      <c r="R474" s="151">
        <v>2.1096E-2</v>
      </c>
      <c r="S474" s="151">
        <v>3.1487000000000001E-2</v>
      </c>
      <c r="T474" s="151">
        <v>0</v>
      </c>
      <c r="U474" s="151">
        <v>0</v>
      </c>
      <c r="V474" s="151">
        <v>0.120646</v>
      </c>
      <c r="W474" s="151">
        <v>0</v>
      </c>
      <c r="X474" s="151">
        <v>0</v>
      </c>
      <c r="Y474" s="151">
        <v>0</v>
      </c>
      <c r="Z474" s="151">
        <v>0</v>
      </c>
      <c r="AA474" s="151">
        <v>86.686593000000002</v>
      </c>
      <c r="AB474" s="151">
        <v>6.5692519999999996</v>
      </c>
      <c r="AC474" s="151">
        <v>59.048614999999998</v>
      </c>
      <c r="AD474" s="151">
        <v>4.2491000000000001E-2</v>
      </c>
      <c r="AE474" s="151">
        <v>2.3186999999999999E-2</v>
      </c>
      <c r="AF474" s="151">
        <v>2.164E-2</v>
      </c>
      <c r="AG474" s="151">
        <v>1.0556190000000001</v>
      </c>
      <c r="AH474" s="151">
        <v>0</v>
      </c>
      <c r="AI474" s="150">
        <v>1.4402E-2</v>
      </c>
    </row>
    <row r="475" spans="1:35" x14ac:dyDescent="0.25">
      <c r="A475" s="9">
        <v>474</v>
      </c>
      <c r="B475" s="3">
        <v>43300</v>
      </c>
      <c r="C475" s="151">
        <v>4.3443810000000003</v>
      </c>
      <c r="D475" s="151">
        <v>1.3225000000000001E-2</v>
      </c>
      <c r="E475" s="151">
        <v>2.1534999999999999E-2</v>
      </c>
      <c r="F475" s="151">
        <v>1.4529129999999999</v>
      </c>
      <c r="G475" s="151">
        <v>4.6891689999999997</v>
      </c>
      <c r="H475" s="151">
        <v>2.7671999999999999E-2</v>
      </c>
      <c r="I475" s="151">
        <v>1.2009240000000001</v>
      </c>
      <c r="J475" s="151">
        <v>0.79476500000000005</v>
      </c>
      <c r="K475" s="151">
        <v>1.4681230000000001</v>
      </c>
      <c r="L475" s="151">
        <v>0.13136100000000001</v>
      </c>
      <c r="M475" s="151">
        <v>1.0545199999999999</v>
      </c>
      <c r="N475" s="151">
        <v>9.7980999999999999E-2</v>
      </c>
      <c r="O475" s="151">
        <v>5.4043400000000004</v>
      </c>
      <c r="P475" s="151">
        <v>0</v>
      </c>
      <c r="Q475" s="151">
        <v>2.1471000000000001E-2</v>
      </c>
      <c r="R475" s="151">
        <v>2.1041000000000001E-2</v>
      </c>
      <c r="S475" s="151">
        <v>3.1414999999999998E-2</v>
      </c>
      <c r="T475" s="151">
        <v>0</v>
      </c>
      <c r="U475" s="151">
        <v>0</v>
      </c>
      <c r="V475" s="151">
        <v>0.12031</v>
      </c>
      <c r="W475" s="151">
        <v>0</v>
      </c>
      <c r="X475" s="151">
        <v>0</v>
      </c>
      <c r="Y475" s="151">
        <v>0</v>
      </c>
      <c r="Z475" s="151">
        <v>0</v>
      </c>
      <c r="AA475" s="151">
        <v>86.834084000000004</v>
      </c>
      <c r="AB475" s="151">
        <v>6.560562</v>
      </c>
      <c r="AC475" s="151">
        <v>59.036997999999997</v>
      </c>
      <c r="AD475" s="151">
        <v>4.2502999999999999E-2</v>
      </c>
      <c r="AE475" s="151">
        <v>2.3186999999999999E-2</v>
      </c>
      <c r="AF475" s="151">
        <v>2.164E-2</v>
      </c>
      <c r="AG475" s="151">
        <v>1.053714</v>
      </c>
      <c r="AH475" s="151">
        <v>0</v>
      </c>
      <c r="AI475" s="150">
        <v>1.4378999999999999E-2</v>
      </c>
    </row>
    <row r="476" spans="1:35" x14ac:dyDescent="0.25">
      <c r="A476" s="9">
        <v>475</v>
      </c>
      <c r="B476" s="3">
        <v>43299</v>
      </c>
      <c r="C476" s="151">
        <v>4.34232</v>
      </c>
      <c r="D476" s="151">
        <v>1.3226E-2</v>
      </c>
      <c r="E476" s="151">
        <v>2.1524000000000001E-2</v>
      </c>
      <c r="F476" s="151">
        <v>1.452812</v>
      </c>
      <c r="G476" s="151">
        <v>4.7103520000000003</v>
      </c>
      <c r="H476" s="151">
        <v>2.8278999999999999E-2</v>
      </c>
      <c r="I476" s="151">
        <v>1.191309</v>
      </c>
      <c r="J476" s="151">
        <v>0.80047299999999999</v>
      </c>
      <c r="K476" s="151">
        <v>1.46852</v>
      </c>
      <c r="L476" s="151">
        <v>0.13129099999999999</v>
      </c>
      <c r="M476" s="151">
        <v>1.0590580000000001</v>
      </c>
      <c r="N476" s="151">
        <v>9.7947000000000006E-2</v>
      </c>
      <c r="O476" s="151">
        <v>5.3920399999999997</v>
      </c>
      <c r="P476" s="151">
        <v>0</v>
      </c>
      <c r="Q476" s="151">
        <v>2.1572999999999998E-2</v>
      </c>
      <c r="R476" s="151">
        <v>2.0924000000000002E-2</v>
      </c>
      <c r="S476" s="151">
        <v>3.1771000000000001E-2</v>
      </c>
      <c r="T476" s="151">
        <v>0</v>
      </c>
      <c r="U476" s="151">
        <v>0</v>
      </c>
      <c r="V476" s="151">
        <v>0.119656</v>
      </c>
      <c r="W476" s="151">
        <v>0</v>
      </c>
      <c r="X476" s="151">
        <v>0</v>
      </c>
      <c r="Y476" s="151">
        <v>0</v>
      </c>
      <c r="Z476" s="151">
        <v>0</v>
      </c>
      <c r="AA476" s="151">
        <v>86.671700999999999</v>
      </c>
      <c r="AB476" s="151">
        <v>6.5642889999999996</v>
      </c>
      <c r="AC476" s="151">
        <v>59.136631000000001</v>
      </c>
      <c r="AD476" s="151">
        <v>4.2460999999999999E-2</v>
      </c>
      <c r="AE476" s="151">
        <v>2.3186999999999999E-2</v>
      </c>
      <c r="AF476" s="151">
        <v>2.164E-2</v>
      </c>
      <c r="AG476" s="151">
        <v>1.0539430000000001</v>
      </c>
      <c r="AH476" s="151">
        <v>0</v>
      </c>
      <c r="AI476" s="150">
        <v>1.4451E-2</v>
      </c>
    </row>
    <row r="477" spans="1:35" x14ac:dyDescent="0.25">
      <c r="A477" s="9">
        <v>476</v>
      </c>
      <c r="B477" s="3">
        <v>43298</v>
      </c>
      <c r="C477" s="151">
        <v>4.3402079999999996</v>
      </c>
      <c r="D477" s="151">
        <v>1.3221E-2</v>
      </c>
      <c r="E477" s="151">
        <v>2.1513999999999998E-2</v>
      </c>
      <c r="F477" s="151">
        <v>1.449675</v>
      </c>
      <c r="G477" s="151">
        <v>4.7042719999999996</v>
      </c>
      <c r="H477" s="151">
        <v>2.8278000000000001E-2</v>
      </c>
      <c r="I477" s="151">
        <v>1.1615070000000001</v>
      </c>
      <c r="J477" s="151">
        <v>0.78774599999999995</v>
      </c>
      <c r="K477" s="151">
        <v>1.4662409999999999</v>
      </c>
      <c r="L477" s="151">
        <v>0.13123699999999999</v>
      </c>
      <c r="M477" s="151">
        <v>1.053436</v>
      </c>
      <c r="N477" s="151">
        <v>9.7906999999999994E-2</v>
      </c>
      <c r="O477" s="151">
        <v>5.3890209999999996</v>
      </c>
      <c r="P477" s="151">
        <v>0</v>
      </c>
      <c r="Q477" s="151">
        <v>2.1146999999999999E-2</v>
      </c>
      <c r="R477" s="151">
        <v>2.0563999999999999E-2</v>
      </c>
      <c r="S477" s="151">
        <v>3.1591000000000001E-2</v>
      </c>
      <c r="T477" s="151">
        <v>0</v>
      </c>
      <c r="U477" s="151">
        <v>0</v>
      </c>
      <c r="V477" s="151">
        <v>0.117591</v>
      </c>
      <c r="W477" s="151">
        <v>0</v>
      </c>
      <c r="X477" s="151">
        <v>0</v>
      </c>
      <c r="Y477" s="151">
        <v>0</v>
      </c>
      <c r="Z477" s="151">
        <v>0</v>
      </c>
      <c r="AA477" s="151">
        <v>86.600053000000003</v>
      </c>
      <c r="AB477" s="151">
        <v>6.5684100000000001</v>
      </c>
      <c r="AC477" s="151">
        <v>59.129181000000003</v>
      </c>
      <c r="AD477" s="151">
        <v>4.2332000000000002E-2</v>
      </c>
      <c r="AE477" s="151">
        <v>2.3151000000000001E-2</v>
      </c>
      <c r="AF477" s="151">
        <v>2.163E-2</v>
      </c>
      <c r="AG477" s="151">
        <v>1.0514289999999999</v>
      </c>
      <c r="AH477" s="151">
        <v>0</v>
      </c>
      <c r="AI477" s="150">
        <v>1.4482E-2</v>
      </c>
    </row>
    <row r="478" spans="1:35" x14ac:dyDescent="0.25">
      <c r="A478" s="9">
        <v>477</v>
      </c>
      <c r="B478" s="3">
        <v>43297</v>
      </c>
      <c r="C478" s="151">
        <v>4.3381509999999999</v>
      </c>
      <c r="D478" s="151">
        <v>1.3216E-2</v>
      </c>
      <c r="E478" s="151">
        <v>2.1503000000000001E-2</v>
      </c>
      <c r="F478" s="151">
        <v>1.4492229999999999</v>
      </c>
      <c r="G478" s="151">
        <v>4.7069710000000002</v>
      </c>
      <c r="H478" s="151">
        <v>2.8292999999999999E-2</v>
      </c>
      <c r="I478" s="151">
        <v>1.167001</v>
      </c>
      <c r="J478" s="151">
        <v>0.792435</v>
      </c>
      <c r="K478" s="151">
        <v>1.465646</v>
      </c>
      <c r="L478" s="151">
        <v>0.13117200000000001</v>
      </c>
      <c r="M478" s="151">
        <v>1.0545</v>
      </c>
      <c r="N478" s="151">
        <v>9.7867999999999997E-2</v>
      </c>
      <c r="O478" s="151">
        <v>5.3875080000000004</v>
      </c>
      <c r="P478" s="151">
        <v>0</v>
      </c>
      <c r="Q478" s="151">
        <v>2.1114000000000001E-2</v>
      </c>
      <c r="R478" s="151">
        <v>2.0611000000000001E-2</v>
      </c>
      <c r="S478" s="151">
        <v>3.1690999999999997E-2</v>
      </c>
      <c r="T478" s="151">
        <v>0</v>
      </c>
      <c r="U478" s="151">
        <v>0</v>
      </c>
      <c r="V478" s="151">
        <v>0.117855</v>
      </c>
      <c r="W478" s="151">
        <v>0</v>
      </c>
      <c r="X478" s="151">
        <v>0</v>
      </c>
      <c r="Y478" s="151">
        <v>0</v>
      </c>
      <c r="Z478" s="151">
        <v>0</v>
      </c>
      <c r="AA478" s="151">
        <v>86.611376000000007</v>
      </c>
      <c r="AB478" s="151">
        <v>6.5690869999999997</v>
      </c>
      <c r="AC478" s="151">
        <v>59.131763999999997</v>
      </c>
      <c r="AD478" s="151">
        <v>4.2306000000000003E-2</v>
      </c>
      <c r="AE478" s="151">
        <v>2.3151000000000001E-2</v>
      </c>
      <c r="AF478" s="151">
        <v>2.163E-2</v>
      </c>
      <c r="AG478" s="151">
        <v>1.0504739999999999</v>
      </c>
      <c r="AH478" s="151">
        <v>0</v>
      </c>
      <c r="AI478" s="150">
        <v>1.474E-2</v>
      </c>
    </row>
    <row r="479" spans="1:35" x14ac:dyDescent="0.25">
      <c r="A479" s="9">
        <v>478</v>
      </c>
      <c r="B479" s="3">
        <v>43294</v>
      </c>
      <c r="C479" s="151">
        <v>4.3323029999999996</v>
      </c>
      <c r="D479" s="151">
        <v>1.3200999999999999E-2</v>
      </c>
      <c r="E479" s="151">
        <v>2.1472000000000002E-2</v>
      </c>
      <c r="F479" s="151">
        <v>1.447252</v>
      </c>
      <c r="G479" s="151">
        <v>4.6891569999999998</v>
      </c>
      <c r="H479" s="151">
        <v>2.8226999999999999E-2</v>
      </c>
      <c r="I479" s="151">
        <v>1.17031</v>
      </c>
      <c r="J479" s="151">
        <v>0.79475399999999996</v>
      </c>
      <c r="K479" s="151">
        <v>1.4624809999999999</v>
      </c>
      <c r="L479" s="151">
        <v>0.13101599999999999</v>
      </c>
      <c r="M479" s="151">
        <v>1.051312</v>
      </c>
      <c r="N479" s="151">
        <v>9.7750000000000004E-2</v>
      </c>
      <c r="O479" s="151">
        <v>5.3791830000000003</v>
      </c>
      <c r="P479" s="151">
        <v>0</v>
      </c>
      <c r="Q479" s="151">
        <v>2.0951999999999998E-2</v>
      </c>
      <c r="R479" s="151">
        <v>2.0410000000000001E-2</v>
      </c>
      <c r="S479" s="151">
        <v>3.1580999999999998E-2</v>
      </c>
      <c r="T479" s="151">
        <v>0</v>
      </c>
      <c r="U479" s="151">
        <v>0</v>
      </c>
      <c r="V479" s="151">
        <v>0.116704</v>
      </c>
      <c r="W479" s="151">
        <v>0</v>
      </c>
      <c r="X479" s="151">
        <v>0</v>
      </c>
      <c r="Y479" s="151">
        <v>0</v>
      </c>
      <c r="Z479" s="151">
        <v>0</v>
      </c>
      <c r="AA479" s="151">
        <v>86.441980000000001</v>
      </c>
      <c r="AB479" s="151">
        <v>6.5579789999999996</v>
      </c>
      <c r="AC479" s="151">
        <v>59.007475999999997</v>
      </c>
      <c r="AD479" s="151">
        <v>4.2221000000000002E-2</v>
      </c>
      <c r="AE479" s="151">
        <v>2.3151000000000001E-2</v>
      </c>
      <c r="AF479" s="151">
        <v>2.163E-2</v>
      </c>
      <c r="AG479" s="151">
        <v>1.049418</v>
      </c>
      <c r="AH479" s="151">
        <v>0</v>
      </c>
      <c r="AI479" s="150">
        <v>1.4664999999999999E-2</v>
      </c>
    </row>
    <row r="480" spans="1:35" x14ac:dyDescent="0.25">
      <c r="A480" s="9">
        <v>479</v>
      </c>
      <c r="B480" s="3">
        <v>43293</v>
      </c>
      <c r="C480" s="151">
        <v>4.3302490000000002</v>
      </c>
      <c r="D480" s="151">
        <v>1.3195E-2</v>
      </c>
      <c r="E480" s="151">
        <v>2.1461999999999998E-2</v>
      </c>
      <c r="F480" s="151">
        <v>1.442796</v>
      </c>
      <c r="G480" s="151">
        <v>4.6829450000000001</v>
      </c>
      <c r="H480" s="151">
        <v>2.8034E-2</v>
      </c>
      <c r="I480" s="151">
        <v>1.1857230000000001</v>
      </c>
      <c r="J480" s="151">
        <v>0.81474299999999999</v>
      </c>
      <c r="K480" s="151">
        <v>1.459419</v>
      </c>
      <c r="L480" s="151">
        <v>0.13100800000000001</v>
      </c>
      <c r="M480" s="151">
        <v>1.047123</v>
      </c>
      <c r="N480" s="151">
        <v>9.7740999999999995E-2</v>
      </c>
      <c r="O480" s="151">
        <v>5.3889690000000003</v>
      </c>
      <c r="P480" s="151">
        <v>0</v>
      </c>
      <c r="Q480" s="151">
        <v>2.0995E-2</v>
      </c>
      <c r="R480" s="151">
        <v>2.0825E-2</v>
      </c>
      <c r="S480" s="151">
        <v>3.0714999999999999E-2</v>
      </c>
      <c r="T480" s="151">
        <v>0</v>
      </c>
      <c r="U480" s="151">
        <v>0</v>
      </c>
      <c r="V480" s="151">
        <v>0.119078</v>
      </c>
      <c r="W480" s="151">
        <v>0</v>
      </c>
      <c r="X480" s="151">
        <v>0</v>
      </c>
      <c r="Y480" s="151">
        <v>0</v>
      </c>
      <c r="Z480" s="151">
        <v>0</v>
      </c>
      <c r="AA480" s="151">
        <v>86.515032000000005</v>
      </c>
      <c r="AB480" s="151">
        <v>6.5437849999999997</v>
      </c>
      <c r="AC480" s="151">
        <v>58.902419000000002</v>
      </c>
      <c r="AD480" s="151">
        <v>4.2249000000000002E-2</v>
      </c>
      <c r="AE480" s="151">
        <v>2.3151000000000001E-2</v>
      </c>
      <c r="AF480" s="151">
        <v>2.163E-2</v>
      </c>
      <c r="AG480" s="151">
        <v>1.04619</v>
      </c>
      <c r="AH480" s="151">
        <v>0</v>
      </c>
      <c r="AI480" s="150">
        <v>1.4425E-2</v>
      </c>
    </row>
    <row r="481" spans="1:35" x14ac:dyDescent="0.25">
      <c r="A481" s="9">
        <v>480</v>
      </c>
      <c r="B481" s="3">
        <v>43292</v>
      </c>
      <c r="C481" s="151">
        <v>4.3283810000000003</v>
      </c>
      <c r="D481" s="151">
        <v>1.3191E-2</v>
      </c>
      <c r="E481" s="151">
        <v>2.1451999999999999E-2</v>
      </c>
      <c r="F481" s="151">
        <v>1.4491639999999999</v>
      </c>
      <c r="G481" s="151">
        <v>4.6728540000000001</v>
      </c>
      <c r="H481" s="151">
        <v>2.7744000000000001E-2</v>
      </c>
      <c r="I481" s="151">
        <v>1.261941</v>
      </c>
      <c r="J481" s="151">
        <v>0.84497900000000004</v>
      </c>
      <c r="K481" s="151">
        <v>1.463719</v>
      </c>
      <c r="L481" s="151">
        <v>0.130968</v>
      </c>
      <c r="M481" s="151">
        <v>1.0528379999999999</v>
      </c>
      <c r="N481" s="151">
        <v>9.7716999999999998E-2</v>
      </c>
      <c r="O481" s="151">
        <v>5.3972239999999996</v>
      </c>
      <c r="P481" s="151">
        <v>0</v>
      </c>
      <c r="Q481" s="151">
        <v>2.1543E-2</v>
      </c>
      <c r="R481" s="151">
        <v>2.1817E-2</v>
      </c>
      <c r="S481" s="151">
        <v>3.0692000000000001E-2</v>
      </c>
      <c r="T481" s="151">
        <v>0</v>
      </c>
      <c r="U481" s="151">
        <v>0</v>
      </c>
      <c r="V481" s="151">
        <v>0.12475799999999999</v>
      </c>
      <c r="W481" s="151">
        <v>0</v>
      </c>
      <c r="X481" s="151">
        <v>0</v>
      </c>
      <c r="Y481" s="151">
        <v>0</v>
      </c>
      <c r="Z481" s="151">
        <v>0</v>
      </c>
      <c r="AA481" s="151">
        <v>86.580173000000002</v>
      </c>
      <c r="AB481" s="151">
        <v>6.5392020000000004</v>
      </c>
      <c r="AC481" s="151">
        <v>58.893120000000003</v>
      </c>
      <c r="AD481" s="151">
        <v>4.2202999999999997E-2</v>
      </c>
      <c r="AE481" s="151">
        <v>2.3151000000000001E-2</v>
      </c>
      <c r="AF481" s="151">
        <v>2.163E-2</v>
      </c>
      <c r="AG481" s="151">
        <v>1.0490079999999999</v>
      </c>
      <c r="AH481" s="151">
        <v>0</v>
      </c>
      <c r="AI481" s="150">
        <v>1.472E-2</v>
      </c>
    </row>
    <row r="482" spans="1:35" x14ac:dyDescent="0.25">
      <c r="A482" s="9">
        <v>481</v>
      </c>
      <c r="B482" s="3">
        <v>43291</v>
      </c>
      <c r="C482" s="151">
        <v>4.3267610000000003</v>
      </c>
      <c r="D482" s="151">
        <v>1.3186E-2</v>
      </c>
      <c r="E482" s="151">
        <v>2.1441999999999999E-2</v>
      </c>
      <c r="F482" s="151">
        <v>1.450842</v>
      </c>
      <c r="G482" s="151">
        <v>4.5530480000000004</v>
      </c>
      <c r="H482" s="151">
        <v>2.6956000000000001E-2</v>
      </c>
      <c r="I482" s="151">
        <v>1.297644</v>
      </c>
      <c r="J482" s="151">
        <v>0.86296799999999996</v>
      </c>
      <c r="K482" s="151">
        <v>1.464753</v>
      </c>
      <c r="L482" s="151">
        <v>0.13092300000000001</v>
      </c>
      <c r="M482" s="151">
        <v>1.0452459999999999</v>
      </c>
      <c r="N482" s="151">
        <v>9.7682000000000005E-2</v>
      </c>
      <c r="O482" s="151">
        <v>5.3986650000000003</v>
      </c>
      <c r="P482" s="151">
        <v>0</v>
      </c>
      <c r="Q482" s="151">
        <v>2.1968000000000001E-2</v>
      </c>
      <c r="R482" s="151">
        <v>2.2428E-2</v>
      </c>
      <c r="S482" s="151">
        <v>2.9552999999999999E-2</v>
      </c>
      <c r="T482" s="151">
        <v>0</v>
      </c>
      <c r="U482" s="151">
        <v>0</v>
      </c>
      <c r="V482" s="151">
        <v>0.12826000000000001</v>
      </c>
      <c r="W482" s="151">
        <v>0</v>
      </c>
      <c r="X482" s="151">
        <v>0</v>
      </c>
      <c r="Y482" s="151">
        <v>0</v>
      </c>
      <c r="Z482" s="151">
        <v>0</v>
      </c>
      <c r="AA482" s="151">
        <v>86.611224000000007</v>
      </c>
      <c r="AB482" s="151">
        <v>6.5072239999999999</v>
      </c>
      <c r="AC482" s="151">
        <v>58.634740000000001</v>
      </c>
      <c r="AD482" s="151">
        <v>4.2320999999999998E-2</v>
      </c>
      <c r="AE482" s="151">
        <v>2.2953000000000001E-2</v>
      </c>
      <c r="AF482" s="151">
        <v>2.1579999999999998E-2</v>
      </c>
      <c r="AG482" s="151">
        <v>1.0495540000000001</v>
      </c>
      <c r="AH482" s="151">
        <v>0</v>
      </c>
      <c r="AI482" s="150">
        <v>1.4208999999999999E-2</v>
      </c>
    </row>
    <row r="483" spans="1:35" x14ac:dyDescent="0.25">
      <c r="A483" s="9">
        <v>482</v>
      </c>
      <c r="B483" s="3">
        <v>43290</v>
      </c>
      <c r="C483" s="151">
        <v>4.324675</v>
      </c>
      <c r="D483" s="151">
        <v>1.3181E-2</v>
      </c>
      <c r="E483" s="151">
        <v>2.1432E-2</v>
      </c>
      <c r="F483" s="151">
        <v>1.45014</v>
      </c>
      <c r="G483" s="151">
        <v>4.601496</v>
      </c>
      <c r="H483" s="151">
        <v>2.7226E-2</v>
      </c>
      <c r="I483" s="151">
        <v>1.288573</v>
      </c>
      <c r="J483" s="151">
        <v>0.86220799999999997</v>
      </c>
      <c r="K483" s="151">
        <v>1.4650099999999999</v>
      </c>
      <c r="L483" s="151">
        <v>0.13086</v>
      </c>
      <c r="M483" s="151">
        <v>1.0471649999999999</v>
      </c>
      <c r="N483" s="151">
        <v>9.7642999999999994E-2</v>
      </c>
      <c r="O483" s="151">
        <v>5.3942290000000002</v>
      </c>
      <c r="P483" s="151">
        <v>0</v>
      </c>
      <c r="Q483" s="151">
        <v>2.1905000000000001E-2</v>
      </c>
      <c r="R483" s="151">
        <v>2.2338E-2</v>
      </c>
      <c r="S483" s="151">
        <v>2.9589000000000001E-2</v>
      </c>
      <c r="T483" s="151">
        <v>0</v>
      </c>
      <c r="U483" s="151">
        <v>0</v>
      </c>
      <c r="V483" s="151">
        <v>0.127751</v>
      </c>
      <c r="W483" s="151">
        <v>0</v>
      </c>
      <c r="X483" s="151">
        <v>0</v>
      </c>
      <c r="Y483" s="151">
        <v>0</v>
      </c>
      <c r="Z483" s="151">
        <v>0</v>
      </c>
      <c r="AA483" s="151">
        <v>86.562523999999996</v>
      </c>
      <c r="AB483" s="151">
        <v>6.5194999999999999</v>
      </c>
      <c r="AC483" s="151">
        <v>58.72701</v>
      </c>
      <c r="AD483" s="151">
        <v>4.2278000000000003E-2</v>
      </c>
      <c r="AE483" s="151">
        <v>2.2953000000000001E-2</v>
      </c>
      <c r="AF483" s="151">
        <v>2.1579999999999998E-2</v>
      </c>
      <c r="AG483" s="151">
        <v>1.0495350000000001</v>
      </c>
      <c r="AH483" s="151">
        <v>0</v>
      </c>
      <c r="AI483" s="150">
        <v>1.435E-2</v>
      </c>
    </row>
    <row r="484" spans="1:35" x14ac:dyDescent="0.25">
      <c r="A484" s="9">
        <v>483</v>
      </c>
      <c r="B484" s="3">
        <v>43287</v>
      </c>
      <c r="C484" s="151">
        <v>4.3187439999999997</v>
      </c>
      <c r="D484" s="151">
        <v>1.3162E-2</v>
      </c>
      <c r="E484" s="151">
        <v>2.1402000000000001E-2</v>
      </c>
      <c r="F484" s="151">
        <v>1.450296</v>
      </c>
      <c r="G484" s="151">
        <v>4.6268380000000002</v>
      </c>
      <c r="H484" s="151">
        <v>2.7498999999999999E-2</v>
      </c>
      <c r="I484" s="151">
        <v>1.293196</v>
      </c>
      <c r="J484" s="151">
        <v>0.86665800000000004</v>
      </c>
      <c r="K484" s="151">
        <v>1.464048</v>
      </c>
      <c r="L484" s="151">
        <v>0.13070000000000001</v>
      </c>
      <c r="M484" s="151">
        <v>1.0472170000000001</v>
      </c>
      <c r="N484" s="151">
        <v>9.7471000000000002E-2</v>
      </c>
      <c r="O484" s="151">
        <v>5.3848399999999996</v>
      </c>
      <c r="P484" s="151">
        <v>0</v>
      </c>
      <c r="Q484" s="151">
        <v>2.1943000000000001E-2</v>
      </c>
      <c r="R484" s="151">
        <v>2.2511E-2</v>
      </c>
      <c r="S484" s="151">
        <v>2.9527000000000001E-2</v>
      </c>
      <c r="T484" s="151">
        <v>0</v>
      </c>
      <c r="U484" s="151">
        <v>0</v>
      </c>
      <c r="V484" s="151">
        <v>0.128744</v>
      </c>
      <c r="W484" s="151">
        <v>0</v>
      </c>
      <c r="X484" s="151">
        <v>0</v>
      </c>
      <c r="Y484" s="151">
        <v>0</v>
      </c>
      <c r="Z484" s="151">
        <v>0</v>
      </c>
      <c r="AA484" s="151">
        <v>86.402529999999999</v>
      </c>
      <c r="AB484" s="151">
        <v>6.5237999999999996</v>
      </c>
      <c r="AC484" s="151">
        <v>58.742023000000003</v>
      </c>
      <c r="AD484" s="151">
        <v>4.2176999999999999E-2</v>
      </c>
      <c r="AE484" s="151">
        <v>2.2953000000000001E-2</v>
      </c>
      <c r="AF484" s="151">
        <v>2.1579999999999998E-2</v>
      </c>
      <c r="AG484" s="151">
        <v>1.049579</v>
      </c>
      <c r="AH484" s="151">
        <v>0</v>
      </c>
      <c r="AI484" s="150">
        <v>1.4463999999999999E-2</v>
      </c>
    </row>
    <row r="485" spans="1:35" x14ac:dyDescent="0.25">
      <c r="A485" s="9">
        <v>484</v>
      </c>
      <c r="B485" s="3">
        <v>43286</v>
      </c>
      <c r="C485" s="151">
        <v>4.3164899999999999</v>
      </c>
      <c r="D485" s="151">
        <v>1.3159000000000001E-2</v>
      </c>
      <c r="E485" s="151">
        <v>2.1392000000000001E-2</v>
      </c>
      <c r="F485" s="151">
        <v>1.447174</v>
      </c>
      <c r="G485" s="151">
        <v>4.6707169999999998</v>
      </c>
      <c r="H485" s="151">
        <v>2.7827000000000001E-2</v>
      </c>
      <c r="I485" s="151">
        <v>1.269101</v>
      </c>
      <c r="J485" s="151">
        <v>0.85715699999999995</v>
      </c>
      <c r="K485" s="151">
        <v>1.461141</v>
      </c>
      <c r="L485" s="151">
        <v>0.13064999999999999</v>
      </c>
      <c r="M485" s="151">
        <v>1.046726</v>
      </c>
      <c r="N485" s="151">
        <v>9.7432000000000005E-2</v>
      </c>
      <c r="O485" s="151">
        <v>5.382892</v>
      </c>
      <c r="P485" s="151">
        <v>0</v>
      </c>
      <c r="Q485" s="151">
        <v>2.1543E-2</v>
      </c>
      <c r="R485" s="151">
        <v>2.2210000000000001E-2</v>
      </c>
      <c r="S485" s="151">
        <v>2.9552999999999999E-2</v>
      </c>
      <c r="T485" s="151">
        <v>0</v>
      </c>
      <c r="U485" s="151">
        <v>0</v>
      </c>
      <c r="V485" s="151">
        <v>0.12701699999999999</v>
      </c>
      <c r="W485" s="151">
        <v>0</v>
      </c>
      <c r="X485" s="151">
        <v>0</v>
      </c>
      <c r="Y485" s="151">
        <v>0</v>
      </c>
      <c r="Z485" s="151">
        <v>0</v>
      </c>
      <c r="AA485" s="151">
        <v>86.346458999999996</v>
      </c>
      <c r="AB485" s="151">
        <v>6.5227930000000001</v>
      </c>
      <c r="AC485" s="151">
        <v>58.766530000000003</v>
      </c>
      <c r="AD485" s="151">
        <v>4.2105999999999998E-2</v>
      </c>
      <c r="AE485" s="151">
        <v>2.2953000000000001E-2</v>
      </c>
      <c r="AF485" s="151">
        <v>2.1579999999999998E-2</v>
      </c>
      <c r="AG485" s="151">
        <v>1.0474840000000001</v>
      </c>
      <c r="AH485" s="151">
        <v>0</v>
      </c>
      <c r="AI485" s="150">
        <v>1.4626E-2</v>
      </c>
    </row>
    <row r="486" spans="1:35" x14ac:dyDescent="0.25">
      <c r="A486" s="9">
        <v>485</v>
      </c>
      <c r="B486" s="3">
        <v>43285</v>
      </c>
      <c r="C486" s="151">
        <v>4.3143070000000003</v>
      </c>
      <c r="D486" s="151">
        <v>1.3154000000000001E-2</v>
      </c>
      <c r="E486" s="151">
        <v>2.1382000000000002E-2</v>
      </c>
      <c r="F486" s="151">
        <v>1.4441630000000001</v>
      </c>
      <c r="G486" s="151">
        <v>4.6287279999999997</v>
      </c>
      <c r="H486" s="151">
        <v>2.7342000000000002E-2</v>
      </c>
      <c r="I486" s="151">
        <v>1.2603899999999999</v>
      </c>
      <c r="J486" s="151">
        <v>0.85647099999999998</v>
      </c>
      <c r="K486" s="151">
        <v>1.458906</v>
      </c>
      <c r="L486" s="151">
        <v>0.130607</v>
      </c>
      <c r="M486" s="151">
        <v>1.041439</v>
      </c>
      <c r="N486" s="151">
        <v>9.7392000000000006E-2</v>
      </c>
      <c r="O486" s="151">
        <v>5.3881189999999997</v>
      </c>
      <c r="P486" s="151">
        <v>0</v>
      </c>
      <c r="Q486" s="151">
        <v>2.1368999999999999E-2</v>
      </c>
      <c r="R486" s="151">
        <v>2.2127000000000001E-2</v>
      </c>
      <c r="S486" s="151">
        <v>2.9301000000000001E-2</v>
      </c>
      <c r="T486" s="151">
        <v>0</v>
      </c>
      <c r="U486" s="151">
        <v>0</v>
      </c>
      <c r="V486" s="151">
        <v>0.12656400000000001</v>
      </c>
      <c r="W486" s="151">
        <v>0</v>
      </c>
      <c r="X486" s="151">
        <v>0</v>
      </c>
      <c r="Y486" s="151">
        <v>0</v>
      </c>
      <c r="Z486" s="151">
        <v>0</v>
      </c>
      <c r="AA486" s="151">
        <v>86.510050000000007</v>
      </c>
      <c r="AB486" s="151">
        <v>6.5087380000000001</v>
      </c>
      <c r="AC486" s="151">
        <v>58.664766</v>
      </c>
      <c r="AD486" s="151">
        <v>4.2077999999999997E-2</v>
      </c>
      <c r="AE486" s="151">
        <v>2.2953000000000001E-2</v>
      </c>
      <c r="AF486" s="151">
        <v>2.1579999999999998E-2</v>
      </c>
      <c r="AG486" s="151">
        <v>1.0462800000000001</v>
      </c>
      <c r="AH486" s="151">
        <v>0</v>
      </c>
      <c r="AI486" s="150">
        <v>1.4500000000000001E-2</v>
      </c>
    </row>
    <row r="487" spans="1:35" x14ac:dyDescent="0.25">
      <c r="A487" s="9">
        <v>486</v>
      </c>
      <c r="B487" s="3">
        <v>43284</v>
      </c>
      <c r="C487" s="151">
        <v>4.3121799999999997</v>
      </c>
      <c r="D487" s="151">
        <v>1.3150999999999999E-2</v>
      </c>
      <c r="E487" s="151">
        <v>2.1371999999999999E-2</v>
      </c>
      <c r="F487" s="151">
        <v>1.4426490000000001</v>
      </c>
      <c r="G487" s="151">
        <v>4.5932269999999997</v>
      </c>
      <c r="H487" s="151">
        <v>2.7206000000000001E-2</v>
      </c>
      <c r="I487" s="151">
        <v>1.267922</v>
      </c>
      <c r="J487" s="151">
        <v>0.86171699999999996</v>
      </c>
      <c r="K487" s="151">
        <v>1.45869</v>
      </c>
      <c r="L487" s="151">
        <v>0.13056899999999999</v>
      </c>
      <c r="M487" s="151">
        <v>1.042117</v>
      </c>
      <c r="N487" s="151">
        <v>9.7352999999999995E-2</v>
      </c>
      <c r="O487" s="151">
        <v>5.3919319999999997</v>
      </c>
      <c r="P487" s="151">
        <v>0</v>
      </c>
      <c r="Q487" s="151">
        <v>2.1394E-2</v>
      </c>
      <c r="R487" s="151">
        <v>2.2200999999999999E-2</v>
      </c>
      <c r="S487" s="151">
        <v>2.9402999999999999E-2</v>
      </c>
      <c r="T487" s="151">
        <v>0</v>
      </c>
      <c r="U487" s="151">
        <v>0</v>
      </c>
      <c r="V487" s="151">
        <v>0.12699299999999999</v>
      </c>
      <c r="W487" s="151">
        <v>0</v>
      </c>
      <c r="X487" s="151">
        <v>0</v>
      </c>
      <c r="Y487" s="151">
        <v>0</v>
      </c>
      <c r="Z487" s="151">
        <v>0</v>
      </c>
      <c r="AA487" s="151">
        <v>86.589014000000006</v>
      </c>
      <c r="AB487" s="151">
        <v>6.5000340000000003</v>
      </c>
      <c r="AC487" s="151">
        <v>58.586908000000001</v>
      </c>
      <c r="AD487" s="151">
        <v>4.2044999999999999E-2</v>
      </c>
      <c r="AE487" s="151">
        <v>2.2880999999999999E-2</v>
      </c>
      <c r="AF487" s="151">
        <v>2.1579000000000001E-2</v>
      </c>
      <c r="AG487" s="151">
        <v>1.046538</v>
      </c>
      <c r="AH487" s="151">
        <v>0</v>
      </c>
      <c r="AI487" s="150">
        <v>1.4414E-2</v>
      </c>
    </row>
    <row r="488" spans="1:35" x14ac:dyDescent="0.25">
      <c r="A488" s="9">
        <v>487</v>
      </c>
      <c r="B488" s="3">
        <v>43283</v>
      </c>
      <c r="C488" s="151">
        <v>4.3101839999999996</v>
      </c>
      <c r="D488" s="151">
        <v>1.3138E-2</v>
      </c>
      <c r="E488" s="151">
        <v>2.1361999999999999E-2</v>
      </c>
      <c r="F488" s="151">
        <v>1.441022</v>
      </c>
      <c r="G488" s="151">
        <v>4.5298759999999998</v>
      </c>
      <c r="H488" s="151">
        <v>2.6934E-2</v>
      </c>
      <c r="I488" s="151">
        <v>1.258554</v>
      </c>
      <c r="J488" s="151">
        <v>0.86120200000000002</v>
      </c>
      <c r="K488" s="151">
        <v>1.457741</v>
      </c>
      <c r="L488" s="151">
        <v>0.130518</v>
      </c>
      <c r="M488" s="151">
        <v>1.0345960000000001</v>
      </c>
      <c r="N488" s="151">
        <v>9.7316E-2</v>
      </c>
      <c r="O488" s="151">
        <v>5.3987550000000004</v>
      </c>
      <c r="P488" s="151">
        <v>0</v>
      </c>
      <c r="Q488" s="151">
        <v>2.1250000000000002E-2</v>
      </c>
      <c r="R488" s="151">
        <v>2.2213E-2</v>
      </c>
      <c r="S488" s="151">
        <v>2.8931999999999999E-2</v>
      </c>
      <c r="T488" s="151">
        <v>0</v>
      </c>
      <c r="U488" s="151">
        <v>0</v>
      </c>
      <c r="V488" s="151">
        <v>0.12707499999999999</v>
      </c>
      <c r="W488" s="151">
        <v>0</v>
      </c>
      <c r="X488" s="151">
        <v>0</v>
      </c>
      <c r="Y488" s="151">
        <v>0</v>
      </c>
      <c r="Z488" s="151">
        <v>0</v>
      </c>
      <c r="AA488" s="151">
        <v>86.717962999999997</v>
      </c>
      <c r="AB488" s="151">
        <v>6.482437</v>
      </c>
      <c r="AC488" s="151">
        <v>58.494681999999997</v>
      </c>
      <c r="AD488" s="151">
        <v>4.1947999999999999E-2</v>
      </c>
      <c r="AE488" s="151">
        <v>2.2880999999999999E-2</v>
      </c>
      <c r="AF488" s="151">
        <v>2.1579000000000001E-2</v>
      </c>
      <c r="AG488" s="151">
        <v>1.0451569999999999</v>
      </c>
      <c r="AH488" s="151">
        <v>0</v>
      </c>
      <c r="AI488" s="150">
        <v>1.4395E-2</v>
      </c>
    </row>
    <row r="489" spans="1:35" x14ac:dyDescent="0.25">
      <c r="A489" s="9">
        <v>488</v>
      </c>
      <c r="B489" s="3">
        <v>43280</v>
      </c>
      <c r="C489" s="151">
        <v>4.3045669999999996</v>
      </c>
      <c r="D489" s="151">
        <v>1.3124E-2</v>
      </c>
      <c r="E489" s="151">
        <v>2.1333999999999999E-2</v>
      </c>
      <c r="F489" s="151">
        <v>1.440348</v>
      </c>
      <c r="G489" s="151">
        <v>4.5590650000000004</v>
      </c>
      <c r="H489" s="151">
        <v>2.7220000000000001E-2</v>
      </c>
      <c r="I489" s="151">
        <v>1.2532840000000001</v>
      </c>
      <c r="J489" s="151">
        <v>0.85596700000000003</v>
      </c>
      <c r="K489" s="151">
        <v>1.456682</v>
      </c>
      <c r="L489" s="151">
        <v>0.13036800000000001</v>
      </c>
      <c r="M489" s="151">
        <v>1.037056</v>
      </c>
      <c r="N489" s="151">
        <v>9.7210000000000005E-2</v>
      </c>
      <c r="O489" s="151">
        <v>5.3907550000000004</v>
      </c>
      <c r="P489" s="151">
        <v>0</v>
      </c>
      <c r="Q489" s="151">
        <v>2.1847999999999999E-2</v>
      </c>
      <c r="R489" s="151">
        <v>2.1996999999999999E-2</v>
      </c>
      <c r="S489" s="151">
        <v>2.9175E-2</v>
      </c>
      <c r="T489" s="151">
        <v>0</v>
      </c>
      <c r="U489" s="151">
        <v>0</v>
      </c>
      <c r="V489" s="151">
        <v>0.125837</v>
      </c>
      <c r="W489" s="151">
        <v>0</v>
      </c>
      <c r="X489" s="151">
        <v>0</v>
      </c>
      <c r="Y489" s="151">
        <v>0</v>
      </c>
      <c r="Z489" s="151">
        <v>0</v>
      </c>
      <c r="AA489" s="151">
        <v>86.613496999999995</v>
      </c>
      <c r="AB489" s="151">
        <v>6.4863869999999997</v>
      </c>
      <c r="AC489" s="151">
        <v>58.510362999999998</v>
      </c>
      <c r="AD489" s="151">
        <v>4.1911999999999998E-2</v>
      </c>
      <c r="AE489" s="151">
        <v>2.2835000000000001E-2</v>
      </c>
      <c r="AF489" s="151">
        <v>2.1472000000000002E-2</v>
      </c>
      <c r="AG489" s="151">
        <v>1.044789</v>
      </c>
      <c r="AH489" s="151">
        <v>0</v>
      </c>
      <c r="AI489" s="150">
        <v>1.4468E-2</v>
      </c>
    </row>
    <row r="490" spans="1:35" x14ac:dyDescent="0.25">
      <c r="A490" s="9">
        <v>489</v>
      </c>
      <c r="B490" s="3">
        <v>43279</v>
      </c>
      <c r="C490" s="151">
        <v>4.3025510000000002</v>
      </c>
      <c r="D490" s="151">
        <v>1.3119E-2</v>
      </c>
      <c r="E490" s="151">
        <v>2.1323999999999999E-2</v>
      </c>
      <c r="F490" s="151">
        <v>1.4395789999999999</v>
      </c>
      <c r="G490" s="151">
        <v>4.5792190000000002</v>
      </c>
      <c r="H490" s="151">
        <v>2.7546000000000001E-2</v>
      </c>
      <c r="I490" s="151">
        <v>1.2499560000000001</v>
      </c>
      <c r="J490" s="151">
        <v>0.85308300000000004</v>
      </c>
      <c r="K490" s="151">
        <v>1.455654</v>
      </c>
      <c r="L490" s="151">
        <v>0.130305</v>
      </c>
      <c r="M490" s="151">
        <v>1.0365439999999999</v>
      </c>
      <c r="N490" s="151">
        <v>9.7172999999999995E-2</v>
      </c>
      <c r="O490" s="151">
        <v>5.3793329999999999</v>
      </c>
      <c r="P490" s="151">
        <v>0</v>
      </c>
      <c r="Q490" s="151">
        <v>2.1784000000000001E-2</v>
      </c>
      <c r="R490" s="151">
        <v>2.1985999999999999E-2</v>
      </c>
      <c r="S490" s="151">
        <v>2.912E-2</v>
      </c>
      <c r="T490" s="151">
        <v>0</v>
      </c>
      <c r="U490" s="151">
        <v>0</v>
      </c>
      <c r="V490" s="151">
        <v>0.125773</v>
      </c>
      <c r="W490" s="151">
        <v>0</v>
      </c>
      <c r="X490" s="151">
        <v>0</v>
      </c>
      <c r="Y490" s="151">
        <v>0</v>
      </c>
      <c r="Z490" s="151">
        <v>0</v>
      </c>
      <c r="AA490" s="151">
        <v>86.463261000000003</v>
      </c>
      <c r="AB490" s="151">
        <v>6.4897879999999999</v>
      </c>
      <c r="AC490" s="151">
        <v>58.520490000000002</v>
      </c>
      <c r="AD490" s="151">
        <v>4.1766999999999999E-2</v>
      </c>
      <c r="AE490" s="151">
        <v>2.2835000000000001E-2</v>
      </c>
      <c r="AF490" s="151">
        <v>2.1472000000000002E-2</v>
      </c>
      <c r="AG490" s="151">
        <v>1.0440719999999999</v>
      </c>
      <c r="AH490" s="151">
        <v>0</v>
      </c>
      <c r="AI490" s="150">
        <v>1.4552000000000001E-2</v>
      </c>
    </row>
    <row r="491" spans="1:35" x14ac:dyDescent="0.25">
      <c r="A491" s="9">
        <v>490</v>
      </c>
      <c r="B491" s="3">
        <v>43278</v>
      </c>
      <c r="C491" s="151">
        <v>4.3006019999999996</v>
      </c>
      <c r="D491" s="151">
        <v>1.3114000000000001E-2</v>
      </c>
      <c r="E491" s="151">
        <v>2.1314E-2</v>
      </c>
      <c r="F491" s="151">
        <v>1.437592</v>
      </c>
      <c r="G491" s="151">
        <v>4.6158169999999998</v>
      </c>
      <c r="H491" s="151">
        <v>2.7782999999999999E-2</v>
      </c>
      <c r="I491" s="151">
        <v>1.218526</v>
      </c>
      <c r="J491" s="151">
        <v>0.84849799999999997</v>
      </c>
      <c r="K491" s="151">
        <v>1.4538390000000001</v>
      </c>
      <c r="L491" s="151">
        <v>0.130245</v>
      </c>
      <c r="M491" s="151">
        <v>1.041021</v>
      </c>
      <c r="N491" s="151">
        <v>9.7136E-2</v>
      </c>
      <c r="O491" s="151">
        <v>5.3701239999999997</v>
      </c>
      <c r="P491" s="151">
        <v>0</v>
      </c>
      <c r="Q491" s="151">
        <v>2.1410999999999999E-2</v>
      </c>
      <c r="R491" s="151">
        <v>2.1592E-2</v>
      </c>
      <c r="S491" s="151">
        <v>2.9801999999999999E-2</v>
      </c>
      <c r="T491" s="151">
        <v>0</v>
      </c>
      <c r="U491" s="151">
        <v>0</v>
      </c>
      <c r="V491" s="151">
        <v>0.123501</v>
      </c>
      <c r="W491" s="151">
        <v>0</v>
      </c>
      <c r="X491" s="151">
        <v>0</v>
      </c>
      <c r="Y491" s="151">
        <v>0</v>
      </c>
      <c r="Z491" s="151">
        <v>0</v>
      </c>
      <c r="AA491" s="151">
        <v>86.324073999999996</v>
      </c>
      <c r="AB491" s="151">
        <v>6.490723</v>
      </c>
      <c r="AC491" s="151">
        <v>58.520437000000001</v>
      </c>
      <c r="AD491" s="151">
        <v>4.1683999999999999E-2</v>
      </c>
      <c r="AE491" s="151">
        <v>2.2835000000000001E-2</v>
      </c>
      <c r="AF491" s="151">
        <v>2.1472000000000002E-2</v>
      </c>
      <c r="AG491" s="151">
        <v>1.0428200000000001</v>
      </c>
      <c r="AH491" s="151">
        <v>0</v>
      </c>
      <c r="AI491" s="150">
        <v>1.4593E-2</v>
      </c>
    </row>
    <row r="492" spans="1:35" x14ac:dyDescent="0.25">
      <c r="A492" s="9">
        <v>491</v>
      </c>
      <c r="B492" s="3">
        <v>43277</v>
      </c>
      <c r="C492" s="151">
        <v>4.2982389999999997</v>
      </c>
      <c r="D492" s="151">
        <v>1.3109000000000001E-2</v>
      </c>
      <c r="E492" s="151">
        <v>2.1304E-2</v>
      </c>
      <c r="F492" s="151">
        <v>1.4348160000000001</v>
      </c>
      <c r="G492" s="151">
        <v>4.5994950000000001</v>
      </c>
      <c r="H492" s="151">
        <v>2.7820999999999999E-2</v>
      </c>
      <c r="I492" s="151">
        <v>1.210772</v>
      </c>
      <c r="J492" s="151">
        <v>0.84777100000000005</v>
      </c>
      <c r="K492" s="151">
        <v>1.4517549999999999</v>
      </c>
      <c r="L492" s="151">
        <v>0.130215</v>
      </c>
      <c r="M492" s="151">
        <v>1.0375179999999999</v>
      </c>
      <c r="N492" s="151">
        <v>9.7099000000000005E-2</v>
      </c>
      <c r="O492" s="151">
        <v>5.3889570000000004</v>
      </c>
      <c r="P492" s="151">
        <v>0</v>
      </c>
      <c r="Q492" s="151">
        <v>2.1309000000000002E-2</v>
      </c>
      <c r="R492" s="151">
        <v>2.1648000000000001E-2</v>
      </c>
      <c r="S492" s="151">
        <v>2.9363E-2</v>
      </c>
      <c r="T492" s="151">
        <v>0</v>
      </c>
      <c r="U492" s="151">
        <v>0</v>
      </c>
      <c r="V492" s="151">
        <v>0.123823</v>
      </c>
      <c r="W492" s="151">
        <v>0</v>
      </c>
      <c r="X492" s="151">
        <v>0</v>
      </c>
      <c r="Y492" s="151">
        <v>0</v>
      </c>
      <c r="Z492" s="151">
        <v>0</v>
      </c>
      <c r="AA492" s="151">
        <v>86.656205</v>
      </c>
      <c r="AB492" s="151">
        <v>6.4863989999999996</v>
      </c>
      <c r="AC492" s="151">
        <v>58.423768000000003</v>
      </c>
      <c r="AD492" s="151">
        <v>4.1591999999999997E-2</v>
      </c>
      <c r="AE492" s="151">
        <v>2.2619E-2</v>
      </c>
      <c r="AF492" s="151">
        <v>2.1238E-2</v>
      </c>
      <c r="AG492" s="151">
        <v>1.041717</v>
      </c>
      <c r="AH492" s="151">
        <v>0</v>
      </c>
      <c r="AI492" s="150">
        <v>1.4394000000000001E-2</v>
      </c>
    </row>
    <row r="493" spans="1:35" x14ac:dyDescent="0.25">
      <c r="A493" s="9">
        <v>492</v>
      </c>
      <c r="B493" s="3">
        <v>43276</v>
      </c>
      <c r="C493" s="151">
        <v>4.2962470000000001</v>
      </c>
      <c r="D493" s="151">
        <v>1.3103999999999999E-2</v>
      </c>
      <c r="E493" s="151">
        <v>2.1295000000000001E-2</v>
      </c>
      <c r="F493" s="151">
        <v>1.4392799999999999</v>
      </c>
      <c r="G493" s="151">
        <v>4.6590749999999996</v>
      </c>
      <c r="H493" s="151">
        <v>2.8219999999999999E-2</v>
      </c>
      <c r="I493" s="151">
        <v>1.2394829999999999</v>
      </c>
      <c r="J493" s="151">
        <v>0.874865</v>
      </c>
      <c r="K493" s="151">
        <v>1.452942</v>
      </c>
      <c r="L493" s="151">
        <v>0.13014400000000001</v>
      </c>
      <c r="M493" s="151">
        <v>1.053863</v>
      </c>
      <c r="N493" s="151">
        <v>9.7057000000000004E-2</v>
      </c>
      <c r="O493" s="151">
        <v>5.3782870000000003</v>
      </c>
      <c r="P493" s="151">
        <v>0</v>
      </c>
      <c r="Q493" s="151">
        <v>2.1756000000000001E-2</v>
      </c>
      <c r="R493" s="151">
        <v>2.1996999999999999E-2</v>
      </c>
      <c r="S493" s="151">
        <v>3.0634999999999999E-2</v>
      </c>
      <c r="T493" s="151">
        <v>0</v>
      </c>
      <c r="U493" s="151">
        <v>0</v>
      </c>
      <c r="V493" s="151">
        <v>0.125829</v>
      </c>
      <c r="W493" s="151">
        <v>0</v>
      </c>
      <c r="X493" s="151">
        <v>0</v>
      </c>
      <c r="Y493" s="151">
        <v>0</v>
      </c>
      <c r="Z493" s="151">
        <v>0</v>
      </c>
      <c r="AA493" s="151">
        <v>86.488006999999996</v>
      </c>
      <c r="AB493" s="151">
        <v>6.5034460000000003</v>
      </c>
      <c r="AC493" s="151">
        <v>58.543447</v>
      </c>
      <c r="AD493" s="151">
        <v>4.1624000000000001E-2</v>
      </c>
      <c r="AE493" s="151">
        <v>2.2619E-2</v>
      </c>
      <c r="AF493" s="151">
        <v>2.1238E-2</v>
      </c>
      <c r="AG493" s="151">
        <v>1.0426740000000001</v>
      </c>
      <c r="AH493" s="151">
        <v>0</v>
      </c>
      <c r="AI493" s="150">
        <v>1.4786000000000001E-2</v>
      </c>
    </row>
    <row r="494" spans="1:35" x14ac:dyDescent="0.25">
      <c r="A494" s="9">
        <v>493</v>
      </c>
      <c r="B494" s="3">
        <v>43273</v>
      </c>
      <c r="C494" s="151">
        <v>4.2906570000000004</v>
      </c>
      <c r="D494" s="151">
        <v>1.3089999999999999E-2</v>
      </c>
      <c r="E494" s="151">
        <v>2.1266E-2</v>
      </c>
      <c r="F494" s="151">
        <v>1.4380790000000001</v>
      </c>
      <c r="G494" s="151">
        <v>4.6419100000000002</v>
      </c>
      <c r="H494" s="151">
        <v>2.8382999999999999E-2</v>
      </c>
      <c r="I494" s="151">
        <v>1.231447</v>
      </c>
      <c r="J494" s="151">
        <v>0.86636000000000002</v>
      </c>
      <c r="K494" s="151">
        <v>1.4498770000000001</v>
      </c>
      <c r="L494" s="151">
        <v>0.12998000000000001</v>
      </c>
      <c r="M494" s="151">
        <v>1.0533079999999999</v>
      </c>
      <c r="N494" s="151">
        <v>9.6945000000000003E-2</v>
      </c>
      <c r="O494" s="151">
        <v>5.3630620000000002</v>
      </c>
      <c r="P494" s="151">
        <v>0</v>
      </c>
      <c r="Q494" s="151">
        <v>2.1743999999999999E-2</v>
      </c>
      <c r="R494" s="151">
        <v>2.1869E-2</v>
      </c>
      <c r="S494" s="151">
        <v>3.1032000000000001E-2</v>
      </c>
      <c r="T494" s="151">
        <v>0</v>
      </c>
      <c r="U494" s="151">
        <v>0</v>
      </c>
      <c r="V494" s="151">
        <v>0.125109</v>
      </c>
      <c r="W494" s="151">
        <v>0</v>
      </c>
      <c r="X494" s="151">
        <v>0</v>
      </c>
      <c r="Y494" s="151">
        <v>0</v>
      </c>
      <c r="Z494" s="151">
        <v>0</v>
      </c>
      <c r="AA494" s="151">
        <v>86.230924000000002</v>
      </c>
      <c r="AB494" s="151">
        <v>6.4934609999999999</v>
      </c>
      <c r="AC494" s="151">
        <v>58.347855000000003</v>
      </c>
      <c r="AD494" s="151">
        <v>4.1602E-2</v>
      </c>
      <c r="AE494" s="151">
        <v>2.2619E-2</v>
      </c>
      <c r="AF494" s="151">
        <v>2.1238E-2</v>
      </c>
      <c r="AG494" s="151">
        <v>1.041434</v>
      </c>
      <c r="AH494" s="151">
        <v>0</v>
      </c>
      <c r="AI494" s="150">
        <v>1.4687E-2</v>
      </c>
    </row>
    <row r="495" spans="1:35" x14ac:dyDescent="0.25">
      <c r="A495" s="9">
        <v>494</v>
      </c>
      <c r="B495" s="3">
        <v>43272</v>
      </c>
      <c r="C495" s="151">
        <v>4.2887440000000003</v>
      </c>
      <c r="D495" s="151">
        <v>1.3084999999999999E-2</v>
      </c>
      <c r="E495" s="151">
        <v>2.1257000000000002E-2</v>
      </c>
      <c r="F495" s="151">
        <v>1.435602</v>
      </c>
      <c r="G495" s="151">
        <v>4.60182</v>
      </c>
      <c r="H495" s="151">
        <v>2.8589E-2</v>
      </c>
      <c r="I495" s="151">
        <v>1.2284349999999999</v>
      </c>
      <c r="J495" s="151">
        <v>0.85498799999999997</v>
      </c>
      <c r="K495" s="151">
        <v>1.4482520000000001</v>
      </c>
      <c r="L495" s="151">
        <v>0.12992100000000001</v>
      </c>
      <c r="M495" s="151">
        <v>1.0526310000000001</v>
      </c>
      <c r="N495" s="151">
        <v>9.6906999999999993E-2</v>
      </c>
      <c r="O495" s="151">
        <v>5.3617379999999999</v>
      </c>
      <c r="P495" s="151">
        <v>0</v>
      </c>
      <c r="Q495" s="151">
        <v>2.1596000000000001E-2</v>
      </c>
      <c r="R495" s="151">
        <v>2.1760999999999999E-2</v>
      </c>
      <c r="S495" s="151">
        <v>3.1406000000000003E-2</v>
      </c>
      <c r="T495" s="151">
        <v>0</v>
      </c>
      <c r="U495" s="151">
        <v>0</v>
      </c>
      <c r="V495" s="151">
        <v>0.124469</v>
      </c>
      <c r="W495" s="151">
        <v>0</v>
      </c>
      <c r="X495" s="151">
        <v>0</v>
      </c>
      <c r="Y495" s="151">
        <v>0</v>
      </c>
      <c r="Z495" s="151">
        <v>0</v>
      </c>
      <c r="AA495" s="151">
        <v>86.161589000000006</v>
      </c>
      <c r="AB495" s="151">
        <v>6.4855049999999999</v>
      </c>
      <c r="AC495" s="151">
        <v>58.296692999999998</v>
      </c>
      <c r="AD495" s="151">
        <v>4.1512E-2</v>
      </c>
      <c r="AE495" s="151">
        <v>2.2619E-2</v>
      </c>
      <c r="AF495" s="151">
        <v>2.1238E-2</v>
      </c>
      <c r="AG495" s="151">
        <v>1.039631</v>
      </c>
      <c r="AH495" s="151">
        <v>0</v>
      </c>
      <c r="AI495" s="150">
        <v>1.4756E-2</v>
      </c>
    </row>
    <row r="496" spans="1:35" x14ac:dyDescent="0.25">
      <c r="A496" s="9">
        <v>495</v>
      </c>
      <c r="B496" s="3">
        <v>43271</v>
      </c>
      <c r="C496" s="151">
        <v>4.2871439999999996</v>
      </c>
      <c r="D496" s="151">
        <v>1.3082E-2</v>
      </c>
      <c r="E496" s="151">
        <v>2.1246999999999999E-2</v>
      </c>
      <c r="F496" s="151">
        <v>1.434588</v>
      </c>
      <c r="G496" s="151">
        <v>4.561153</v>
      </c>
      <c r="H496" s="151">
        <v>2.8625999999999999E-2</v>
      </c>
      <c r="I496" s="151">
        <v>1.2334179999999999</v>
      </c>
      <c r="J496" s="151">
        <v>0.85342399999999996</v>
      </c>
      <c r="K496" s="151">
        <v>1.4472290000000001</v>
      </c>
      <c r="L496" s="151">
        <v>0.12986600000000001</v>
      </c>
      <c r="M496" s="151">
        <v>1.0481879999999999</v>
      </c>
      <c r="N496" s="151">
        <v>9.6873000000000001E-2</v>
      </c>
      <c r="O496" s="151">
        <v>5.3580230000000002</v>
      </c>
      <c r="P496" s="151">
        <v>0</v>
      </c>
      <c r="Q496" s="151">
        <v>2.1510999999999999E-2</v>
      </c>
      <c r="R496" s="151">
        <v>2.1635999999999999E-2</v>
      </c>
      <c r="S496" s="151">
        <v>3.1281000000000003E-2</v>
      </c>
      <c r="T496" s="151">
        <v>0</v>
      </c>
      <c r="U496" s="151">
        <v>0</v>
      </c>
      <c r="V496" s="151">
        <v>0.123724</v>
      </c>
      <c r="W496" s="151">
        <v>0</v>
      </c>
      <c r="X496" s="151">
        <v>0</v>
      </c>
      <c r="Y496" s="151">
        <v>0</v>
      </c>
      <c r="Z496" s="151">
        <v>0</v>
      </c>
      <c r="AA496" s="151">
        <v>86.130872999999994</v>
      </c>
      <c r="AB496" s="151">
        <v>6.4803350000000002</v>
      </c>
      <c r="AC496" s="151">
        <v>58.24098</v>
      </c>
      <c r="AD496" s="151">
        <v>4.1464000000000001E-2</v>
      </c>
      <c r="AE496" s="151">
        <v>2.2619E-2</v>
      </c>
      <c r="AF496" s="151">
        <v>2.1238E-2</v>
      </c>
      <c r="AG496" s="151">
        <v>1.039013</v>
      </c>
      <c r="AH496" s="151">
        <v>0</v>
      </c>
      <c r="AI496" s="150">
        <v>1.4768999999999999E-2</v>
      </c>
    </row>
    <row r="497" spans="1:35" x14ac:dyDescent="0.25">
      <c r="A497" s="9">
        <v>496</v>
      </c>
      <c r="B497" s="3">
        <v>43270</v>
      </c>
      <c r="C497" s="151">
        <v>4.2849849999999998</v>
      </c>
      <c r="D497" s="151">
        <v>1.3077E-2</v>
      </c>
      <c r="E497" s="151">
        <v>2.1238E-2</v>
      </c>
      <c r="F497" s="151">
        <v>1.4340170000000001</v>
      </c>
      <c r="G497" s="151">
        <v>4.5978909999999997</v>
      </c>
      <c r="H497" s="151">
        <v>2.8497000000000001E-2</v>
      </c>
      <c r="I497" s="151">
        <v>1.2106479999999999</v>
      </c>
      <c r="J497" s="151">
        <v>0.84672099999999995</v>
      </c>
      <c r="K497" s="151">
        <v>1.447357</v>
      </c>
      <c r="L497" s="151">
        <v>0.12983600000000001</v>
      </c>
      <c r="M497" s="151">
        <v>1.048276</v>
      </c>
      <c r="N497" s="151">
        <v>9.6836000000000005E-2</v>
      </c>
      <c r="O497" s="151">
        <v>5.3621860000000003</v>
      </c>
      <c r="P497" s="151">
        <v>0</v>
      </c>
      <c r="Q497" s="151">
        <v>2.1465999999999999E-2</v>
      </c>
      <c r="R497" s="151">
        <v>2.1493999999999999E-2</v>
      </c>
      <c r="S497" s="151">
        <v>3.1316999999999998E-2</v>
      </c>
      <c r="T497" s="151">
        <v>0</v>
      </c>
      <c r="U497" s="151">
        <v>0</v>
      </c>
      <c r="V497" s="151">
        <v>0.12291100000000001</v>
      </c>
      <c r="W497" s="151">
        <v>0</v>
      </c>
      <c r="X497" s="151">
        <v>0</v>
      </c>
      <c r="Y497" s="151">
        <v>0</v>
      </c>
      <c r="Z497" s="151">
        <v>0</v>
      </c>
      <c r="AA497" s="151">
        <v>86.182519999999997</v>
      </c>
      <c r="AB497" s="151">
        <v>6.4650749999999997</v>
      </c>
      <c r="AC497" s="151">
        <v>58.164625999999998</v>
      </c>
      <c r="AD497" s="151">
        <v>4.1423000000000001E-2</v>
      </c>
      <c r="AE497" s="151">
        <v>2.2622E-2</v>
      </c>
      <c r="AF497" s="151">
        <v>2.1335E-2</v>
      </c>
      <c r="AG497" s="151">
        <v>1.0389120000000001</v>
      </c>
      <c r="AH497" s="151">
        <v>0</v>
      </c>
      <c r="AI497" s="150">
        <v>1.4793000000000001E-2</v>
      </c>
    </row>
    <row r="498" spans="1:35" x14ac:dyDescent="0.25">
      <c r="A498" s="9">
        <v>497</v>
      </c>
      <c r="B498" s="3">
        <v>43269</v>
      </c>
      <c r="C498" s="151">
        <v>4.2829389999999998</v>
      </c>
      <c r="D498" s="151">
        <v>1.3073E-2</v>
      </c>
      <c r="E498" s="151">
        <v>2.1228E-2</v>
      </c>
      <c r="F498" s="151">
        <v>1.4348749999999999</v>
      </c>
      <c r="G498" s="151">
        <v>4.6095879999999996</v>
      </c>
      <c r="H498" s="151">
        <v>2.844E-2</v>
      </c>
      <c r="I498" s="151">
        <v>1.2347239999999999</v>
      </c>
      <c r="J498" s="151">
        <v>0.84446500000000002</v>
      </c>
      <c r="K498" s="151">
        <v>1.4487429999999999</v>
      </c>
      <c r="L498" s="151">
        <v>0.12978600000000001</v>
      </c>
      <c r="M498" s="151">
        <v>1.047337</v>
      </c>
      <c r="N498" s="151">
        <v>9.6798999999999996E-2</v>
      </c>
      <c r="O498" s="151">
        <v>5.3652499999999996</v>
      </c>
      <c r="P498" s="151">
        <v>0</v>
      </c>
      <c r="Q498" s="151">
        <v>2.1485000000000001E-2</v>
      </c>
      <c r="R498" s="151">
        <v>2.1734E-2</v>
      </c>
      <c r="S498" s="151">
        <v>3.0949999999999998E-2</v>
      </c>
      <c r="T498" s="151">
        <v>0</v>
      </c>
      <c r="U498" s="151">
        <v>0</v>
      </c>
      <c r="V498" s="151">
        <v>0.12431</v>
      </c>
      <c r="W498" s="151">
        <v>0</v>
      </c>
      <c r="X498" s="151">
        <v>0</v>
      </c>
      <c r="Y498" s="151">
        <v>0</v>
      </c>
      <c r="Z498" s="151">
        <v>0</v>
      </c>
      <c r="AA498" s="151">
        <v>86.253416000000001</v>
      </c>
      <c r="AB498" s="151">
        <v>6.4648370000000002</v>
      </c>
      <c r="AC498" s="151">
        <v>58.273133999999999</v>
      </c>
      <c r="AD498" s="151">
        <v>4.1493000000000002E-2</v>
      </c>
      <c r="AE498" s="151">
        <v>2.2622E-2</v>
      </c>
      <c r="AF498" s="151">
        <v>2.1335E-2</v>
      </c>
      <c r="AG498" s="151">
        <v>1.0384610000000001</v>
      </c>
      <c r="AH498" s="151">
        <v>0</v>
      </c>
      <c r="AI498" s="150">
        <v>1.4567E-2</v>
      </c>
    </row>
    <row r="499" spans="1:35" x14ac:dyDescent="0.25">
      <c r="A499" s="9">
        <v>498</v>
      </c>
      <c r="B499" s="3">
        <v>43265</v>
      </c>
      <c r="C499" s="151">
        <v>4.2753769999999998</v>
      </c>
      <c r="D499" s="151">
        <v>1.3053E-2</v>
      </c>
      <c r="E499" s="151">
        <v>2.1190000000000001E-2</v>
      </c>
      <c r="F499" s="151">
        <v>1.4331389999999999</v>
      </c>
      <c r="G499" s="151">
        <v>4.6071790000000004</v>
      </c>
      <c r="H499" s="151">
        <v>2.8441999999999999E-2</v>
      </c>
      <c r="I499" s="151">
        <v>1.224842</v>
      </c>
      <c r="J499" s="151">
        <v>0.83649899999999999</v>
      </c>
      <c r="K499" s="151">
        <v>1.4476739999999999</v>
      </c>
      <c r="L499" s="151">
        <v>0.12958800000000001</v>
      </c>
      <c r="M499" s="151">
        <v>1.0435540000000001</v>
      </c>
      <c r="N499" s="151">
        <v>9.6647999999999998E-2</v>
      </c>
      <c r="O499" s="151">
        <v>5.3577170000000001</v>
      </c>
      <c r="P499" s="151">
        <v>0</v>
      </c>
      <c r="Q499" s="151">
        <v>2.1507999999999999E-2</v>
      </c>
      <c r="R499" s="151">
        <v>2.1543E-2</v>
      </c>
      <c r="S499" s="151">
        <v>3.0924E-2</v>
      </c>
      <c r="T499" s="151">
        <v>0</v>
      </c>
      <c r="U499" s="151">
        <v>0</v>
      </c>
      <c r="V499" s="151">
        <v>0.123224</v>
      </c>
      <c r="W499" s="151">
        <v>0</v>
      </c>
      <c r="X499" s="151">
        <v>0</v>
      </c>
      <c r="Y499" s="151">
        <v>0</v>
      </c>
      <c r="Z499" s="151">
        <v>0</v>
      </c>
      <c r="AA499" s="151">
        <v>86.116613000000001</v>
      </c>
      <c r="AB499" s="151">
        <v>6.4498699999999998</v>
      </c>
      <c r="AC499" s="151">
        <v>58.163784999999997</v>
      </c>
      <c r="AD499" s="151">
        <v>4.1410000000000002E-2</v>
      </c>
      <c r="AE499" s="151">
        <v>2.2622E-2</v>
      </c>
      <c r="AF499" s="151">
        <v>2.1335E-2</v>
      </c>
      <c r="AG499" s="151">
        <v>1.0379959999999999</v>
      </c>
      <c r="AH499" s="151">
        <v>0</v>
      </c>
      <c r="AI499" s="150">
        <v>1.4926E-2</v>
      </c>
    </row>
    <row r="500" spans="1:35" x14ac:dyDescent="0.25">
      <c r="A500" s="9">
        <v>499</v>
      </c>
      <c r="B500" s="3">
        <v>43264</v>
      </c>
      <c r="C500" s="151">
        <v>4.2736000000000001</v>
      </c>
      <c r="D500" s="151">
        <v>1.3049E-2</v>
      </c>
      <c r="E500" s="151">
        <v>2.1181999999999999E-2</v>
      </c>
      <c r="F500" s="151">
        <v>1.4329000000000001</v>
      </c>
      <c r="G500" s="151">
        <v>4.5385260000000001</v>
      </c>
      <c r="H500" s="151">
        <v>2.7921999999999999E-2</v>
      </c>
      <c r="I500" s="151">
        <v>1.250834</v>
      </c>
      <c r="J500" s="151">
        <v>0.85495299999999996</v>
      </c>
      <c r="K500" s="151">
        <v>1.447856</v>
      </c>
      <c r="L500" s="151">
        <v>0.12962299999999999</v>
      </c>
      <c r="M500" s="151">
        <v>1.0389470000000001</v>
      </c>
      <c r="N500" s="151">
        <v>9.6612000000000003E-2</v>
      </c>
      <c r="O500" s="151">
        <v>5.3743379999999998</v>
      </c>
      <c r="P500" s="151">
        <v>0</v>
      </c>
      <c r="Q500" s="151">
        <v>2.1767000000000002E-2</v>
      </c>
      <c r="R500" s="151">
        <v>2.1856E-2</v>
      </c>
      <c r="S500" s="151">
        <v>3.0244E-2</v>
      </c>
      <c r="T500" s="151">
        <v>0</v>
      </c>
      <c r="U500" s="151">
        <v>0</v>
      </c>
      <c r="V500" s="151">
        <v>0.12504100000000001</v>
      </c>
      <c r="W500" s="151">
        <v>0</v>
      </c>
      <c r="X500" s="151">
        <v>0</v>
      </c>
      <c r="Y500" s="151">
        <v>0</v>
      </c>
      <c r="Z500" s="151">
        <v>0</v>
      </c>
      <c r="AA500" s="151">
        <v>86.313955000000007</v>
      </c>
      <c r="AB500" s="151">
        <v>6.4327449999999997</v>
      </c>
      <c r="AC500" s="151">
        <v>58.015563</v>
      </c>
      <c r="AD500" s="151">
        <v>4.156E-2</v>
      </c>
      <c r="AE500" s="151">
        <v>2.2622E-2</v>
      </c>
      <c r="AF500" s="151">
        <v>2.1335E-2</v>
      </c>
      <c r="AG500" s="151">
        <v>1.037571</v>
      </c>
      <c r="AH500" s="151">
        <v>0</v>
      </c>
      <c r="AI500" s="150">
        <v>1.4560999999999999E-2</v>
      </c>
    </row>
    <row r="501" spans="1:35" x14ac:dyDescent="0.25">
      <c r="A501" s="9">
        <v>500</v>
      </c>
      <c r="B501" s="3">
        <v>43263</v>
      </c>
      <c r="C501" s="151">
        <v>4.2718189999999998</v>
      </c>
      <c r="D501" s="151">
        <v>1.3044E-2</v>
      </c>
      <c r="E501" s="151">
        <v>2.1173000000000001E-2</v>
      </c>
      <c r="F501" s="151">
        <v>1.4334640000000001</v>
      </c>
      <c r="G501" s="151">
        <v>4.5192699999999997</v>
      </c>
      <c r="H501" s="151">
        <v>2.7691E-2</v>
      </c>
      <c r="I501" s="151">
        <v>1.2649699999999999</v>
      </c>
      <c r="J501" s="151">
        <v>0.86360000000000003</v>
      </c>
      <c r="K501" s="151">
        <v>1.448261</v>
      </c>
      <c r="L501" s="151">
        <v>0.129635</v>
      </c>
      <c r="M501" s="151">
        <v>1.037377</v>
      </c>
      <c r="N501" s="151">
        <v>9.6573999999999993E-2</v>
      </c>
      <c r="O501" s="151">
        <v>5.3735340000000003</v>
      </c>
      <c r="P501" s="151">
        <v>0</v>
      </c>
      <c r="Q501" s="151">
        <v>2.1891000000000001E-2</v>
      </c>
      <c r="R501" s="151">
        <v>2.2117000000000001E-2</v>
      </c>
      <c r="S501" s="151">
        <v>2.9860999999999999E-2</v>
      </c>
      <c r="T501" s="151">
        <v>0</v>
      </c>
      <c r="U501" s="151">
        <v>0</v>
      </c>
      <c r="V501" s="151">
        <v>0.126559</v>
      </c>
      <c r="W501" s="151">
        <v>0</v>
      </c>
      <c r="X501" s="151">
        <v>0</v>
      </c>
      <c r="Y501" s="151">
        <v>0</v>
      </c>
      <c r="Z501" s="151">
        <v>0</v>
      </c>
      <c r="AA501" s="151">
        <v>86.340789999999998</v>
      </c>
      <c r="AB501" s="151">
        <v>6.4326530000000002</v>
      </c>
      <c r="AC501" s="151">
        <v>58.011263</v>
      </c>
      <c r="AD501" s="151">
        <v>4.1626000000000003E-2</v>
      </c>
      <c r="AE501" s="151">
        <v>2.2563E-2</v>
      </c>
      <c r="AF501" s="151">
        <v>2.1344999999999999E-2</v>
      </c>
      <c r="AG501" s="151">
        <v>1.0372170000000001</v>
      </c>
      <c r="AH501" s="151">
        <v>0</v>
      </c>
      <c r="AI501" s="150">
        <v>1.4458E-2</v>
      </c>
    </row>
    <row r="502" spans="1:35" x14ac:dyDescent="0.25">
      <c r="A502" s="9">
        <v>501</v>
      </c>
      <c r="B502" s="3">
        <v>43262</v>
      </c>
      <c r="C502" s="151">
        <v>4.2700399999999998</v>
      </c>
      <c r="D502" s="151">
        <v>1.3037E-2</v>
      </c>
      <c r="E502" s="151">
        <v>2.1163999999999999E-2</v>
      </c>
      <c r="F502" s="151">
        <v>1.433227</v>
      </c>
      <c r="G502" s="151">
        <v>4.5157860000000003</v>
      </c>
      <c r="H502" s="151">
        <v>2.7661000000000002E-2</v>
      </c>
      <c r="I502" s="151">
        <v>1.2543249999999999</v>
      </c>
      <c r="J502" s="151">
        <v>0.85538400000000003</v>
      </c>
      <c r="K502" s="151">
        <v>1.4490190000000001</v>
      </c>
      <c r="L502" s="151">
        <v>0.129607</v>
      </c>
      <c r="M502" s="151">
        <v>1.034902</v>
      </c>
      <c r="N502" s="151">
        <v>9.6536999999999998E-2</v>
      </c>
      <c r="O502" s="151">
        <v>5.3772010000000003</v>
      </c>
      <c r="P502" s="151">
        <v>0</v>
      </c>
      <c r="Q502" s="151">
        <v>2.1928E-2</v>
      </c>
      <c r="R502" s="151">
        <v>2.1912000000000001E-2</v>
      </c>
      <c r="S502" s="151">
        <v>2.9665E-2</v>
      </c>
      <c r="T502" s="151">
        <v>0</v>
      </c>
      <c r="U502" s="151">
        <v>0</v>
      </c>
      <c r="V502" s="151">
        <v>0.12543899999999999</v>
      </c>
      <c r="W502" s="151">
        <v>0</v>
      </c>
      <c r="X502" s="151">
        <v>0</v>
      </c>
      <c r="Y502" s="151">
        <v>0</v>
      </c>
      <c r="Z502" s="151">
        <v>0</v>
      </c>
      <c r="AA502" s="151">
        <v>86.397755000000004</v>
      </c>
      <c r="AB502" s="151">
        <v>6.4242699999999999</v>
      </c>
      <c r="AC502" s="151">
        <v>57.960571999999999</v>
      </c>
      <c r="AD502" s="151">
        <v>4.1570000000000003E-2</v>
      </c>
      <c r="AE502" s="151">
        <v>2.2563E-2</v>
      </c>
      <c r="AF502" s="151">
        <v>2.1344999999999999E-2</v>
      </c>
      <c r="AG502" s="151">
        <v>1.0377620000000001</v>
      </c>
      <c r="AH502" s="151">
        <v>0</v>
      </c>
      <c r="AI502" s="150">
        <v>1.4411E-2</v>
      </c>
    </row>
    <row r="503" spans="1:35" x14ac:dyDescent="0.25">
      <c r="A503" s="9">
        <v>502</v>
      </c>
      <c r="B503" s="3">
        <v>43259</v>
      </c>
      <c r="C503" s="151">
        <v>4.2647659999999998</v>
      </c>
      <c r="D503" s="151">
        <v>1.3023E-2</v>
      </c>
      <c r="E503" s="151">
        <v>2.1137E-2</v>
      </c>
      <c r="F503" s="151">
        <v>1.4425049999999999</v>
      </c>
      <c r="G503" s="151">
        <v>4.5650769999999996</v>
      </c>
      <c r="H503" s="151">
        <v>2.793E-2</v>
      </c>
      <c r="I503" s="151">
        <v>1.2925199999999999</v>
      </c>
      <c r="J503" s="151">
        <v>0.87338099999999996</v>
      </c>
      <c r="K503" s="151">
        <v>1.4536960000000001</v>
      </c>
      <c r="L503" s="151">
        <v>0.129526</v>
      </c>
      <c r="M503" s="151">
        <v>1.0429809999999999</v>
      </c>
      <c r="N503" s="151">
        <v>9.6431000000000003E-2</v>
      </c>
      <c r="O503" s="151">
        <v>5.3790649999999998</v>
      </c>
      <c r="P503" s="151">
        <v>0</v>
      </c>
      <c r="Q503" s="151">
        <v>2.2096000000000001E-2</v>
      </c>
      <c r="R503" s="151">
        <v>2.2263000000000002E-2</v>
      </c>
      <c r="S503" s="151">
        <v>3.0023000000000001E-2</v>
      </c>
      <c r="T503" s="151">
        <v>0</v>
      </c>
      <c r="U503" s="151">
        <v>0</v>
      </c>
      <c r="V503" s="151">
        <v>0.12745300000000001</v>
      </c>
      <c r="W503" s="151">
        <v>0</v>
      </c>
      <c r="X503" s="151">
        <v>0</v>
      </c>
      <c r="Y503" s="151">
        <v>0</v>
      </c>
      <c r="Z503" s="151">
        <v>0</v>
      </c>
      <c r="AA503" s="151">
        <v>86.304710999999998</v>
      </c>
      <c r="AB503" s="151">
        <v>6.459028</v>
      </c>
      <c r="AC503" s="151">
        <v>58.119363</v>
      </c>
      <c r="AD503" s="151">
        <v>4.1591999999999997E-2</v>
      </c>
      <c r="AE503" s="151">
        <v>2.2488999999999999E-2</v>
      </c>
      <c r="AF503" s="151">
        <v>2.1314E-2</v>
      </c>
      <c r="AG503" s="151">
        <v>1.0421180000000001</v>
      </c>
      <c r="AH503" s="151">
        <v>0</v>
      </c>
      <c r="AI503" s="150">
        <v>1.4577E-2</v>
      </c>
    </row>
    <row r="504" spans="1:35" x14ac:dyDescent="0.25">
      <c r="A504" s="9">
        <v>503</v>
      </c>
      <c r="B504" s="3">
        <v>43258</v>
      </c>
      <c r="C504" s="151">
        <v>4.2630679999999996</v>
      </c>
      <c r="D504" s="151">
        <v>1.3018999999999999E-2</v>
      </c>
      <c r="E504" s="151">
        <v>2.1128000000000001E-2</v>
      </c>
      <c r="F504" s="151">
        <v>1.4410700000000001</v>
      </c>
      <c r="G504" s="151">
        <v>4.6157690000000002</v>
      </c>
      <c r="H504" s="151">
        <v>2.8287E-2</v>
      </c>
      <c r="I504" s="151">
        <v>1.2708219999999999</v>
      </c>
      <c r="J504" s="151">
        <v>0.85269300000000003</v>
      </c>
      <c r="K504" s="151">
        <v>1.4520679999999999</v>
      </c>
      <c r="L504" s="151">
        <v>0.12947800000000001</v>
      </c>
      <c r="M504" s="151">
        <v>1.046923</v>
      </c>
      <c r="N504" s="151">
        <v>9.6397999999999998E-2</v>
      </c>
      <c r="O504" s="151">
        <v>5.3773340000000003</v>
      </c>
      <c r="P504" s="151">
        <v>0</v>
      </c>
      <c r="Q504" s="151">
        <v>2.2085E-2</v>
      </c>
      <c r="R504" s="151">
        <v>2.1912999999999998E-2</v>
      </c>
      <c r="S504" s="151">
        <v>3.0644999999999999E-2</v>
      </c>
      <c r="T504" s="151">
        <v>0</v>
      </c>
      <c r="U504" s="151">
        <v>0</v>
      </c>
      <c r="V504" s="151">
        <v>0.12550700000000001</v>
      </c>
      <c r="W504" s="151">
        <v>0</v>
      </c>
      <c r="X504" s="151">
        <v>0</v>
      </c>
      <c r="Y504" s="151">
        <v>0</v>
      </c>
      <c r="Z504" s="151">
        <v>0</v>
      </c>
      <c r="AA504" s="151">
        <v>86.278751999999997</v>
      </c>
      <c r="AB504" s="151">
        <v>6.4645200000000003</v>
      </c>
      <c r="AC504" s="151">
        <v>58.158692000000002</v>
      </c>
      <c r="AD504" s="151">
        <v>4.1474999999999998E-2</v>
      </c>
      <c r="AE504" s="151">
        <v>2.2488999999999999E-2</v>
      </c>
      <c r="AF504" s="151">
        <v>2.1314E-2</v>
      </c>
      <c r="AG504" s="151">
        <v>1.0411619999999999</v>
      </c>
      <c r="AH504" s="151">
        <v>0</v>
      </c>
      <c r="AI504" s="150">
        <v>1.4689000000000001E-2</v>
      </c>
    </row>
    <row r="505" spans="1:35" x14ac:dyDescent="0.25">
      <c r="A505" s="9">
        <v>504</v>
      </c>
      <c r="B505" s="3">
        <v>43257</v>
      </c>
      <c r="C505" s="151">
        <v>4.2613370000000002</v>
      </c>
      <c r="D505" s="151">
        <v>1.3014E-2</v>
      </c>
      <c r="E505" s="151">
        <v>2.1118999999999999E-2</v>
      </c>
      <c r="F505" s="151">
        <v>1.443902</v>
      </c>
      <c r="G505" s="151">
        <v>4.6197879999999998</v>
      </c>
      <c r="H505" s="151">
        <v>2.8198999999999998E-2</v>
      </c>
      <c r="I505" s="151">
        <v>1.2838590000000001</v>
      </c>
      <c r="J505" s="151">
        <v>0.87007900000000005</v>
      </c>
      <c r="K505" s="151">
        <v>1.453079</v>
      </c>
      <c r="L505" s="151">
        <v>0.12944700000000001</v>
      </c>
      <c r="M505" s="151">
        <v>1.047336</v>
      </c>
      <c r="N505" s="151">
        <v>9.6362000000000003E-2</v>
      </c>
      <c r="O505" s="151">
        <v>5.3807780000000003</v>
      </c>
      <c r="P505" s="151">
        <v>0</v>
      </c>
      <c r="Q505" s="151">
        <v>2.2224000000000001E-2</v>
      </c>
      <c r="R505" s="151">
        <v>2.2154E-2</v>
      </c>
      <c r="S505" s="151">
        <v>3.0335999999999998E-2</v>
      </c>
      <c r="T505" s="151">
        <v>0</v>
      </c>
      <c r="U505" s="151">
        <v>0</v>
      </c>
      <c r="V505" s="151">
        <v>0.12690100000000001</v>
      </c>
      <c r="W505" s="151">
        <v>0</v>
      </c>
      <c r="X505" s="151">
        <v>0</v>
      </c>
      <c r="Y505" s="151">
        <v>0</v>
      </c>
      <c r="Z505" s="151">
        <v>0</v>
      </c>
      <c r="AA505" s="151">
        <v>86.417863999999994</v>
      </c>
      <c r="AB505" s="151">
        <v>6.4695130000000001</v>
      </c>
      <c r="AC505" s="151">
        <v>58.174874000000003</v>
      </c>
      <c r="AD505" s="151">
        <v>4.1564999999999998E-2</v>
      </c>
      <c r="AE505" s="151">
        <v>2.2488999999999999E-2</v>
      </c>
      <c r="AF505" s="151">
        <v>2.1314E-2</v>
      </c>
      <c r="AG505" s="151">
        <v>1.0431569999999999</v>
      </c>
      <c r="AH505" s="151">
        <v>0</v>
      </c>
      <c r="AI505" s="150">
        <v>1.4636E-2</v>
      </c>
    </row>
    <row r="506" spans="1:35" x14ac:dyDescent="0.25">
      <c r="A506" s="9">
        <v>505</v>
      </c>
      <c r="B506" s="3">
        <v>43256</v>
      </c>
      <c r="C506" s="151">
        <v>4.2596119999999997</v>
      </c>
      <c r="D506" s="151">
        <v>1.3010000000000001E-2</v>
      </c>
      <c r="E506" s="151">
        <v>2.111E-2</v>
      </c>
      <c r="F506" s="151">
        <v>1.445335</v>
      </c>
      <c r="G506" s="151">
        <v>4.6423719999999999</v>
      </c>
      <c r="H506" s="151">
        <v>2.8361000000000001E-2</v>
      </c>
      <c r="I506" s="151">
        <v>1.2990790000000001</v>
      </c>
      <c r="J506" s="151">
        <v>0.87468199999999996</v>
      </c>
      <c r="K506" s="151">
        <v>1.453813</v>
      </c>
      <c r="L506" s="151">
        <v>0.12940099999999999</v>
      </c>
      <c r="M506" s="151">
        <v>1.05</v>
      </c>
      <c r="N506" s="151">
        <v>9.6334000000000003E-2</v>
      </c>
      <c r="O506" s="151">
        <v>5.3802430000000001</v>
      </c>
      <c r="P506" s="151">
        <v>0</v>
      </c>
      <c r="Q506" s="151">
        <v>2.2223E-2</v>
      </c>
      <c r="R506" s="151">
        <v>2.2343999999999999E-2</v>
      </c>
      <c r="S506" s="151">
        <v>3.0450999999999999E-2</v>
      </c>
      <c r="T506" s="151">
        <v>0</v>
      </c>
      <c r="U506" s="151">
        <v>0</v>
      </c>
      <c r="V506" s="151">
        <v>0.12801799999999999</v>
      </c>
      <c r="W506" s="151">
        <v>0</v>
      </c>
      <c r="X506" s="151">
        <v>0</v>
      </c>
      <c r="Y506" s="151">
        <v>0</v>
      </c>
      <c r="Z506" s="151">
        <v>0</v>
      </c>
      <c r="AA506" s="151">
        <v>86.457490000000007</v>
      </c>
      <c r="AB506" s="151">
        <v>6.4871119999999998</v>
      </c>
      <c r="AC506" s="151">
        <v>58.250051999999997</v>
      </c>
      <c r="AD506" s="151">
        <v>4.1508000000000003E-2</v>
      </c>
      <c r="AE506" s="151">
        <v>2.2499999999999999E-2</v>
      </c>
      <c r="AF506" s="151">
        <v>2.1305999999999999E-2</v>
      </c>
      <c r="AG506" s="151">
        <v>1.043647</v>
      </c>
      <c r="AH506" s="151">
        <v>0</v>
      </c>
      <c r="AI506" s="150">
        <v>1.4685E-2</v>
      </c>
    </row>
    <row r="507" spans="1:35" x14ac:dyDescent="0.25">
      <c r="A507" s="9">
        <v>506</v>
      </c>
      <c r="B507" s="3">
        <v>43255</v>
      </c>
      <c r="C507" s="151">
        <v>4.2574630000000004</v>
      </c>
      <c r="D507" s="151">
        <v>1.3004999999999999E-2</v>
      </c>
      <c r="E507" s="151">
        <v>2.1100000000000001E-2</v>
      </c>
      <c r="F507" s="151">
        <v>1.44373</v>
      </c>
      <c r="G507" s="151">
        <v>4.6066190000000002</v>
      </c>
      <c r="H507" s="151">
        <v>2.8225E-2</v>
      </c>
      <c r="I507" s="151">
        <v>1.298184</v>
      </c>
      <c r="J507" s="151">
        <v>0.88109499999999996</v>
      </c>
      <c r="K507" s="151">
        <v>1.452796</v>
      </c>
      <c r="L507" s="151">
        <v>0.12936800000000001</v>
      </c>
      <c r="M507" s="151">
        <v>1.0452079999999999</v>
      </c>
      <c r="N507" s="151">
        <v>9.6310000000000007E-2</v>
      </c>
      <c r="O507" s="151">
        <v>5.3860910000000004</v>
      </c>
      <c r="P507" s="151">
        <v>0</v>
      </c>
      <c r="Q507" s="151">
        <v>2.2041999999999999E-2</v>
      </c>
      <c r="R507" s="151">
        <v>2.2331E-2</v>
      </c>
      <c r="S507" s="151">
        <v>2.9911E-2</v>
      </c>
      <c r="T507" s="151">
        <v>0</v>
      </c>
      <c r="U507" s="151">
        <v>0</v>
      </c>
      <c r="V507" s="151">
        <v>0.127942</v>
      </c>
      <c r="W507" s="151">
        <v>0</v>
      </c>
      <c r="X507" s="151">
        <v>0</v>
      </c>
      <c r="Y507" s="151">
        <v>0</v>
      </c>
      <c r="Z507" s="151">
        <v>0</v>
      </c>
      <c r="AA507" s="151">
        <v>86.826031</v>
      </c>
      <c r="AB507" s="151">
        <v>6.4781360000000001</v>
      </c>
      <c r="AC507" s="151">
        <v>58.181440000000002</v>
      </c>
      <c r="AD507" s="151">
        <v>4.1478000000000001E-2</v>
      </c>
      <c r="AE507" s="151">
        <v>2.2499999999999999E-2</v>
      </c>
      <c r="AF507" s="151">
        <v>2.1305999999999999E-2</v>
      </c>
      <c r="AG507" s="151">
        <v>1.0426679999999999</v>
      </c>
      <c r="AH507" s="151">
        <v>0</v>
      </c>
      <c r="AI507" s="150">
        <v>1.4635E-2</v>
      </c>
    </row>
    <row r="508" spans="1:35" x14ac:dyDescent="0.25">
      <c r="A508" s="9">
        <v>507</v>
      </c>
      <c r="B508" s="3">
        <v>43252</v>
      </c>
      <c r="C508" s="151">
        <v>4.2525089999999999</v>
      </c>
      <c r="D508" s="151">
        <v>1.2991000000000001E-2</v>
      </c>
      <c r="E508" s="151">
        <v>2.1073000000000001E-2</v>
      </c>
      <c r="F508" s="151">
        <v>1.4415640000000001</v>
      </c>
      <c r="G508" s="151">
        <v>4.5308169999999999</v>
      </c>
      <c r="H508" s="151">
        <v>2.7650000000000001E-2</v>
      </c>
      <c r="I508" s="151">
        <v>1.3191889999999999</v>
      </c>
      <c r="J508" s="151">
        <v>0.891428</v>
      </c>
      <c r="K508" s="151">
        <v>1.450998</v>
      </c>
      <c r="L508" s="151">
        <v>0.129243</v>
      </c>
      <c r="M508" s="151">
        <v>1.0348520000000001</v>
      </c>
      <c r="N508" s="151">
        <v>9.6195000000000003E-2</v>
      </c>
      <c r="O508" s="151">
        <v>5.387899</v>
      </c>
      <c r="P508" s="151">
        <v>0</v>
      </c>
      <c r="Q508" s="151">
        <v>2.2148999999999999E-2</v>
      </c>
      <c r="R508" s="151">
        <v>2.2605E-2</v>
      </c>
      <c r="S508" s="151">
        <v>2.8697E-2</v>
      </c>
      <c r="T508" s="151">
        <v>0</v>
      </c>
      <c r="U508" s="151">
        <v>0</v>
      </c>
      <c r="V508" s="151">
        <v>0.12954599999999999</v>
      </c>
      <c r="W508" s="151">
        <v>0</v>
      </c>
      <c r="X508" s="151">
        <v>0</v>
      </c>
      <c r="Y508" s="151">
        <v>0</v>
      </c>
      <c r="Z508" s="151">
        <v>0</v>
      </c>
      <c r="AA508" s="151">
        <v>87.089920000000006</v>
      </c>
      <c r="AB508" s="151">
        <v>6.4545139999999996</v>
      </c>
      <c r="AC508" s="151">
        <v>58.018970000000003</v>
      </c>
      <c r="AD508" s="151">
        <v>4.1383999999999997E-2</v>
      </c>
      <c r="AE508" s="151">
        <v>2.2499999999999999E-2</v>
      </c>
      <c r="AF508" s="151">
        <v>2.1305999999999999E-2</v>
      </c>
      <c r="AG508" s="151">
        <v>1.0414239999999999</v>
      </c>
      <c r="AH508" s="151">
        <v>0</v>
      </c>
      <c r="AI508" s="150">
        <v>1.4390999999999999E-2</v>
      </c>
    </row>
    <row r="509" spans="1:35" x14ac:dyDescent="0.25">
      <c r="A509" s="9">
        <v>508</v>
      </c>
      <c r="B509" s="3">
        <v>43251</v>
      </c>
      <c r="C509" s="151">
        <v>4.250813</v>
      </c>
      <c r="D509" s="151">
        <v>1.2985999999999999E-2</v>
      </c>
      <c r="E509" s="151">
        <v>2.1063999999999999E-2</v>
      </c>
      <c r="F509" s="151">
        <v>1.4466000000000001</v>
      </c>
      <c r="G509" s="151">
        <v>4.5428470000000001</v>
      </c>
      <c r="H509" s="151">
        <v>2.7553999999999999E-2</v>
      </c>
      <c r="I509" s="151">
        <v>1.3639079999999999</v>
      </c>
      <c r="J509" s="151">
        <v>0.90554000000000001</v>
      </c>
      <c r="K509" s="151">
        <v>1.454753</v>
      </c>
      <c r="L509" s="151">
        <v>0.12920999999999999</v>
      </c>
      <c r="M509" s="151">
        <v>1.0401050000000001</v>
      </c>
      <c r="N509" s="151">
        <v>9.6158999999999994E-2</v>
      </c>
      <c r="O509" s="151">
        <v>5.3919370000000004</v>
      </c>
      <c r="P509" s="151">
        <v>0</v>
      </c>
      <c r="Q509" s="151">
        <v>2.2419999999999999E-2</v>
      </c>
      <c r="R509" s="151">
        <v>2.3140000000000001E-2</v>
      </c>
      <c r="S509" s="151">
        <v>2.8653000000000001E-2</v>
      </c>
      <c r="T509" s="151">
        <v>0</v>
      </c>
      <c r="U509" s="151">
        <v>0</v>
      </c>
      <c r="V509" s="151">
        <v>0.13270699999999999</v>
      </c>
      <c r="W509" s="151">
        <v>0</v>
      </c>
      <c r="X509" s="151">
        <v>0</v>
      </c>
      <c r="Y509" s="151">
        <v>0</v>
      </c>
      <c r="Z509" s="151">
        <v>0</v>
      </c>
      <c r="AA509" s="151">
        <v>87.213329999999999</v>
      </c>
      <c r="AB509" s="151">
        <v>6.4841680000000004</v>
      </c>
      <c r="AC509" s="151">
        <v>58.236466</v>
      </c>
      <c r="AD509" s="151">
        <v>4.1418999999999997E-2</v>
      </c>
      <c r="AE509" s="151">
        <v>2.2488000000000001E-2</v>
      </c>
      <c r="AF509" s="151">
        <v>2.1264999999999999E-2</v>
      </c>
      <c r="AG509" s="151">
        <v>1.044011</v>
      </c>
      <c r="AH509" s="151">
        <v>0</v>
      </c>
      <c r="AI509" s="150">
        <v>1.4442E-2</v>
      </c>
    </row>
    <row r="510" spans="1:35" x14ac:dyDescent="0.25">
      <c r="A510" s="9">
        <v>509</v>
      </c>
      <c r="B510" s="3">
        <v>43250</v>
      </c>
      <c r="C510" s="151">
        <v>4.2491070000000004</v>
      </c>
      <c r="D510" s="151">
        <v>1.2982E-2</v>
      </c>
      <c r="E510" s="151">
        <v>2.1055000000000001E-2</v>
      </c>
      <c r="F510" s="151">
        <v>1.450601</v>
      </c>
      <c r="G510" s="151">
        <v>4.6226430000000001</v>
      </c>
      <c r="H510" s="151">
        <v>2.8303999999999999E-2</v>
      </c>
      <c r="I510" s="151">
        <v>1.37917</v>
      </c>
      <c r="J510" s="151">
        <v>0.90829000000000004</v>
      </c>
      <c r="K510" s="151">
        <v>1.456407</v>
      </c>
      <c r="L510" s="151">
        <v>0.12915699999999999</v>
      </c>
      <c r="M510" s="151">
        <v>1.0502119999999999</v>
      </c>
      <c r="N510" s="151">
        <v>9.6129999999999993E-2</v>
      </c>
      <c r="O510" s="151">
        <v>5.3859050000000002</v>
      </c>
      <c r="P510" s="151">
        <v>0</v>
      </c>
      <c r="Q510" s="151">
        <v>2.2467999999999998E-2</v>
      </c>
      <c r="R510" s="151">
        <v>2.3265000000000001E-2</v>
      </c>
      <c r="S510" s="151">
        <v>2.9173000000000001E-2</v>
      </c>
      <c r="T510" s="151">
        <v>0</v>
      </c>
      <c r="U510" s="151">
        <v>0</v>
      </c>
      <c r="V510" s="151">
        <v>0.133409</v>
      </c>
      <c r="W510" s="151">
        <v>0</v>
      </c>
      <c r="X510" s="151">
        <v>0</v>
      </c>
      <c r="Y510" s="151">
        <v>0</v>
      </c>
      <c r="Z510" s="151">
        <v>0</v>
      </c>
      <c r="AA510" s="151">
        <v>87.022413</v>
      </c>
      <c r="AB510" s="151">
        <v>6.5301359999999997</v>
      </c>
      <c r="AC510" s="151">
        <v>58.414575999999997</v>
      </c>
      <c r="AD510" s="151">
        <v>4.1498E-2</v>
      </c>
      <c r="AE510" s="151">
        <v>2.2488000000000001E-2</v>
      </c>
      <c r="AF510" s="151">
        <v>2.1264999999999999E-2</v>
      </c>
      <c r="AG510" s="151">
        <v>1.0459369999999999</v>
      </c>
      <c r="AH510" s="151">
        <v>0</v>
      </c>
      <c r="AI510" s="150">
        <v>1.4648E-2</v>
      </c>
    </row>
    <row r="511" spans="1:35" x14ac:dyDescent="0.25">
      <c r="A511" s="9">
        <v>510</v>
      </c>
      <c r="B511" s="3">
        <v>43249</v>
      </c>
      <c r="C511" s="151">
        <v>4.2473530000000004</v>
      </c>
      <c r="D511" s="151">
        <v>1.2977000000000001E-2</v>
      </c>
      <c r="E511" s="151">
        <v>2.1045999999999999E-2</v>
      </c>
      <c r="F511" s="151">
        <v>1.450639</v>
      </c>
      <c r="G511" s="151">
        <v>4.5907689999999999</v>
      </c>
      <c r="H511" s="151">
        <v>2.8211E-2</v>
      </c>
      <c r="I511" s="151">
        <v>1.392611</v>
      </c>
      <c r="J511" s="151">
        <v>0.91290300000000002</v>
      </c>
      <c r="K511" s="151">
        <v>1.4550000000000001</v>
      </c>
      <c r="L511" s="151">
        <v>0.129103</v>
      </c>
      <c r="M511" s="151">
        <v>1.049823</v>
      </c>
      <c r="N511" s="151">
        <v>9.6099000000000004E-2</v>
      </c>
      <c r="O511" s="151">
        <v>5.3767779999999998</v>
      </c>
      <c r="P511" s="151">
        <v>0</v>
      </c>
      <c r="Q511" s="151">
        <v>2.2633E-2</v>
      </c>
      <c r="R511" s="151">
        <v>2.3466000000000001E-2</v>
      </c>
      <c r="S511" s="151">
        <v>2.9429E-2</v>
      </c>
      <c r="T511" s="151">
        <v>0</v>
      </c>
      <c r="U511" s="151">
        <v>0</v>
      </c>
      <c r="V511" s="151">
        <v>0.13461000000000001</v>
      </c>
      <c r="W511" s="151">
        <v>0</v>
      </c>
      <c r="X511" s="151">
        <v>0</v>
      </c>
      <c r="Y511" s="151">
        <v>0</v>
      </c>
      <c r="Z511" s="151">
        <v>0</v>
      </c>
      <c r="AA511" s="151">
        <v>86.833948000000007</v>
      </c>
      <c r="AB511" s="151">
        <v>6.5324239999999998</v>
      </c>
      <c r="AC511" s="151">
        <v>58.385764999999999</v>
      </c>
      <c r="AD511" s="151">
        <v>4.1488999999999998E-2</v>
      </c>
      <c r="AE511" s="151">
        <v>2.2431E-2</v>
      </c>
      <c r="AF511" s="151">
        <v>2.1184999999999999E-2</v>
      </c>
      <c r="AG511" s="151">
        <v>1.044886</v>
      </c>
      <c r="AH511" s="151">
        <v>0</v>
      </c>
      <c r="AI511" s="150">
        <v>1.4755000000000001E-2</v>
      </c>
    </row>
    <row r="512" spans="1:35" x14ac:dyDescent="0.25">
      <c r="A512" s="9">
        <v>511</v>
      </c>
      <c r="B512" s="3">
        <v>43248</v>
      </c>
      <c r="C512" s="151">
        <v>4.245539</v>
      </c>
      <c r="D512" s="151">
        <v>1.2971999999999999E-2</v>
      </c>
      <c r="E512" s="151">
        <v>2.1037E-2</v>
      </c>
      <c r="F512" s="151">
        <v>1.4491160000000001</v>
      </c>
      <c r="G512" s="151">
        <v>4.7076370000000001</v>
      </c>
      <c r="H512" s="151">
        <v>2.9177000000000002E-2</v>
      </c>
      <c r="I512" s="151">
        <v>1.351826</v>
      </c>
      <c r="J512" s="151">
        <v>0.87958000000000003</v>
      </c>
      <c r="K512" s="151">
        <v>1.454394</v>
      </c>
      <c r="L512" s="151">
        <v>0.12903500000000001</v>
      </c>
      <c r="M512" s="151">
        <v>1.055749</v>
      </c>
      <c r="N512" s="151">
        <v>9.6064999999999998E-2</v>
      </c>
      <c r="O512" s="151">
        <v>5.3667100000000003</v>
      </c>
      <c r="P512" s="151">
        <v>0</v>
      </c>
      <c r="Q512" s="151">
        <v>2.2402999999999999E-2</v>
      </c>
      <c r="R512" s="151">
        <v>2.2675000000000001E-2</v>
      </c>
      <c r="S512" s="151">
        <v>3.0242000000000002E-2</v>
      </c>
      <c r="T512" s="151">
        <v>0</v>
      </c>
      <c r="U512" s="151">
        <v>0</v>
      </c>
      <c r="V512" s="151">
        <v>0.130108</v>
      </c>
      <c r="W512" s="151">
        <v>0</v>
      </c>
      <c r="X512" s="151">
        <v>0</v>
      </c>
      <c r="Y512" s="151">
        <v>0</v>
      </c>
      <c r="Z512" s="151">
        <v>0</v>
      </c>
      <c r="AA512" s="151">
        <v>86.509923999999998</v>
      </c>
      <c r="AB512" s="151">
        <v>6.5725619999999996</v>
      </c>
      <c r="AC512" s="151">
        <v>58.639195999999998</v>
      </c>
      <c r="AD512" s="151">
        <v>4.1390999999999997E-2</v>
      </c>
      <c r="AE512" s="151">
        <v>2.2431E-2</v>
      </c>
      <c r="AF512" s="151">
        <v>2.1184999999999999E-2</v>
      </c>
      <c r="AG512" s="151">
        <v>1.046432</v>
      </c>
      <c r="AH512" s="151">
        <v>0</v>
      </c>
      <c r="AI512" s="150">
        <v>1.5148E-2</v>
      </c>
    </row>
    <row r="513" spans="1:35" x14ac:dyDescent="0.25">
      <c r="A513" s="9">
        <v>512</v>
      </c>
      <c r="B513" s="3">
        <v>43245</v>
      </c>
      <c r="C513" s="151">
        <v>4.2403389999999996</v>
      </c>
      <c r="D513" s="151">
        <v>1.2958000000000001E-2</v>
      </c>
      <c r="E513" s="151">
        <v>2.1013E-2</v>
      </c>
      <c r="F513" s="151">
        <v>1.445422</v>
      </c>
      <c r="G513" s="151">
        <v>4.6735759999999997</v>
      </c>
      <c r="H513" s="151">
        <v>2.8909000000000001E-2</v>
      </c>
      <c r="I513" s="151">
        <v>1.3299160000000001</v>
      </c>
      <c r="J513" s="151">
        <v>0.86983999999999995</v>
      </c>
      <c r="K513" s="151">
        <v>1.451557</v>
      </c>
      <c r="L513" s="151">
        <v>0.12894900000000001</v>
      </c>
      <c r="M513" s="151">
        <v>1.0485249999999999</v>
      </c>
      <c r="N513" s="151">
        <v>9.5963999999999994E-2</v>
      </c>
      <c r="O513" s="151">
        <v>5.3667100000000003</v>
      </c>
      <c r="P513" s="151">
        <v>0</v>
      </c>
      <c r="Q513" s="151">
        <v>2.239E-2</v>
      </c>
      <c r="R513" s="151">
        <v>2.2180999999999999E-2</v>
      </c>
      <c r="S513" s="151">
        <v>2.9957000000000001E-2</v>
      </c>
      <c r="T513" s="151">
        <v>0</v>
      </c>
      <c r="U513" s="151">
        <v>0</v>
      </c>
      <c r="V513" s="151">
        <v>0.12728800000000001</v>
      </c>
      <c r="W513" s="151">
        <v>0</v>
      </c>
      <c r="X513" s="151">
        <v>0</v>
      </c>
      <c r="Y513" s="151">
        <v>0</v>
      </c>
      <c r="Z513" s="151">
        <v>0</v>
      </c>
      <c r="AA513" s="151">
        <v>86.569068999999999</v>
      </c>
      <c r="AB513" s="151">
        <v>6.5475060000000003</v>
      </c>
      <c r="AC513" s="151">
        <v>58.530611</v>
      </c>
      <c r="AD513" s="151">
        <v>4.1266999999999998E-2</v>
      </c>
      <c r="AE513" s="151">
        <v>2.2431E-2</v>
      </c>
      <c r="AF513" s="151">
        <v>2.1184999999999999E-2</v>
      </c>
      <c r="AG513" s="151">
        <v>1.0480400000000001</v>
      </c>
      <c r="AH513" s="151">
        <v>0</v>
      </c>
      <c r="AI513" s="150">
        <v>1.5299E-2</v>
      </c>
    </row>
    <row r="514" spans="1:35" x14ac:dyDescent="0.25">
      <c r="A514" s="9">
        <v>513</v>
      </c>
      <c r="B514" s="3">
        <v>43244</v>
      </c>
      <c r="C514" s="151">
        <v>4.2391639999999997</v>
      </c>
      <c r="D514" s="151">
        <v>1.2954E-2</v>
      </c>
      <c r="E514" s="151">
        <v>2.1003999999999998E-2</v>
      </c>
      <c r="F514" s="151">
        <v>1.4523759999999999</v>
      </c>
      <c r="G514" s="151">
        <v>4.7753839999999999</v>
      </c>
      <c r="H514" s="151">
        <v>2.9739999999999999E-2</v>
      </c>
      <c r="I514" s="151">
        <v>1.3326819999999999</v>
      </c>
      <c r="J514" s="151">
        <v>0.86299800000000004</v>
      </c>
      <c r="K514" s="151">
        <v>1.455166</v>
      </c>
      <c r="L514" s="151">
        <v>0.12890299999999999</v>
      </c>
      <c r="M514" s="151">
        <v>1.0604439999999999</v>
      </c>
      <c r="N514" s="151">
        <v>9.5949000000000007E-2</v>
      </c>
      <c r="O514" s="151">
        <v>5.3583790000000002</v>
      </c>
      <c r="P514" s="151">
        <v>0</v>
      </c>
      <c r="Q514" s="151">
        <v>2.2512000000000001E-2</v>
      </c>
      <c r="R514" s="151">
        <v>2.2373000000000001E-2</v>
      </c>
      <c r="S514" s="151">
        <v>3.092E-2</v>
      </c>
      <c r="T514" s="151">
        <v>0</v>
      </c>
      <c r="U514" s="151">
        <v>0</v>
      </c>
      <c r="V514" s="151">
        <v>0.12839600000000001</v>
      </c>
      <c r="W514" s="151">
        <v>0</v>
      </c>
      <c r="X514" s="151">
        <v>0</v>
      </c>
      <c r="Y514" s="151">
        <v>0</v>
      </c>
      <c r="Z514" s="151">
        <v>0</v>
      </c>
      <c r="AA514" s="151">
        <v>86.409858</v>
      </c>
      <c r="AB514" s="151">
        <v>6.574122</v>
      </c>
      <c r="AC514" s="151">
        <v>58.936</v>
      </c>
      <c r="AD514" s="151">
        <v>4.1234E-2</v>
      </c>
      <c r="AE514" s="151">
        <v>2.2431E-2</v>
      </c>
      <c r="AF514" s="151">
        <v>2.1184999999999999E-2</v>
      </c>
      <c r="AG514" s="151">
        <v>1.0483849999999999</v>
      </c>
      <c r="AH514" s="151">
        <v>0</v>
      </c>
      <c r="AI514" s="150">
        <v>1.5769999999999999E-2</v>
      </c>
    </row>
    <row r="515" spans="1:35" x14ac:dyDescent="0.25">
      <c r="A515" s="9">
        <v>514</v>
      </c>
      <c r="B515" s="3">
        <v>43243</v>
      </c>
      <c r="C515" s="151">
        <v>4.237838</v>
      </c>
      <c r="D515" s="151">
        <v>1.2949E-2</v>
      </c>
      <c r="E515" s="151">
        <v>2.0996000000000001E-2</v>
      </c>
      <c r="F515" s="151">
        <v>1.4422010000000001</v>
      </c>
      <c r="G515" s="151">
        <v>4.5345449999999996</v>
      </c>
      <c r="H515" s="151">
        <v>2.802E-2</v>
      </c>
      <c r="I515" s="151">
        <v>1.349159</v>
      </c>
      <c r="J515" s="151">
        <v>0.87242699999999995</v>
      </c>
      <c r="K515" s="151">
        <v>1.44594</v>
      </c>
      <c r="L515" s="151">
        <v>0.12887299999999999</v>
      </c>
      <c r="M515" s="151">
        <v>1.033989</v>
      </c>
      <c r="N515" s="151">
        <v>9.5945000000000003E-2</v>
      </c>
      <c r="O515" s="151">
        <v>5.3637360000000003</v>
      </c>
      <c r="P515" s="151">
        <v>0</v>
      </c>
      <c r="Q515" s="151">
        <v>2.2606999999999999E-2</v>
      </c>
      <c r="R515" s="151">
        <v>2.2697999999999999E-2</v>
      </c>
      <c r="S515" s="151">
        <v>2.8958999999999999E-2</v>
      </c>
      <c r="T515" s="151">
        <v>0</v>
      </c>
      <c r="U515" s="151">
        <v>0</v>
      </c>
      <c r="V515" s="151">
        <v>0.130278</v>
      </c>
      <c r="W515" s="151">
        <v>0</v>
      </c>
      <c r="X515" s="151">
        <v>0</v>
      </c>
      <c r="Y515" s="151">
        <v>0</v>
      </c>
      <c r="Z515" s="151">
        <v>0</v>
      </c>
      <c r="AA515" s="151">
        <v>86.466318000000001</v>
      </c>
      <c r="AB515" s="151">
        <v>6.5174349999999999</v>
      </c>
      <c r="AC515" s="151">
        <v>58.293137000000002</v>
      </c>
      <c r="AD515" s="151">
        <v>4.1209999999999997E-2</v>
      </c>
      <c r="AE515" s="151">
        <v>2.2431E-2</v>
      </c>
      <c r="AF515" s="151">
        <v>2.1184999999999999E-2</v>
      </c>
      <c r="AG515" s="151">
        <v>1.0417419999999999</v>
      </c>
      <c r="AH515" s="151">
        <v>0</v>
      </c>
      <c r="AI515" s="150">
        <v>1.5032E-2</v>
      </c>
    </row>
    <row r="516" spans="1:35" x14ac:dyDescent="0.25">
      <c r="A516" s="9">
        <v>515</v>
      </c>
      <c r="B516" s="3">
        <v>43242</v>
      </c>
      <c r="C516" s="151">
        <v>4.2363249999999999</v>
      </c>
      <c r="D516" s="151">
        <v>1.2944000000000001E-2</v>
      </c>
      <c r="E516" s="151">
        <v>2.0986999999999999E-2</v>
      </c>
      <c r="F516" s="151">
        <v>1.439063</v>
      </c>
      <c r="G516" s="151">
        <v>4.5025810000000002</v>
      </c>
      <c r="H516" s="151">
        <v>2.7723000000000001E-2</v>
      </c>
      <c r="I516" s="151">
        <v>1.3402529999999999</v>
      </c>
      <c r="J516" s="151">
        <v>0.86421099999999995</v>
      </c>
      <c r="K516" s="151">
        <v>1.443694</v>
      </c>
      <c r="L516" s="151">
        <v>0.128828</v>
      </c>
      <c r="M516" s="151">
        <v>1.0288349999999999</v>
      </c>
      <c r="N516" s="151">
        <v>9.5906000000000005E-2</v>
      </c>
      <c r="O516" s="151">
        <v>5.3562519999999996</v>
      </c>
      <c r="P516" s="151">
        <v>0</v>
      </c>
      <c r="Q516" s="151">
        <v>2.2485999999999999E-2</v>
      </c>
      <c r="R516" s="151">
        <v>2.2565000000000002E-2</v>
      </c>
      <c r="S516" s="151">
        <v>2.8906000000000001E-2</v>
      </c>
      <c r="T516" s="151">
        <v>0</v>
      </c>
      <c r="U516" s="151">
        <v>0</v>
      </c>
      <c r="V516" s="151">
        <v>0.129528</v>
      </c>
      <c r="W516" s="151">
        <v>0</v>
      </c>
      <c r="X516" s="151">
        <v>0</v>
      </c>
      <c r="Y516" s="151">
        <v>0</v>
      </c>
      <c r="Z516" s="151">
        <v>0</v>
      </c>
      <c r="AA516" s="151">
        <v>86.373825999999994</v>
      </c>
      <c r="AB516" s="151">
        <v>6.5198650000000002</v>
      </c>
      <c r="AC516" s="151">
        <v>58.256371999999999</v>
      </c>
      <c r="AD516" s="151">
        <v>4.1140999999999997E-2</v>
      </c>
      <c r="AE516" s="151">
        <v>2.2459E-2</v>
      </c>
      <c r="AF516" s="151">
        <v>2.1184000000000001E-2</v>
      </c>
      <c r="AG516" s="151">
        <v>1.039798</v>
      </c>
      <c r="AH516" s="151">
        <v>0</v>
      </c>
      <c r="AI516" s="150">
        <v>1.4923000000000001E-2</v>
      </c>
    </row>
    <row r="517" spans="1:35" x14ac:dyDescent="0.25">
      <c r="A517" s="9">
        <v>516</v>
      </c>
      <c r="B517" s="3">
        <v>43241</v>
      </c>
      <c r="C517" s="151">
        <v>4.2348600000000003</v>
      </c>
      <c r="D517" s="151">
        <v>1.294E-2</v>
      </c>
      <c r="E517" s="151">
        <v>2.0978E-2</v>
      </c>
      <c r="F517" s="151">
        <v>1.4335329999999999</v>
      </c>
      <c r="G517" s="151">
        <v>4.4405289999999997</v>
      </c>
      <c r="H517" s="151">
        <v>2.725E-2</v>
      </c>
      <c r="I517" s="151">
        <v>1.339685</v>
      </c>
      <c r="J517" s="151">
        <v>0.87061500000000003</v>
      </c>
      <c r="K517" s="151">
        <v>1.439076</v>
      </c>
      <c r="L517" s="151">
        <v>0.12879199999999999</v>
      </c>
      <c r="M517" s="151">
        <v>1.022418</v>
      </c>
      <c r="N517" s="151">
        <v>9.5880000000000007E-2</v>
      </c>
      <c r="O517" s="151">
        <v>5.3601359999999998</v>
      </c>
      <c r="P517" s="151">
        <v>0</v>
      </c>
      <c r="Q517" s="151">
        <v>2.2443999999999999E-2</v>
      </c>
      <c r="R517" s="151">
        <v>2.2633E-2</v>
      </c>
      <c r="S517" s="151">
        <v>2.8163000000000001E-2</v>
      </c>
      <c r="T517" s="151">
        <v>0</v>
      </c>
      <c r="U517" s="151">
        <v>0</v>
      </c>
      <c r="V517" s="151">
        <v>0.12990199999999999</v>
      </c>
      <c r="W517" s="151">
        <v>0</v>
      </c>
      <c r="X517" s="151">
        <v>0</v>
      </c>
      <c r="Y517" s="151">
        <v>0</v>
      </c>
      <c r="Z517" s="151">
        <v>0</v>
      </c>
      <c r="AA517" s="151">
        <v>86.39546</v>
      </c>
      <c r="AB517" s="151">
        <v>6.5064599999999997</v>
      </c>
      <c r="AC517" s="151">
        <v>58.096327000000002</v>
      </c>
      <c r="AD517" s="151">
        <v>4.1064000000000003E-2</v>
      </c>
      <c r="AE517" s="151">
        <v>2.2459E-2</v>
      </c>
      <c r="AF517" s="151">
        <v>2.1184000000000001E-2</v>
      </c>
      <c r="AG517" s="151">
        <v>1.036368</v>
      </c>
      <c r="AH517" s="151">
        <v>0</v>
      </c>
      <c r="AI517" s="150">
        <v>1.4593999999999999E-2</v>
      </c>
    </row>
    <row r="518" spans="1:35" x14ac:dyDescent="0.25">
      <c r="A518" s="9">
        <v>517</v>
      </c>
      <c r="B518" s="3">
        <v>43238</v>
      </c>
      <c r="C518" s="151">
        <v>4.2306100000000004</v>
      </c>
      <c r="D518" s="151">
        <v>1.2926E-2</v>
      </c>
      <c r="E518" s="151">
        <v>2.0951999999999998E-2</v>
      </c>
      <c r="F518" s="151">
        <v>1.430647</v>
      </c>
      <c r="G518" s="151">
        <v>4.4222440000000001</v>
      </c>
      <c r="H518" s="151">
        <v>2.707E-2</v>
      </c>
      <c r="I518" s="151">
        <v>1.3297810000000001</v>
      </c>
      <c r="J518" s="151">
        <v>0.86634999999999995</v>
      </c>
      <c r="K518" s="151">
        <v>1.436304</v>
      </c>
      <c r="L518" s="151">
        <v>0.12867000000000001</v>
      </c>
      <c r="M518" s="151">
        <v>1.0210520000000001</v>
      </c>
      <c r="N518" s="151">
        <v>9.5753000000000005E-2</v>
      </c>
      <c r="O518" s="151">
        <v>5.3581839999999996</v>
      </c>
      <c r="P518" s="151">
        <v>0</v>
      </c>
      <c r="Q518" s="151">
        <v>2.2443999999999999E-2</v>
      </c>
      <c r="R518" s="151">
        <v>2.2509000000000001E-2</v>
      </c>
      <c r="S518" s="151">
        <v>2.8319E-2</v>
      </c>
      <c r="T518" s="151">
        <v>0</v>
      </c>
      <c r="U518" s="151">
        <v>0</v>
      </c>
      <c r="V518" s="151">
        <v>0.129217</v>
      </c>
      <c r="W518" s="151">
        <v>0</v>
      </c>
      <c r="X518" s="151">
        <v>0</v>
      </c>
      <c r="Y518" s="151">
        <v>0</v>
      </c>
      <c r="Z518" s="151">
        <v>0</v>
      </c>
      <c r="AA518" s="151">
        <v>86.325468000000001</v>
      </c>
      <c r="AB518" s="151">
        <v>6.4977429999999998</v>
      </c>
      <c r="AC518" s="151">
        <v>58.017392000000001</v>
      </c>
      <c r="AD518" s="151">
        <v>4.1103000000000001E-2</v>
      </c>
      <c r="AE518" s="151">
        <v>2.2459E-2</v>
      </c>
      <c r="AF518" s="151">
        <v>2.1184000000000001E-2</v>
      </c>
      <c r="AG518" s="151">
        <v>1.0344469999999999</v>
      </c>
      <c r="AH518" s="151">
        <v>0</v>
      </c>
      <c r="AI518" s="150">
        <v>1.4541999999999999E-2</v>
      </c>
    </row>
    <row r="519" spans="1:35" x14ac:dyDescent="0.25">
      <c r="A519" s="9">
        <v>518</v>
      </c>
      <c r="B519" s="3">
        <v>43237</v>
      </c>
      <c r="C519" s="151">
        <v>4.2291280000000002</v>
      </c>
      <c r="D519" s="151">
        <v>1.2921999999999999E-2</v>
      </c>
      <c r="E519" s="151">
        <v>2.0944000000000001E-2</v>
      </c>
      <c r="F519" s="151">
        <v>1.4298029999999999</v>
      </c>
      <c r="G519" s="151">
        <v>4.4459059999999999</v>
      </c>
      <c r="H519" s="151">
        <v>2.7231000000000002E-2</v>
      </c>
      <c r="I519" s="151">
        <v>1.3404400000000001</v>
      </c>
      <c r="J519" s="151">
        <v>0.86367499999999997</v>
      </c>
      <c r="K519" s="151">
        <v>1.4363319999999999</v>
      </c>
      <c r="L519" s="151">
        <v>0.128635</v>
      </c>
      <c r="M519" s="151">
        <v>1.023868</v>
      </c>
      <c r="N519" s="151">
        <v>9.5729999999999996E-2</v>
      </c>
      <c r="O519" s="151">
        <v>5.3587360000000004</v>
      </c>
      <c r="P519" s="151">
        <v>0</v>
      </c>
      <c r="Q519" s="151">
        <v>2.2404E-2</v>
      </c>
      <c r="R519" s="151">
        <v>2.2641999999999999E-2</v>
      </c>
      <c r="S519" s="151">
        <v>2.8615000000000002E-2</v>
      </c>
      <c r="T519" s="151">
        <v>0</v>
      </c>
      <c r="U519" s="151">
        <v>0</v>
      </c>
      <c r="V519" s="151">
        <v>0.12998699999999999</v>
      </c>
      <c r="W519" s="151">
        <v>0</v>
      </c>
      <c r="X519" s="151">
        <v>0</v>
      </c>
      <c r="Y519" s="151">
        <v>0</v>
      </c>
      <c r="Z519" s="151">
        <v>0</v>
      </c>
      <c r="AA519" s="151">
        <v>86.342174999999997</v>
      </c>
      <c r="AB519" s="151">
        <v>6.5189779999999997</v>
      </c>
      <c r="AC519" s="151">
        <v>58.113115000000001</v>
      </c>
      <c r="AD519" s="151">
        <v>4.1058999999999998E-2</v>
      </c>
      <c r="AE519" s="151">
        <v>2.2459E-2</v>
      </c>
      <c r="AF519" s="151">
        <v>2.1184000000000001E-2</v>
      </c>
      <c r="AG519" s="151">
        <v>1.0321</v>
      </c>
      <c r="AH519" s="151">
        <v>0</v>
      </c>
      <c r="AI519" s="150">
        <v>1.4558E-2</v>
      </c>
    </row>
    <row r="520" spans="1:35" x14ac:dyDescent="0.25">
      <c r="A520" s="9">
        <v>519</v>
      </c>
      <c r="B520" s="3">
        <v>43236</v>
      </c>
      <c r="C520" s="151">
        <v>4.227678</v>
      </c>
      <c r="D520" s="151">
        <v>1.2917E-2</v>
      </c>
      <c r="E520" s="151">
        <v>2.0934999999999999E-2</v>
      </c>
      <c r="F520" s="151">
        <v>1.430102</v>
      </c>
      <c r="G520" s="151">
        <v>4.3949759999999998</v>
      </c>
      <c r="H520" s="151">
        <v>2.7234000000000001E-2</v>
      </c>
      <c r="I520" s="151">
        <v>1.34141</v>
      </c>
      <c r="J520" s="151">
        <v>0.86337399999999997</v>
      </c>
      <c r="K520" s="151">
        <v>1.4370449999999999</v>
      </c>
      <c r="L520" s="151">
        <v>0.12861600000000001</v>
      </c>
      <c r="M520" s="151">
        <v>1.0177160000000001</v>
      </c>
      <c r="N520" s="151">
        <v>9.5725000000000005E-2</v>
      </c>
      <c r="O520" s="151">
        <v>5.3688200000000004</v>
      </c>
      <c r="P520" s="151">
        <v>0</v>
      </c>
      <c r="Q520" s="151">
        <v>2.2473E-2</v>
      </c>
      <c r="R520" s="151">
        <v>2.2568999999999999E-2</v>
      </c>
      <c r="S520" s="151">
        <v>2.7944E-2</v>
      </c>
      <c r="T520" s="151">
        <v>0</v>
      </c>
      <c r="U520" s="151">
        <v>0</v>
      </c>
      <c r="V520" s="151">
        <v>0.12954599999999999</v>
      </c>
      <c r="W520" s="151">
        <v>0</v>
      </c>
      <c r="X520" s="151">
        <v>0</v>
      </c>
      <c r="Y520" s="151">
        <v>0</v>
      </c>
      <c r="Z520" s="151">
        <v>0</v>
      </c>
      <c r="AA520" s="151">
        <v>86.492334999999997</v>
      </c>
      <c r="AB520" s="151">
        <v>6.4815569999999996</v>
      </c>
      <c r="AC520" s="151">
        <v>57.849335000000004</v>
      </c>
      <c r="AD520" s="151">
        <v>4.1082E-2</v>
      </c>
      <c r="AE520" s="151">
        <v>2.2459E-2</v>
      </c>
      <c r="AF520" s="151">
        <v>2.1184000000000001E-2</v>
      </c>
      <c r="AG520" s="151">
        <v>1.035018</v>
      </c>
      <c r="AH520" s="151">
        <v>0</v>
      </c>
      <c r="AI520" s="150">
        <v>1.4341E-2</v>
      </c>
    </row>
    <row r="521" spans="1:35" x14ac:dyDescent="0.25">
      <c r="A521" s="9">
        <v>520</v>
      </c>
      <c r="B521" s="3">
        <v>43235</v>
      </c>
      <c r="C521" s="151">
        <v>4.2262149999999998</v>
      </c>
      <c r="D521" s="151">
        <v>1.2913000000000001E-2</v>
      </c>
      <c r="E521" s="151">
        <v>2.0926E-2</v>
      </c>
      <c r="F521" s="151">
        <v>1.426544</v>
      </c>
      <c r="G521" s="151">
        <v>4.3694300000000004</v>
      </c>
      <c r="H521" s="151">
        <v>2.7005000000000001E-2</v>
      </c>
      <c r="I521" s="151">
        <v>1.3645480000000001</v>
      </c>
      <c r="J521" s="151">
        <v>0.881498</v>
      </c>
      <c r="K521" s="151">
        <v>1.4350050000000001</v>
      </c>
      <c r="L521" s="151">
        <v>0.128603</v>
      </c>
      <c r="M521" s="151">
        <v>1.0195540000000001</v>
      </c>
      <c r="N521" s="151">
        <v>9.5670000000000005E-2</v>
      </c>
      <c r="O521" s="151">
        <v>5.3709290000000003</v>
      </c>
      <c r="P521" s="151">
        <v>0</v>
      </c>
      <c r="Q521" s="151">
        <v>2.2626E-2</v>
      </c>
      <c r="R521" s="151">
        <v>2.2934E-2</v>
      </c>
      <c r="S521" s="151">
        <v>2.7895E-2</v>
      </c>
      <c r="T521" s="151">
        <v>0</v>
      </c>
      <c r="U521" s="151">
        <v>0</v>
      </c>
      <c r="V521" s="151">
        <v>0.131635</v>
      </c>
      <c r="W521" s="151">
        <v>0</v>
      </c>
      <c r="X521" s="151">
        <v>0</v>
      </c>
      <c r="Y521" s="151">
        <v>0</v>
      </c>
      <c r="Z521" s="151">
        <v>0</v>
      </c>
      <c r="AA521" s="151">
        <v>86.587024</v>
      </c>
      <c r="AB521" s="151">
        <v>6.4477289999999998</v>
      </c>
      <c r="AC521" s="151">
        <v>57.834372000000002</v>
      </c>
      <c r="AD521" s="151">
        <v>4.0967999999999997E-2</v>
      </c>
      <c r="AE521" s="151">
        <v>2.2377999999999999E-2</v>
      </c>
      <c r="AF521" s="151">
        <v>2.1176E-2</v>
      </c>
      <c r="AG521" s="151">
        <v>1.0299799999999999</v>
      </c>
      <c r="AH521" s="151">
        <v>0</v>
      </c>
      <c r="AI521" s="150">
        <v>1.4160000000000001E-2</v>
      </c>
    </row>
    <row r="522" spans="1:35" x14ac:dyDescent="0.25">
      <c r="A522" s="9">
        <v>521</v>
      </c>
      <c r="B522" s="3">
        <v>43234</v>
      </c>
      <c r="C522" s="151">
        <v>4.2247009999999996</v>
      </c>
      <c r="D522" s="151">
        <v>1.2909E-2</v>
      </c>
      <c r="E522" s="151">
        <v>2.0917999999999999E-2</v>
      </c>
      <c r="F522" s="151">
        <v>1.4227959999999999</v>
      </c>
      <c r="G522" s="151">
        <v>4.3150060000000003</v>
      </c>
      <c r="H522" s="151">
        <v>2.6648000000000002E-2</v>
      </c>
      <c r="I522" s="151">
        <v>1.3563179999999999</v>
      </c>
      <c r="J522" s="151">
        <v>0.87211799999999995</v>
      </c>
      <c r="K522" s="151">
        <v>1.432671</v>
      </c>
      <c r="L522" s="151">
        <v>0.12857199999999999</v>
      </c>
      <c r="M522" s="151">
        <v>1.0118499999999999</v>
      </c>
      <c r="N522" s="151">
        <v>9.5637E-2</v>
      </c>
      <c r="O522" s="151">
        <v>5.3766030000000002</v>
      </c>
      <c r="P522" s="151">
        <v>0</v>
      </c>
      <c r="Q522" s="151">
        <v>2.2499999999999999E-2</v>
      </c>
      <c r="R522" s="151">
        <v>2.2742999999999999E-2</v>
      </c>
      <c r="S522" s="151">
        <v>2.7470000000000001E-2</v>
      </c>
      <c r="T522" s="151">
        <v>0</v>
      </c>
      <c r="U522" s="151">
        <v>0</v>
      </c>
      <c r="V522" s="151">
        <v>0.130519</v>
      </c>
      <c r="W522" s="151">
        <v>0</v>
      </c>
      <c r="X522" s="151">
        <v>0</v>
      </c>
      <c r="Y522" s="151">
        <v>0</v>
      </c>
      <c r="Z522" s="151">
        <v>0</v>
      </c>
      <c r="AA522" s="151">
        <v>86.68486</v>
      </c>
      <c r="AB522" s="151">
        <v>6.4105270000000001</v>
      </c>
      <c r="AC522" s="151">
        <v>57.636558000000001</v>
      </c>
      <c r="AD522" s="151">
        <v>4.0898999999999998E-2</v>
      </c>
      <c r="AE522" s="151">
        <v>2.2377999999999999E-2</v>
      </c>
      <c r="AF522" s="151">
        <v>2.1176E-2</v>
      </c>
      <c r="AG522" s="151">
        <v>1.0284439999999999</v>
      </c>
      <c r="AH522" s="151">
        <v>0</v>
      </c>
      <c r="AI522" s="150">
        <v>1.3978000000000001E-2</v>
      </c>
    </row>
    <row r="523" spans="1:35" x14ac:dyDescent="0.25">
      <c r="A523" s="9">
        <v>522</v>
      </c>
      <c r="B523" s="3">
        <v>43231</v>
      </c>
      <c r="C523" s="151">
        <v>4.2203090000000003</v>
      </c>
      <c r="D523" s="151">
        <v>1.2895999999999999E-2</v>
      </c>
      <c r="E523" s="151">
        <v>2.0892000000000001E-2</v>
      </c>
      <c r="F523" s="151">
        <v>1.4213750000000001</v>
      </c>
      <c r="G523" s="151">
        <v>4.3124070000000003</v>
      </c>
      <c r="H523" s="151">
        <v>2.6568000000000001E-2</v>
      </c>
      <c r="I523" s="151">
        <v>1.375726</v>
      </c>
      <c r="J523" s="151">
        <v>0.87408600000000003</v>
      </c>
      <c r="K523" s="151">
        <v>1.4319770000000001</v>
      </c>
      <c r="L523" s="151">
        <v>0.12845699999999999</v>
      </c>
      <c r="M523" s="151">
        <v>1.0130950000000001</v>
      </c>
      <c r="N523" s="151">
        <v>9.5542000000000002E-2</v>
      </c>
      <c r="O523" s="151">
        <v>5.3741570000000003</v>
      </c>
      <c r="P523" s="151">
        <v>0</v>
      </c>
      <c r="Q523" s="151">
        <v>2.2485999999999999E-2</v>
      </c>
      <c r="R523" s="151">
        <v>2.2827E-2</v>
      </c>
      <c r="S523" s="151">
        <v>2.7636999999999998E-2</v>
      </c>
      <c r="T523" s="151">
        <v>0</v>
      </c>
      <c r="U523" s="151">
        <v>0</v>
      </c>
      <c r="V523" s="151">
        <v>0.131052</v>
      </c>
      <c r="W523" s="151">
        <v>0</v>
      </c>
      <c r="X523" s="151">
        <v>0</v>
      </c>
      <c r="Y523" s="151">
        <v>0</v>
      </c>
      <c r="Z523" s="151">
        <v>0</v>
      </c>
      <c r="AA523" s="151">
        <v>86.632346999999996</v>
      </c>
      <c r="AB523" s="151">
        <v>6.412731</v>
      </c>
      <c r="AC523" s="151">
        <v>57.675182999999997</v>
      </c>
      <c r="AD523" s="151">
        <v>4.0804E-2</v>
      </c>
      <c r="AE523" s="151">
        <v>2.2377999999999999E-2</v>
      </c>
      <c r="AF523" s="151">
        <v>2.1176E-2</v>
      </c>
      <c r="AG523" s="151">
        <v>1.026303</v>
      </c>
      <c r="AH523" s="151">
        <v>0</v>
      </c>
      <c r="AI523" s="150">
        <v>1.4026E-2</v>
      </c>
    </row>
    <row r="524" spans="1:35" x14ac:dyDescent="0.25">
      <c r="A524" s="9">
        <v>523</v>
      </c>
      <c r="B524" s="3">
        <v>43230</v>
      </c>
      <c r="C524" s="151">
        <v>4.2175700000000003</v>
      </c>
      <c r="D524" s="151">
        <v>1.2892000000000001E-2</v>
      </c>
      <c r="E524" s="151">
        <v>2.0882999999999999E-2</v>
      </c>
      <c r="F524" s="151">
        <v>1.419225</v>
      </c>
      <c r="G524" s="151">
        <v>4.3114739999999996</v>
      </c>
      <c r="H524" s="151">
        <v>2.6554000000000001E-2</v>
      </c>
      <c r="I524" s="151">
        <v>1.3683339999999999</v>
      </c>
      <c r="J524" s="151">
        <v>0.86199000000000003</v>
      </c>
      <c r="K524" s="151">
        <v>1.4308890000000001</v>
      </c>
      <c r="L524" s="151">
        <v>0.12840199999999999</v>
      </c>
      <c r="M524" s="151">
        <v>1.009649</v>
      </c>
      <c r="N524" s="151">
        <v>9.5505999999999994E-2</v>
      </c>
      <c r="O524" s="151">
        <v>5.3716350000000004</v>
      </c>
      <c r="P524" s="151">
        <v>0</v>
      </c>
      <c r="Q524" s="151">
        <v>2.2409999999999999E-2</v>
      </c>
      <c r="R524" s="151">
        <v>2.2473E-2</v>
      </c>
      <c r="S524" s="151">
        <v>2.7453000000000002E-2</v>
      </c>
      <c r="T524" s="151">
        <v>0</v>
      </c>
      <c r="U524" s="151">
        <v>0</v>
      </c>
      <c r="V524" s="151">
        <v>0.129053</v>
      </c>
      <c r="W524" s="151">
        <v>0</v>
      </c>
      <c r="X524" s="151">
        <v>0</v>
      </c>
      <c r="Y524" s="151">
        <v>0</v>
      </c>
      <c r="Z524" s="151">
        <v>0</v>
      </c>
      <c r="AA524" s="151">
        <v>86.616499000000005</v>
      </c>
      <c r="AB524" s="151">
        <v>6.4141180000000002</v>
      </c>
      <c r="AC524" s="151">
        <v>57.669446999999998</v>
      </c>
      <c r="AD524" s="151">
        <v>4.0833000000000001E-2</v>
      </c>
      <c r="AE524" s="151">
        <v>2.2377999999999999E-2</v>
      </c>
      <c r="AF524" s="151">
        <v>2.1176E-2</v>
      </c>
      <c r="AG524" s="151">
        <v>1.026945</v>
      </c>
      <c r="AH524" s="151">
        <v>0</v>
      </c>
      <c r="AI524" s="150">
        <v>1.4030000000000001E-2</v>
      </c>
    </row>
    <row r="525" spans="1:35" x14ac:dyDescent="0.25">
      <c r="A525" s="9">
        <v>524</v>
      </c>
      <c r="B525" s="3">
        <v>43229</v>
      </c>
      <c r="C525" s="151">
        <v>4.2181160000000002</v>
      </c>
      <c r="D525" s="151">
        <v>1.2886999999999999E-2</v>
      </c>
      <c r="E525" s="151">
        <v>2.0878000000000001E-2</v>
      </c>
      <c r="F525" s="151">
        <v>1.4174629999999999</v>
      </c>
      <c r="G525" s="151">
        <v>4.3363440000000004</v>
      </c>
      <c r="H525" s="151">
        <v>2.6575999999999999E-2</v>
      </c>
      <c r="I525" s="151">
        <v>1.365413</v>
      </c>
      <c r="J525" s="151">
        <v>0.85760099999999995</v>
      </c>
      <c r="K525" s="151">
        <v>1.430223</v>
      </c>
      <c r="L525" s="151">
        <v>0.128383</v>
      </c>
      <c r="M525" s="151">
        <v>1.006705</v>
      </c>
      <c r="N525" s="151">
        <v>9.5488000000000003E-2</v>
      </c>
      <c r="O525" s="151">
        <v>5.3768580000000004</v>
      </c>
      <c r="P525" s="151">
        <v>0</v>
      </c>
      <c r="Q525" s="151">
        <v>2.2426999999999999E-2</v>
      </c>
      <c r="R525" s="151">
        <v>2.2301999999999999E-2</v>
      </c>
      <c r="S525" s="151">
        <v>2.7151000000000002E-2</v>
      </c>
      <c r="T525" s="151">
        <v>0</v>
      </c>
      <c r="U525" s="151">
        <v>0</v>
      </c>
      <c r="V525" s="151">
        <v>0.12807399999999999</v>
      </c>
      <c r="W525" s="151">
        <v>0</v>
      </c>
      <c r="X525" s="151">
        <v>0</v>
      </c>
      <c r="Y525" s="151">
        <v>0</v>
      </c>
      <c r="Z525" s="151">
        <v>0</v>
      </c>
      <c r="AA525" s="151">
        <v>86.654111</v>
      </c>
      <c r="AB525" s="151">
        <v>6.4267320000000003</v>
      </c>
      <c r="AC525" s="151">
        <v>57.660395000000001</v>
      </c>
      <c r="AD525" s="151">
        <v>4.0823999999999999E-2</v>
      </c>
      <c r="AE525" s="151">
        <v>2.2377999999999999E-2</v>
      </c>
      <c r="AF525" s="151">
        <v>2.1176E-2</v>
      </c>
      <c r="AG525" s="151">
        <v>1.0261990000000001</v>
      </c>
      <c r="AH525" s="151">
        <v>0</v>
      </c>
      <c r="AI525" s="150">
        <v>1.3934999999999999E-2</v>
      </c>
    </row>
    <row r="526" spans="1:35" x14ac:dyDescent="0.25">
      <c r="A526" s="9">
        <v>525</v>
      </c>
      <c r="B526" s="3">
        <v>43228</v>
      </c>
      <c r="C526" s="151">
        <v>4.2167110000000001</v>
      </c>
      <c r="D526" s="151">
        <v>1.2883E-2</v>
      </c>
      <c r="E526" s="151">
        <v>2.087E-2</v>
      </c>
      <c r="F526" s="151">
        <v>1.417001</v>
      </c>
      <c r="G526" s="151">
        <v>4.323061</v>
      </c>
      <c r="H526" s="151">
        <v>2.6449E-2</v>
      </c>
      <c r="I526" s="151">
        <v>1.407489</v>
      </c>
      <c r="J526" s="151">
        <v>0.88069600000000003</v>
      </c>
      <c r="K526" s="151">
        <v>1.4296329999999999</v>
      </c>
      <c r="L526" s="151">
        <v>0.12834699999999999</v>
      </c>
      <c r="M526" s="151">
        <v>1.007479</v>
      </c>
      <c r="N526" s="151">
        <v>9.5446000000000003E-2</v>
      </c>
      <c r="O526" s="151">
        <v>5.3783620000000001</v>
      </c>
      <c r="P526" s="151">
        <v>0</v>
      </c>
      <c r="Q526" s="151">
        <v>2.2631999999999999E-2</v>
      </c>
      <c r="R526" s="151">
        <v>2.2771E-2</v>
      </c>
      <c r="S526" s="151">
        <v>2.6862E-2</v>
      </c>
      <c r="T526" s="151">
        <v>0</v>
      </c>
      <c r="U526" s="151">
        <v>0</v>
      </c>
      <c r="V526" s="151">
        <v>0.130741</v>
      </c>
      <c r="W526" s="151">
        <v>0</v>
      </c>
      <c r="X526" s="151">
        <v>0</v>
      </c>
      <c r="Y526" s="151">
        <v>0</v>
      </c>
      <c r="Z526" s="151">
        <v>0</v>
      </c>
      <c r="AA526" s="151">
        <v>86.692413999999999</v>
      </c>
      <c r="AB526" s="151">
        <v>6.4130029999999998</v>
      </c>
      <c r="AC526" s="151">
        <v>57.678550999999999</v>
      </c>
      <c r="AD526" s="151">
        <v>4.0835999999999997E-2</v>
      </c>
      <c r="AE526" s="151">
        <v>2.2481999999999999E-2</v>
      </c>
      <c r="AF526" s="151">
        <v>2.1194999999999999E-2</v>
      </c>
      <c r="AG526" s="151">
        <v>1.024527</v>
      </c>
      <c r="AH526" s="151">
        <v>0</v>
      </c>
      <c r="AI526" s="150">
        <v>1.391E-2</v>
      </c>
    </row>
    <row r="527" spans="1:35" x14ac:dyDescent="0.25">
      <c r="A527" s="9">
        <v>526</v>
      </c>
      <c r="B527" s="3">
        <v>43227</v>
      </c>
      <c r="C527" s="151">
        <v>4.2152289999999999</v>
      </c>
      <c r="D527" s="151">
        <v>1.2878000000000001E-2</v>
      </c>
      <c r="E527" s="151">
        <v>2.0856E-2</v>
      </c>
      <c r="F527" s="151">
        <v>1.418574</v>
      </c>
      <c r="G527" s="151">
        <v>4.3171520000000001</v>
      </c>
      <c r="H527" s="151">
        <v>2.639E-2</v>
      </c>
      <c r="I527" s="151">
        <v>1.4167069999999999</v>
      </c>
      <c r="J527" s="151">
        <v>0.88923600000000003</v>
      </c>
      <c r="K527" s="151">
        <v>1.4307939999999999</v>
      </c>
      <c r="L527" s="151">
        <v>0.12832299999999999</v>
      </c>
      <c r="M527" s="151">
        <v>1.0074129999999999</v>
      </c>
      <c r="N527" s="151">
        <v>9.5412999999999998E-2</v>
      </c>
      <c r="O527" s="151">
        <v>5.3792739999999997</v>
      </c>
      <c r="P527" s="151">
        <v>0</v>
      </c>
      <c r="Q527" s="151">
        <v>2.2780999999999999E-2</v>
      </c>
      <c r="R527" s="151">
        <v>2.3094E-2</v>
      </c>
      <c r="S527" s="151">
        <v>2.6581E-2</v>
      </c>
      <c r="T527" s="151">
        <v>0</v>
      </c>
      <c r="U527" s="151">
        <v>0</v>
      </c>
      <c r="V527" s="151">
        <v>0.132603</v>
      </c>
      <c r="W527" s="151">
        <v>0</v>
      </c>
      <c r="X527" s="151">
        <v>0</v>
      </c>
      <c r="Y527" s="151">
        <v>0</v>
      </c>
      <c r="Z527" s="151">
        <v>0</v>
      </c>
      <c r="AA527" s="151">
        <v>86.746133</v>
      </c>
      <c r="AB527" s="151">
        <v>6.4540740000000003</v>
      </c>
      <c r="AC527" s="151">
        <v>57.716014999999999</v>
      </c>
      <c r="AD527" s="151">
        <v>4.0890000000000003E-2</v>
      </c>
      <c r="AE527" s="151">
        <v>2.2481999999999999E-2</v>
      </c>
      <c r="AF527" s="151">
        <v>2.1194999999999999E-2</v>
      </c>
      <c r="AG527" s="151">
        <v>1.0249140000000001</v>
      </c>
      <c r="AH527" s="151">
        <v>0</v>
      </c>
      <c r="AI527" s="150">
        <v>1.3892E-2</v>
      </c>
    </row>
    <row r="528" spans="1:35" x14ac:dyDescent="0.25">
      <c r="A528" s="9">
        <v>527</v>
      </c>
      <c r="B528" s="3">
        <v>43224</v>
      </c>
      <c r="C528" s="151">
        <v>4.2109249999999996</v>
      </c>
      <c r="D528" s="151">
        <v>1.2865E-2</v>
      </c>
      <c r="E528" s="151">
        <v>2.0832E-2</v>
      </c>
      <c r="F528" s="151">
        <v>1.4147959999999999</v>
      </c>
      <c r="G528" s="151">
        <v>4.2929930000000001</v>
      </c>
      <c r="H528" s="151">
        <v>2.5995999999999998E-2</v>
      </c>
      <c r="I528" s="151">
        <v>1.4307879999999999</v>
      </c>
      <c r="J528" s="151">
        <v>0.88986500000000002</v>
      </c>
      <c r="K528" s="151">
        <v>1.4289510000000001</v>
      </c>
      <c r="L528" s="151">
        <v>0.128221</v>
      </c>
      <c r="M528" s="151">
        <v>0.99994700000000003</v>
      </c>
      <c r="N528" s="151">
        <v>9.5311999999999994E-2</v>
      </c>
      <c r="O528" s="151">
        <v>5.3870149999999999</v>
      </c>
      <c r="P528" s="151">
        <v>0</v>
      </c>
      <c r="Q528" s="151">
        <v>2.2856999999999999E-2</v>
      </c>
      <c r="R528" s="151">
        <v>2.3153E-2</v>
      </c>
      <c r="S528" s="151">
        <v>2.5728000000000001E-2</v>
      </c>
      <c r="T528" s="151">
        <v>0</v>
      </c>
      <c r="U528" s="151">
        <v>0</v>
      </c>
      <c r="V528" s="151">
        <v>0.132964</v>
      </c>
      <c r="W528" s="151">
        <v>0</v>
      </c>
      <c r="X528" s="151">
        <v>0</v>
      </c>
      <c r="Y528" s="151">
        <v>0</v>
      </c>
      <c r="Z528" s="151">
        <v>0</v>
      </c>
      <c r="AA528" s="151">
        <v>86.764111999999997</v>
      </c>
      <c r="AB528" s="151">
        <v>6.4685680000000003</v>
      </c>
      <c r="AC528" s="151">
        <v>57.571598999999999</v>
      </c>
      <c r="AD528" s="151">
        <v>4.0840000000000001E-2</v>
      </c>
      <c r="AE528" s="151">
        <v>2.2481999999999999E-2</v>
      </c>
      <c r="AF528" s="151">
        <v>2.1194999999999999E-2</v>
      </c>
      <c r="AG528" s="151">
        <v>1.023142</v>
      </c>
      <c r="AH528" s="151">
        <v>0</v>
      </c>
      <c r="AI528" s="150">
        <v>1.3612000000000001E-2</v>
      </c>
    </row>
    <row r="529" spans="1:35" x14ac:dyDescent="0.25">
      <c r="A529" s="9">
        <v>528</v>
      </c>
      <c r="B529" s="3">
        <v>43223</v>
      </c>
      <c r="C529" s="151">
        <v>4.209524</v>
      </c>
      <c r="D529" s="151">
        <v>1.286E-2</v>
      </c>
      <c r="E529" s="151">
        <v>2.0823999999999999E-2</v>
      </c>
      <c r="F529" s="151">
        <v>1.413988</v>
      </c>
      <c r="G529" s="151">
        <v>4.2475259999999997</v>
      </c>
      <c r="H529" s="151">
        <v>2.5566999999999999E-2</v>
      </c>
      <c r="I529" s="151">
        <v>1.4357059999999999</v>
      </c>
      <c r="J529" s="151">
        <v>0.90248300000000004</v>
      </c>
      <c r="K529" s="151">
        <v>1.428275</v>
      </c>
      <c r="L529" s="151">
        <v>0.12820200000000001</v>
      </c>
      <c r="M529" s="151">
        <v>0.99709400000000004</v>
      </c>
      <c r="N529" s="151">
        <v>9.5279000000000003E-2</v>
      </c>
      <c r="O529" s="151">
        <v>5.3948489999999998</v>
      </c>
      <c r="P529" s="151">
        <v>0</v>
      </c>
      <c r="Q529" s="151">
        <v>2.2707000000000001E-2</v>
      </c>
      <c r="R529" s="151">
        <v>2.3441E-2</v>
      </c>
      <c r="S529" s="151">
        <v>2.5378999999999999E-2</v>
      </c>
      <c r="T529" s="151">
        <v>0</v>
      </c>
      <c r="U529" s="151">
        <v>0</v>
      </c>
      <c r="V529" s="151">
        <v>0.134572</v>
      </c>
      <c r="W529" s="151">
        <v>0</v>
      </c>
      <c r="X529" s="151">
        <v>0</v>
      </c>
      <c r="Y529" s="151">
        <v>0</v>
      </c>
      <c r="Z529" s="151">
        <v>0</v>
      </c>
      <c r="AA529" s="151">
        <v>86.855244999999996</v>
      </c>
      <c r="AB529" s="151">
        <v>6.5137970000000003</v>
      </c>
      <c r="AC529" s="151">
        <v>57.519050999999997</v>
      </c>
      <c r="AD529" s="151">
        <v>4.0873E-2</v>
      </c>
      <c r="AE529" s="151">
        <v>2.2481999999999999E-2</v>
      </c>
      <c r="AF529" s="151">
        <v>2.1194999999999999E-2</v>
      </c>
      <c r="AG529" s="151">
        <v>1.0221210000000001</v>
      </c>
      <c r="AH529" s="151">
        <v>0</v>
      </c>
      <c r="AI529" s="150">
        <v>1.336E-2</v>
      </c>
    </row>
    <row r="530" spans="1:35" x14ac:dyDescent="0.25">
      <c r="A530" s="9">
        <v>529</v>
      </c>
      <c r="B530" s="3">
        <v>43222</v>
      </c>
      <c r="C530" s="151">
        <v>4.2080510000000002</v>
      </c>
      <c r="D530" s="151">
        <v>1.2855999999999999E-2</v>
      </c>
      <c r="E530" s="151">
        <v>2.0815E-2</v>
      </c>
      <c r="F530" s="151">
        <v>1.4079649999999999</v>
      </c>
      <c r="G530" s="151">
        <v>4.1998930000000003</v>
      </c>
      <c r="H530" s="151">
        <v>2.5101999999999999E-2</v>
      </c>
      <c r="I530" s="151">
        <v>1.4480029999999999</v>
      </c>
      <c r="J530" s="151">
        <v>0.90151400000000004</v>
      </c>
      <c r="K530" s="151">
        <v>1.425386</v>
      </c>
      <c r="L530" s="151">
        <v>0.12817899999999999</v>
      </c>
      <c r="M530" s="151">
        <v>0.99106300000000003</v>
      </c>
      <c r="N530" s="151">
        <v>9.5241000000000006E-2</v>
      </c>
      <c r="O530" s="151">
        <v>5.4009119999999999</v>
      </c>
      <c r="P530" s="151">
        <v>0</v>
      </c>
      <c r="Q530" s="151">
        <v>2.2735999999999999E-2</v>
      </c>
      <c r="R530" s="151">
        <v>2.3432999999999999E-2</v>
      </c>
      <c r="S530" s="151">
        <v>2.5007000000000001E-2</v>
      </c>
      <c r="T530" s="151">
        <v>0</v>
      </c>
      <c r="U530" s="151">
        <v>0</v>
      </c>
      <c r="V530" s="151">
        <v>0.13472100000000001</v>
      </c>
      <c r="W530" s="151">
        <v>0</v>
      </c>
      <c r="X530" s="151">
        <v>0</v>
      </c>
      <c r="Y530" s="151">
        <v>0</v>
      </c>
      <c r="Z530" s="151">
        <v>0</v>
      </c>
      <c r="AA530" s="151">
        <v>86.915947000000003</v>
      </c>
      <c r="AB530" s="151">
        <v>6.500273</v>
      </c>
      <c r="AC530" s="151">
        <v>57.667904999999998</v>
      </c>
      <c r="AD530" s="151">
        <v>4.0675000000000003E-2</v>
      </c>
      <c r="AE530" s="151">
        <v>2.2530000000000001E-2</v>
      </c>
      <c r="AF530" s="151">
        <v>2.1229000000000001E-2</v>
      </c>
      <c r="AG530" s="151">
        <v>1.0170269999999999</v>
      </c>
      <c r="AH530" s="151">
        <v>0</v>
      </c>
      <c r="AI530" s="150">
        <v>1.3082999999999999E-2</v>
      </c>
    </row>
    <row r="531" spans="1:35" x14ac:dyDescent="0.25">
      <c r="A531" s="9">
        <v>530</v>
      </c>
      <c r="B531" s="3">
        <v>43220</v>
      </c>
      <c r="C531" s="151">
        <v>4.2052120000000004</v>
      </c>
      <c r="D531" s="151">
        <v>1.2847000000000001E-2</v>
      </c>
      <c r="E531" s="151">
        <v>2.0799000000000002E-2</v>
      </c>
      <c r="F531" s="151">
        <v>1.4132370000000001</v>
      </c>
      <c r="G531" s="151">
        <v>4.2155550000000002</v>
      </c>
      <c r="H531" s="151">
        <v>2.5267000000000001E-2</v>
      </c>
      <c r="I531" s="151">
        <v>1.4810719999999999</v>
      </c>
      <c r="J531" s="151">
        <v>0.91571899999999995</v>
      </c>
      <c r="K531" s="151">
        <v>1.4278500000000001</v>
      </c>
      <c r="L531" s="151">
        <v>0.12808800000000001</v>
      </c>
      <c r="M531" s="151">
        <v>0.996035</v>
      </c>
      <c r="N531" s="151">
        <v>9.5173999999999995E-2</v>
      </c>
      <c r="O531" s="151">
        <v>5.3967729999999996</v>
      </c>
      <c r="P531" s="151">
        <v>0</v>
      </c>
      <c r="Q531" s="151">
        <v>2.2901999999999999E-2</v>
      </c>
      <c r="R531" s="151">
        <v>2.3980000000000001E-2</v>
      </c>
      <c r="S531" s="151">
        <v>2.4948000000000001E-2</v>
      </c>
      <c r="T531" s="151">
        <v>0</v>
      </c>
      <c r="U531" s="151">
        <v>0</v>
      </c>
      <c r="V531" s="151">
        <v>0.137879</v>
      </c>
      <c r="W531" s="151">
        <v>0</v>
      </c>
      <c r="X531" s="151">
        <v>0</v>
      </c>
      <c r="Y531" s="151">
        <v>0</v>
      </c>
      <c r="Z531" s="151">
        <v>0</v>
      </c>
      <c r="AA531" s="151">
        <v>86.852726000000004</v>
      </c>
      <c r="AB531" s="151">
        <v>6.5766200000000001</v>
      </c>
      <c r="AC531" s="151">
        <v>57.799900999999998</v>
      </c>
      <c r="AD531" s="151">
        <v>4.0821999999999997E-2</v>
      </c>
      <c r="AE531" s="151">
        <v>2.2506000000000002E-2</v>
      </c>
      <c r="AF531" s="151">
        <v>2.1165E-2</v>
      </c>
      <c r="AG531" s="151">
        <v>1.0198739999999999</v>
      </c>
      <c r="AH531" s="151">
        <v>0</v>
      </c>
      <c r="AI531" s="150">
        <v>1.3192000000000001E-2</v>
      </c>
    </row>
    <row r="532" spans="1:35" x14ac:dyDescent="0.25">
      <c r="A532" s="9">
        <v>531</v>
      </c>
      <c r="B532" s="3">
        <v>43217</v>
      </c>
      <c r="C532" s="151">
        <v>4.2008219999999996</v>
      </c>
      <c r="D532" s="151">
        <v>1.2834E-2</v>
      </c>
      <c r="E532" s="151">
        <v>2.0774000000000001E-2</v>
      </c>
      <c r="F532" s="151">
        <v>1.4110339999999999</v>
      </c>
      <c r="G532" s="151">
        <v>4.2315849999999999</v>
      </c>
      <c r="H532" s="151">
        <v>2.5451999999999999E-2</v>
      </c>
      <c r="I532" s="151">
        <v>1.478321</v>
      </c>
      <c r="J532" s="151">
        <v>0.90462799999999999</v>
      </c>
      <c r="K532" s="151">
        <v>1.4257219999999999</v>
      </c>
      <c r="L532" s="151">
        <v>0.127974</v>
      </c>
      <c r="M532" s="151">
        <v>0.99536899999999995</v>
      </c>
      <c r="N532" s="151">
        <v>9.5075000000000007E-2</v>
      </c>
      <c r="O532" s="151">
        <v>5.3954259999999996</v>
      </c>
      <c r="P532" s="151">
        <v>0</v>
      </c>
      <c r="Q532" s="151">
        <v>2.2887000000000001E-2</v>
      </c>
      <c r="R532" s="151">
        <v>2.3789999999999999E-2</v>
      </c>
      <c r="S532" s="151">
        <v>2.4813000000000002E-2</v>
      </c>
      <c r="T532" s="151">
        <v>0</v>
      </c>
      <c r="U532" s="151">
        <v>0</v>
      </c>
      <c r="V532" s="151">
        <v>0.136822</v>
      </c>
      <c r="W532" s="151">
        <v>0</v>
      </c>
      <c r="X532" s="151">
        <v>0</v>
      </c>
      <c r="Y532" s="151">
        <v>0</v>
      </c>
      <c r="Z532" s="151">
        <v>0</v>
      </c>
      <c r="AA532" s="151">
        <v>86.834496999999999</v>
      </c>
      <c r="AB532" s="151">
        <v>6.5605469999999997</v>
      </c>
      <c r="AC532" s="151">
        <v>57.694588000000003</v>
      </c>
      <c r="AD532" s="151">
        <v>4.0820000000000002E-2</v>
      </c>
      <c r="AE532" s="151">
        <v>2.2506000000000002E-2</v>
      </c>
      <c r="AF532" s="151">
        <v>2.1165E-2</v>
      </c>
      <c r="AG532" s="151">
        <v>1.018003</v>
      </c>
      <c r="AH532" s="151">
        <v>0</v>
      </c>
      <c r="AI532" s="150">
        <v>1.3251000000000001E-2</v>
      </c>
    </row>
    <row r="533" spans="1:35" x14ac:dyDescent="0.25">
      <c r="A533" s="9">
        <v>532</v>
      </c>
      <c r="B533" s="3">
        <v>43216</v>
      </c>
      <c r="C533" s="151">
        <v>4.1995300000000002</v>
      </c>
      <c r="D533" s="151">
        <v>1.2829E-2</v>
      </c>
      <c r="E533" s="151">
        <v>2.077E-2</v>
      </c>
      <c r="F533" s="151">
        <v>1.410981</v>
      </c>
      <c r="G533" s="151">
        <v>4.2405429999999997</v>
      </c>
      <c r="H533" s="151">
        <v>2.5547E-2</v>
      </c>
      <c r="I533" s="151">
        <v>1.482199</v>
      </c>
      <c r="J533" s="151">
        <v>0.91321200000000002</v>
      </c>
      <c r="K533" s="151">
        <v>1.425392</v>
      </c>
      <c r="L533" s="151">
        <v>0.127941</v>
      </c>
      <c r="M533" s="151">
        <v>0.99333700000000003</v>
      </c>
      <c r="N533" s="151">
        <v>9.5042000000000001E-2</v>
      </c>
      <c r="O533" s="151">
        <v>5.3958550000000001</v>
      </c>
      <c r="P533" s="151">
        <v>0</v>
      </c>
      <c r="Q533" s="151">
        <v>2.2907E-2</v>
      </c>
      <c r="R533" s="151">
        <v>2.3890000000000002E-2</v>
      </c>
      <c r="S533" s="151">
        <v>2.4316000000000001E-2</v>
      </c>
      <c r="T533" s="151">
        <v>0</v>
      </c>
      <c r="U533" s="151">
        <v>0</v>
      </c>
      <c r="V533" s="151">
        <v>0.13739799999999999</v>
      </c>
      <c r="W533" s="151">
        <v>0</v>
      </c>
      <c r="X533" s="151">
        <v>0</v>
      </c>
      <c r="Y533" s="151">
        <v>0</v>
      </c>
      <c r="Z533" s="151">
        <v>0</v>
      </c>
      <c r="AA533" s="151">
        <v>86.828235000000006</v>
      </c>
      <c r="AB533" s="151">
        <v>6.5732590000000002</v>
      </c>
      <c r="AC533" s="151">
        <v>57.652099</v>
      </c>
      <c r="AD533" s="151">
        <v>4.0868000000000002E-2</v>
      </c>
      <c r="AE533" s="151">
        <v>2.2506000000000002E-2</v>
      </c>
      <c r="AF533" s="151">
        <v>2.1165E-2</v>
      </c>
      <c r="AG533" s="151">
        <v>1.0171490000000001</v>
      </c>
      <c r="AH533" s="151">
        <v>0</v>
      </c>
      <c r="AI533" s="150">
        <v>1.3249E-2</v>
      </c>
    </row>
    <row r="534" spans="1:35" x14ac:dyDescent="0.25">
      <c r="A534" s="9">
        <v>533</v>
      </c>
      <c r="B534" s="3">
        <v>43215</v>
      </c>
      <c r="C534" s="151">
        <v>4.1980810000000002</v>
      </c>
      <c r="D534" s="151">
        <v>1.2825E-2</v>
      </c>
      <c r="E534" s="151">
        <v>2.0761999999999999E-2</v>
      </c>
      <c r="F534" s="151">
        <v>1.414703</v>
      </c>
      <c r="G534" s="151">
        <v>4.2515879999999999</v>
      </c>
      <c r="H534" s="151">
        <v>2.564E-2</v>
      </c>
      <c r="I534" s="151">
        <v>1.5023919999999999</v>
      </c>
      <c r="J534" s="151">
        <v>0.93960500000000002</v>
      </c>
      <c r="K534" s="151">
        <v>1.426606</v>
      </c>
      <c r="L534" s="151">
        <v>0.12789500000000001</v>
      </c>
      <c r="M534" s="151">
        <v>0.99932100000000001</v>
      </c>
      <c r="N534" s="151">
        <v>9.5007999999999995E-2</v>
      </c>
      <c r="O534" s="151">
        <v>5.3923269999999999</v>
      </c>
      <c r="P534" s="151">
        <v>0</v>
      </c>
      <c r="Q534" s="151">
        <v>2.3012999999999999E-2</v>
      </c>
      <c r="R534" s="151">
        <v>2.4445999999999999E-2</v>
      </c>
      <c r="S534" s="151">
        <v>2.4497000000000001E-2</v>
      </c>
      <c r="T534" s="151">
        <v>0</v>
      </c>
      <c r="U534" s="151">
        <v>0</v>
      </c>
      <c r="V534" s="151">
        <v>0.140629</v>
      </c>
      <c r="W534" s="151">
        <v>0</v>
      </c>
      <c r="X534" s="151">
        <v>0</v>
      </c>
      <c r="Y534" s="151">
        <v>0</v>
      </c>
      <c r="Z534" s="151">
        <v>0</v>
      </c>
      <c r="AA534" s="151">
        <v>86.751170999999999</v>
      </c>
      <c r="AB534" s="151">
        <v>6.6374839999999997</v>
      </c>
      <c r="AC534" s="151">
        <v>57.764882</v>
      </c>
      <c r="AD534" s="151">
        <v>4.0922E-2</v>
      </c>
      <c r="AE534" s="151">
        <v>2.2506000000000002E-2</v>
      </c>
      <c r="AF534" s="151">
        <v>2.1165E-2</v>
      </c>
      <c r="AG534" s="151">
        <v>1.01877</v>
      </c>
      <c r="AH534" s="151">
        <v>0</v>
      </c>
      <c r="AI534" s="150">
        <v>1.3297E-2</v>
      </c>
    </row>
    <row r="535" spans="1:35" x14ac:dyDescent="0.25">
      <c r="A535" s="9">
        <v>534</v>
      </c>
      <c r="B535" s="3">
        <v>43214</v>
      </c>
      <c r="C535" s="151">
        <v>4.196701</v>
      </c>
      <c r="D535" s="151">
        <v>1.282E-2</v>
      </c>
      <c r="E535" s="151">
        <v>2.0753000000000001E-2</v>
      </c>
      <c r="F535" s="151">
        <v>1.412863</v>
      </c>
      <c r="G535" s="151">
        <v>4.2040430000000004</v>
      </c>
      <c r="H535" s="151">
        <v>2.5502E-2</v>
      </c>
      <c r="I535" s="151">
        <v>1.50017</v>
      </c>
      <c r="J535" s="151">
        <v>0.94977299999999998</v>
      </c>
      <c r="K535" s="151">
        <v>1.424882</v>
      </c>
      <c r="L535" s="151">
        <v>0.127857</v>
      </c>
      <c r="M535" s="151">
        <v>0.999977</v>
      </c>
      <c r="N535" s="151">
        <v>9.4979999999999995E-2</v>
      </c>
      <c r="O535" s="151">
        <v>5.3918489999999997</v>
      </c>
      <c r="P535" s="151">
        <v>0</v>
      </c>
      <c r="Q535" s="151">
        <v>2.3074000000000001E-2</v>
      </c>
      <c r="R535" s="151">
        <v>2.4534E-2</v>
      </c>
      <c r="S535" s="151">
        <v>2.4559000000000001E-2</v>
      </c>
      <c r="T535" s="151">
        <v>0</v>
      </c>
      <c r="U535" s="151">
        <v>0</v>
      </c>
      <c r="V535" s="151">
        <v>0.14116200000000001</v>
      </c>
      <c r="W535" s="151">
        <v>0</v>
      </c>
      <c r="X535" s="151">
        <v>0</v>
      </c>
      <c r="Y535" s="151">
        <v>0</v>
      </c>
      <c r="Z535" s="151">
        <v>0</v>
      </c>
      <c r="AA535" s="151">
        <v>86.773146999999994</v>
      </c>
      <c r="AB535" s="151">
        <v>6.6505450000000002</v>
      </c>
      <c r="AC535" s="151">
        <v>57.685538000000001</v>
      </c>
      <c r="AD535" s="151">
        <v>4.0924000000000002E-2</v>
      </c>
      <c r="AE535" s="151">
        <v>2.2426999999999999E-2</v>
      </c>
      <c r="AF535" s="151">
        <v>2.1114999999999998E-2</v>
      </c>
      <c r="AG535" s="151">
        <v>1.017083</v>
      </c>
      <c r="AH535" s="151">
        <v>0</v>
      </c>
      <c r="AI535" s="150">
        <v>1.3176E-2</v>
      </c>
    </row>
    <row r="536" spans="1:35" x14ac:dyDescent="0.25">
      <c r="A536" s="9">
        <v>535</v>
      </c>
      <c r="B536" s="3">
        <v>43210</v>
      </c>
      <c r="C536" s="151">
        <v>4.1911430000000003</v>
      </c>
      <c r="D536" s="151">
        <v>1.2803E-2</v>
      </c>
      <c r="E536" s="151">
        <v>2.0723999999999999E-2</v>
      </c>
      <c r="F536" s="151">
        <v>1.414064</v>
      </c>
      <c r="G536" s="151">
        <v>4.1989150000000004</v>
      </c>
      <c r="H536" s="151">
        <v>2.5617999999999998E-2</v>
      </c>
      <c r="I536" s="151">
        <v>1.4993749999999999</v>
      </c>
      <c r="J536" s="151">
        <v>0.96024200000000004</v>
      </c>
      <c r="K536" s="151">
        <v>1.425149</v>
      </c>
      <c r="L536" s="151">
        <v>0.12770400000000001</v>
      </c>
      <c r="M536" s="151">
        <v>1.0057590000000001</v>
      </c>
      <c r="N536" s="151">
        <v>9.4847000000000001E-2</v>
      </c>
      <c r="O536" s="151">
        <v>5.381653</v>
      </c>
      <c r="P536" s="151">
        <v>0</v>
      </c>
      <c r="Q536" s="151">
        <v>2.3217000000000002E-2</v>
      </c>
      <c r="R536" s="151">
        <v>2.47E-2</v>
      </c>
      <c r="S536" s="151">
        <v>2.5103E-2</v>
      </c>
      <c r="T536" s="151">
        <v>0</v>
      </c>
      <c r="U536" s="151">
        <v>0</v>
      </c>
      <c r="V536" s="151">
        <v>0.14210500000000001</v>
      </c>
      <c r="W536" s="151">
        <v>0</v>
      </c>
      <c r="X536" s="151">
        <v>0</v>
      </c>
      <c r="Y536" s="151">
        <v>0</v>
      </c>
      <c r="Z536" s="151">
        <v>0</v>
      </c>
      <c r="AA536" s="151">
        <v>86.607715999999996</v>
      </c>
      <c r="AB536" s="151">
        <v>6.6737669999999998</v>
      </c>
      <c r="AC536" s="151">
        <v>57.779741000000001</v>
      </c>
      <c r="AD536" s="151">
        <v>4.0945000000000002E-2</v>
      </c>
      <c r="AE536" s="151">
        <v>2.2426999999999999E-2</v>
      </c>
      <c r="AF536" s="151">
        <v>2.1114999999999998E-2</v>
      </c>
      <c r="AG536" s="151">
        <v>1.0179450000000001</v>
      </c>
      <c r="AH536" s="151">
        <v>0</v>
      </c>
      <c r="AI536" s="150">
        <v>1.3296000000000001E-2</v>
      </c>
    </row>
    <row r="537" spans="1:35" x14ac:dyDescent="0.25">
      <c r="A537" s="9">
        <v>536</v>
      </c>
      <c r="B537" s="3">
        <v>43209</v>
      </c>
      <c r="C537" s="151">
        <v>4.1897070000000003</v>
      </c>
      <c r="D537" s="151">
        <v>1.2798E-2</v>
      </c>
      <c r="E537" s="151">
        <v>2.0715999999999998E-2</v>
      </c>
      <c r="F537" s="151">
        <v>1.4160820000000001</v>
      </c>
      <c r="G537" s="151">
        <v>4.2618989999999997</v>
      </c>
      <c r="H537" s="151">
        <v>2.6061999999999998E-2</v>
      </c>
      <c r="I537" s="151">
        <v>1.480923</v>
      </c>
      <c r="J537" s="151">
        <v>0.96231299999999997</v>
      </c>
      <c r="K537" s="151">
        <v>1.426852</v>
      </c>
      <c r="L537" s="151">
        <v>0.12764700000000001</v>
      </c>
      <c r="M537" s="151">
        <v>1.0132019999999999</v>
      </c>
      <c r="N537" s="151">
        <v>9.4814999999999997E-2</v>
      </c>
      <c r="O537" s="151">
        <v>5.3739790000000003</v>
      </c>
      <c r="P537" s="151">
        <v>0</v>
      </c>
      <c r="Q537" s="151">
        <v>2.3061999999999999E-2</v>
      </c>
      <c r="R537" s="151">
        <v>2.4580999999999999E-2</v>
      </c>
      <c r="S537" s="151">
        <v>2.5732999999999999E-2</v>
      </c>
      <c r="T537" s="151">
        <v>0</v>
      </c>
      <c r="U537" s="151">
        <v>0</v>
      </c>
      <c r="V537" s="151">
        <v>0.14140900000000001</v>
      </c>
      <c r="W537" s="151">
        <v>0</v>
      </c>
      <c r="X537" s="151">
        <v>0</v>
      </c>
      <c r="Y537" s="151">
        <v>0</v>
      </c>
      <c r="Z537" s="151">
        <v>0</v>
      </c>
      <c r="AA537" s="151">
        <v>86.468695999999994</v>
      </c>
      <c r="AB537" s="151">
        <v>6.6611609999999999</v>
      </c>
      <c r="AC537" s="151">
        <v>58.060014000000002</v>
      </c>
      <c r="AD537" s="151">
        <v>4.0943E-2</v>
      </c>
      <c r="AE537" s="151">
        <v>2.2426999999999999E-2</v>
      </c>
      <c r="AF537" s="151">
        <v>2.1114999999999998E-2</v>
      </c>
      <c r="AG537" s="151">
        <v>1.0191680000000001</v>
      </c>
      <c r="AH537" s="151">
        <v>0</v>
      </c>
      <c r="AI537" s="150">
        <v>1.3554E-2</v>
      </c>
    </row>
    <row r="538" spans="1:35" x14ac:dyDescent="0.25">
      <c r="A538" s="9">
        <v>537</v>
      </c>
      <c r="B538" s="3">
        <v>43208</v>
      </c>
      <c r="C538" s="151">
        <v>4.1881510000000004</v>
      </c>
      <c r="D538" s="151">
        <v>1.2794E-2</v>
      </c>
      <c r="E538" s="151">
        <v>2.0708000000000001E-2</v>
      </c>
      <c r="F538" s="151">
        <v>1.412363</v>
      </c>
      <c r="G538" s="151">
        <v>4.2655279999999998</v>
      </c>
      <c r="H538" s="151">
        <v>2.6071E-2</v>
      </c>
      <c r="I538" s="151">
        <v>1.4532670000000001</v>
      </c>
      <c r="J538" s="151">
        <v>0.94573300000000005</v>
      </c>
      <c r="K538" s="151">
        <v>1.4235249999999999</v>
      </c>
      <c r="L538" s="151">
        <v>0.12759599999999999</v>
      </c>
      <c r="M538" s="151">
        <v>1.0080480000000001</v>
      </c>
      <c r="N538" s="151">
        <v>9.4783000000000006E-2</v>
      </c>
      <c r="O538" s="151">
        <v>5.3698490000000003</v>
      </c>
      <c r="P538" s="151">
        <v>0</v>
      </c>
      <c r="Q538" s="151">
        <v>2.2785E-2</v>
      </c>
      <c r="R538" s="151">
        <v>2.3918999999999999E-2</v>
      </c>
      <c r="S538" s="151">
        <v>2.5759000000000001E-2</v>
      </c>
      <c r="T538" s="151">
        <v>0</v>
      </c>
      <c r="U538" s="151">
        <v>0</v>
      </c>
      <c r="V538" s="151">
        <v>0.137521</v>
      </c>
      <c r="W538" s="151">
        <v>0</v>
      </c>
      <c r="X538" s="151">
        <v>0</v>
      </c>
      <c r="Y538" s="151">
        <v>0</v>
      </c>
      <c r="Z538" s="151">
        <v>0</v>
      </c>
      <c r="AA538" s="151">
        <v>86.424278999999999</v>
      </c>
      <c r="AB538" s="151">
        <v>6.5680690000000004</v>
      </c>
      <c r="AC538" s="151">
        <v>57.764026999999999</v>
      </c>
      <c r="AD538" s="151">
        <v>4.0855000000000002E-2</v>
      </c>
      <c r="AE538" s="151">
        <v>2.2426999999999999E-2</v>
      </c>
      <c r="AF538" s="151">
        <v>2.1114999999999998E-2</v>
      </c>
      <c r="AG538" s="151">
        <v>1.01661</v>
      </c>
      <c r="AH538" s="151">
        <v>0</v>
      </c>
      <c r="AI538" s="150">
        <v>1.3311E-2</v>
      </c>
    </row>
    <row r="539" spans="1:35" x14ac:dyDescent="0.25">
      <c r="A539" s="9">
        <v>538</v>
      </c>
      <c r="B539" s="3">
        <v>43207</v>
      </c>
      <c r="C539" s="151">
        <v>4.1867369999999999</v>
      </c>
      <c r="D539" s="151">
        <v>1.2789999999999999E-2</v>
      </c>
      <c r="E539" s="151">
        <v>2.0698999999999999E-2</v>
      </c>
      <c r="F539" s="151">
        <v>1.416129</v>
      </c>
      <c r="G539" s="151">
        <v>4.2650319999999997</v>
      </c>
      <c r="H539" s="151">
        <v>2.6089000000000001E-2</v>
      </c>
      <c r="I539" s="151">
        <v>1.484407</v>
      </c>
      <c r="J539" s="151">
        <v>0.95921400000000001</v>
      </c>
      <c r="K539" s="151">
        <v>1.425656</v>
      </c>
      <c r="L539" s="151">
        <v>0.127553</v>
      </c>
      <c r="M539" s="151">
        <v>1.0068950000000001</v>
      </c>
      <c r="N539" s="151">
        <v>9.4751000000000002E-2</v>
      </c>
      <c r="O539" s="151">
        <v>5.3671049999999996</v>
      </c>
      <c r="P539" s="151">
        <v>0</v>
      </c>
      <c r="Q539" s="151">
        <v>2.317E-2</v>
      </c>
      <c r="R539" s="151">
        <v>2.4354000000000001E-2</v>
      </c>
      <c r="S539" s="151">
        <v>2.5241E-2</v>
      </c>
      <c r="T539" s="151">
        <v>0</v>
      </c>
      <c r="U539" s="151">
        <v>0</v>
      </c>
      <c r="V539" s="151">
        <v>0.140099</v>
      </c>
      <c r="W539" s="151">
        <v>0</v>
      </c>
      <c r="X539" s="151">
        <v>0</v>
      </c>
      <c r="Y539" s="151">
        <v>0</v>
      </c>
      <c r="Z539" s="151">
        <v>0</v>
      </c>
      <c r="AA539" s="151">
        <v>86.366427000000002</v>
      </c>
      <c r="AB539" s="151">
        <v>6.6158010000000003</v>
      </c>
      <c r="AC539" s="151">
        <v>57.725901</v>
      </c>
      <c r="AD539" s="151">
        <v>4.0909000000000001E-2</v>
      </c>
      <c r="AE539" s="151">
        <v>2.2345E-2</v>
      </c>
      <c r="AF539" s="151">
        <v>2.1061E-2</v>
      </c>
      <c r="AG539" s="151">
        <v>1.0185759999999999</v>
      </c>
      <c r="AH539" s="151">
        <v>0</v>
      </c>
      <c r="AI539" s="150">
        <v>1.3299999999999999E-2</v>
      </c>
    </row>
    <row r="540" spans="1:35" x14ac:dyDescent="0.25">
      <c r="A540" s="9">
        <v>539</v>
      </c>
      <c r="B540" s="3">
        <v>43206</v>
      </c>
      <c r="C540" s="151">
        <v>4.1852460000000002</v>
      </c>
      <c r="D540" s="151">
        <v>1.2786E-2</v>
      </c>
      <c r="E540" s="151">
        <v>2.0691000000000001E-2</v>
      </c>
      <c r="F540" s="151">
        <v>1.413986</v>
      </c>
      <c r="G540" s="151">
        <v>4.2505430000000004</v>
      </c>
      <c r="H540" s="151">
        <v>2.5870000000000001E-2</v>
      </c>
      <c r="I540" s="151">
        <v>1.465265</v>
      </c>
      <c r="J540" s="151">
        <v>0.95737399999999995</v>
      </c>
      <c r="K540" s="151">
        <v>1.424515</v>
      </c>
      <c r="L540" s="151">
        <v>0.12751699999999999</v>
      </c>
      <c r="M540" s="151">
        <v>1.0034879999999999</v>
      </c>
      <c r="N540" s="151">
        <v>9.4717999999999997E-2</v>
      </c>
      <c r="O540" s="151">
        <v>5.3688250000000002</v>
      </c>
      <c r="P540" s="151">
        <v>0</v>
      </c>
      <c r="Q540" s="151">
        <v>2.3036000000000001E-2</v>
      </c>
      <c r="R540" s="151">
        <v>2.4135E-2</v>
      </c>
      <c r="S540" s="151">
        <v>2.5086000000000001E-2</v>
      </c>
      <c r="T540" s="151">
        <v>0</v>
      </c>
      <c r="U540" s="151">
        <v>0</v>
      </c>
      <c r="V540" s="151">
        <v>0.138817</v>
      </c>
      <c r="W540" s="151">
        <v>0</v>
      </c>
      <c r="X540" s="151">
        <v>0</v>
      </c>
      <c r="Y540" s="151">
        <v>0</v>
      </c>
      <c r="Z540" s="151">
        <v>0</v>
      </c>
      <c r="AA540" s="151">
        <v>86.380125000000007</v>
      </c>
      <c r="AB540" s="151">
        <v>6.585718</v>
      </c>
      <c r="AC540" s="151">
        <v>57.731713999999997</v>
      </c>
      <c r="AD540" s="151">
        <v>4.0904999999999997E-2</v>
      </c>
      <c r="AE540" s="151">
        <v>2.2345E-2</v>
      </c>
      <c r="AF540" s="151">
        <v>2.1061E-2</v>
      </c>
      <c r="AG540" s="151">
        <v>1.0186280000000001</v>
      </c>
      <c r="AH540" s="151">
        <v>0</v>
      </c>
      <c r="AI540" s="150">
        <v>1.3261999999999999E-2</v>
      </c>
    </row>
    <row r="541" spans="1:35" x14ac:dyDescent="0.25">
      <c r="A541" s="9">
        <v>540</v>
      </c>
      <c r="B541" s="3">
        <v>43203</v>
      </c>
      <c r="C541" s="151">
        <v>4.1810309999999999</v>
      </c>
      <c r="D541" s="151">
        <v>1.2772E-2</v>
      </c>
      <c r="E541" s="151">
        <v>2.0669E-2</v>
      </c>
      <c r="F541" s="151">
        <v>1.414301</v>
      </c>
      <c r="G541" s="151">
        <v>4.2961850000000004</v>
      </c>
      <c r="H541" s="151">
        <v>2.6328000000000001E-2</v>
      </c>
      <c r="I541" s="151">
        <v>1.4723619999999999</v>
      </c>
      <c r="J541" s="151">
        <v>0.95840199999999998</v>
      </c>
      <c r="K541" s="151">
        <v>1.4244889999999999</v>
      </c>
      <c r="L541" s="151">
        <v>0.127387</v>
      </c>
      <c r="M541" s="151">
        <v>1.009617</v>
      </c>
      <c r="N541" s="151">
        <v>9.4618999999999995E-2</v>
      </c>
      <c r="O541" s="151">
        <v>5.3610879999999996</v>
      </c>
      <c r="P541" s="151">
        <v>0</v>
      </c>
      <c r="Q541" s="151">
        <v>2.3130999999999999E-2</v>
      </c>
      <c r="R541" s="151">
        <v>2.4197E-2</v>
      </c>
      <c r="S541" s="151">
        <v>2.5548000000000001E-2</v>
      </c>
      <c r="T541" s="151">
        <v>0</v>
      </c>
      <c r="U541" s="151">
        <v>0</v>
      </c>
      <c r="V541" s="151">
        <v>0.13920199999999999</v>
      </c>
      <c r="W541" s="151">
        <v>0</v>
      </c>
      <c r="X541" s="151">
        <v>0</v>
      </c>
      <c r="Y541" s="151">
        <v>0</v>
      </c>
      <c r="Z541" s="151">
        <v>0</v>
      </c>
      <c r="AA541" s="151">
        <v>86.215601000000007</v>
      </c>
      <c r="AB541" s="151">
        <v>6.5996249999999996</v>
      </c>
      <c r="AC541" s="151">
        <v>57.901054999999999</v>
      </c>
      <c r="AD541" s="151">
        <v>4.0870999999999998E-2</v>
      </c>
      <c r="AE541" s="151">
        <v>2.2345E-2</v>
      </c>
      <c r="AF541" s="151">
        <v>2.1061E-2</v>
      </c>
      <c r="AG541" s="151">
        <v>1.0181279999999999</v>
      </c>
      <c r="AH541" s="151">
        <v>0</v>
      </c>
      <c r="AI541" s="150">
        <v>1.3375E-2</v>
      </c>
    </row>
    <row r="542" spans="1:35" x14ac:dyDescent="0.25">
      <c r="A542" s="9">
        <v>541</v>
      </c>
      <c r="B542" s="3">
        <v>43202</v>
      </c>
      <c r="C542" s="151">
        <v>4.1795179999999998</v>
      </c>
      <c r="D542" s="151">
        <v>1.2767000000000001E-2</v>
      </c>
      <c r="E542" s="151">
        <v>2.0660999999999999E-2</v>
      </c>
      <c r="F542" s="151">
        <v>1.4155880000000001</v>
      </c>
      <c r="G542" s="151">
        <v>4.3118309999999997</v>
      </c>
      <c r="H542" s="151">
        <v>2.6536000000000001E-2</v>
      </c>
      <c r="I542" s="151">
        <v>1.458901</v>
      </c>
      <c r="J542" s="151">
        <v>0.95866899999999999</v>
      </c>
      <c r="K542" s="151">
        <v>1.4242710000000001</v>
      </c>
      <c r="L542" s="151">
        <v>0.12734000000000001</v>
      </c>
      <c r="M542" s="151">
        <v>1.009072</v>
      </c>
      <c r="N542" s="151">
        <v>9.4966999999999996E-2</v>
      </c>
      <c r="O542" s="151">
        <v>5.3525499999999999</v>
      </c>
      <c r="P542" s="151">
        <v>0</v>
      </c>
      <c r="Q542" s="151">
        <v>2.3002000000000002E-2</v>
      </c>
      <c r="R542" s="151">
        <v>2.4053000000000001E-2</v>
      </c>
      <c r="S542" s="151">
        <v>2.5398E-2</v>
      </c>
      <c r="T542" s="151">
        <v>0</v>
      </c>
      <c r="U542" s="151">
        <v>0</v>
      </c>
      <c r="V542" s="151">
        <v>0.13836999999999999</v>
      </c>
      <c r="W542" s="151">
        <v>0</v>
      </c>
      <c r="X542" s="151">
        <v>0</v>
      </c>
      <c r="Y542" s="151">
        <v>0</v>
      </c>
      <c r="Z542" s="151">
        <v>0</v>
      </c>
      <c r="AA542" s="151">
        <v>86.134393000000003</v>
      </c>
      <c r="AB542" s="151">
        <v>6.5817959999999998</v>
      </c>
      <c r="AC542" s="151">
        <v>57.747836999999997</v>
      </c>
      <c r="AD542" s="151">
        <v>4.0846E-2</v>
      </c>
      <c r="AE542" s="151">
        <v>2.2345E-2</v>
      </c>
      <c r="AF542" s="151">
        <v>2.1061E-2</v>
      </c>
      <c r="AG542" s="151">
        <v>1.0190589999999999</v>
      </c>
      <c r="AH542" s="151">
        <v>0</v>
      </c>
      <c r="AI542" s="150">
        <v>1.3481999999999999E-2</v>
      </c>
    </row>
    <row r="543" spans="1:35" x14ac:dyDescent="0.25">
      <c r="A543" s="9">
        <v>542</v>
      </c>
      <c r="B543" s="3">
        <v>43201</v>
      </c>
      <c r="C543" s="151">
        <v>4.1781639999999998</v>
      </c>
      <c r="D543" s="151">
        <v>1.2763999999999999E-2</v>
      </c>
      <c r="E543" s="151">
        <v>2.0652E-2</v>
      </c>
      <c r="F543" s="151">
        <v>1.412536</v>
      </c>
      <c r="G543" s="151">
        <v>4.2435869999999998</v>
      </c>
      <c r="H543" s="151">
        <v>2.5781999999999999E-2</v>
      </c>
      <c r="I543" s="151">
        <v>1.4778560000000001</v>
      </c>
      <c r="J543" s="151">
        <v>0.959978</v>
      </c>
      <c r="K543" s="151">
        <v>1.4217919999999999</v>
      </c>
      <c r="L543" s="151">
        <v>0.12731799999999999</v>
      </c>
      <c r="M543" s="151">
        <v>1.0025900000000001</v>
      </c>
      <c r="N543" s="151">
        <v>9.4565999999999997E-2</v>
      </c>
      <c r="O543" s="151">
        <v>5.3551640000000003</v>
      </c>
      <c r="P543" s="151">
        <v>0</v>
      </c>
      <c r="Q543" s="151">
        <v>2.3078000000000001E-2</v>
      </c>
      <c r="R543" s="151">
        <v>2.4441000000000001E-2</v>
      </c>
      <c r="S543" s="151">
        <v>2.5044E-2</v>
      </c>
      <c r="T543" s="151">
        <v>0</v>
      </c>
      <c r="U543" s="151">
        <v>0</v>
      </c>
      <c r="V543" s="151">
        <v>0.140573</v>
      </c>
      <c r="W543" s="151">
        <v>0</v>
      </c>
      <c r="X543" s="151">
        <v>0</v>
      </c>
      <c r="Y543" s="151">
        <v>0</v>
      </c>
      <c r="Z543" s="151">
        <v>0</v>
      </c>
      <c r="AA543" s="151">
        <v>86.179337000000004</v>
      </c>
      <c r="AB543" s="151">
        <v>6.6231239999999998</v>
      </c>
      <c r="AC543" s="151">
        <v>57.590634999999999</v>
      </c>
      <c r="AD543" s="151">
        <v>4.0840000000000001E-2</v>
      </c>
      <c r="AE543" s="151">
        <v>2.2345E-2</v>
      </c>
      <c r="AF543" s="151">
        <v>2.1061E-2</v>
      </c>
      <c r="AG543" s="151">
        <v>1.0173239999999999</v>
      </c>
      <c r="AH543" s="151">
        <v>0</v>
      </c>
      <c r="AI543" s="150">
        <v>1.3153E-2</v>
      </c>
    </row>
    <row r="544" spans="1:35" x14ac:dyDescent="0.25">
      <c r="A544" s="9">
        <v>543</v>
      </c>
      <c r="B544" s="3">
        <v>43200</v>
      </c>
      <c r="C544" s="151">
        <v>4.1766420000000002</v>
      </c>
      <c r="D544" s="151">
        <v>1.2760000000000001E-2</v>
      </c>
      <c r="E544" s="151">
        <v>2.0645E-2</v>
      </c>
      <c r="F544" s="151">
        <v>1.4099790000000001</v>
      </c>
      <c r="G544" s="151">
        <v>4.2311529999999999</v>
      </c>
      <c r="H544" s="151">
        <v>2.5551999999999998E-2</v>
      </c>
      <c r="I544" s="151">
        <v>1.5028600000000001</v>
      </c>
      <c r="J544" s="151">
        <v>0.97368399999999999</v>
      </c>
      <c r="K544" s="151">
        <v>1.42038</v>
      </c>
      <c r="L544" s="151">
        <v>0.127272</v>
      </c>
      <c r="M544" s="151">
        <v>1.0004999999999999</v>
      </c>
      <c r="N544" s="151">
        <v>9.4535999999999995E-2</v>
      </c>
      <c r="O544" s="151">
        <v>5.3535830000000004</v>
      </c>
      <c r="P544" s="151">
        <v>0</v>
      </c>
      <c r="Q544" s="151">
        <v>2.3245999999999999E-2</v>
      </c>
      <c r="R544" s="151">
        <v>2.4823999999999999E-2</v>
      </c>
      <c r="S544" s="151">
        <v>2.4306999999999999E-2</v>
      </c>
      <c r="T544" s="151">
        <v>0</v>
      </c>
      <c r="U544" s="151">
        <v>0</v>
      </c>
      <c r="V544" s="151">
        <v>0.142789</v>
      </c>
      <c r="W544" s="151">
        <v>0</v>
      </c>
      <c r="X544" s="151">
        <v>0</v>
      </c>
      <c r="Y544" s="151">
        <v>0</v>
      </c>
      <c r="Z544" s="151">
        <v>0</v>
      </c>
      <c r="AA544" s="151">
        <v>86.130767000000006</v>
      </c>
      <c r="AB544" s="151">
        <v>6.6751269999999998</v>
      </c>
      <c r="AC544" s="151">
        <v>57.667444000000003</v>
      </c>
      <c r="AD544" s="151">
        <v>4.0689999999999997E-2</v>
      </c>
      <c r="AE544" s="151">
        <v>2.2301000000000001E-2</v>
      </c>
      <c r="AF544" s="151">
        <v>2.1007999999999999E-2</v>
      </c>
      <c r="AG544" s="151">
        <v>1.015455</v>
      </c>
      <c r="AH544" s="151">
        <v>0</v>
      </c>
      <c r="AI544" s="150">
        <v>1.2928E-2</v>
      </c>
    </row>
    <row r="545" spans="1:35" x14ac:dyDescent="0.25">
      <c r="A545" s="9">
        <v>544</v>
      </c>
      <c r="B545" s="3">
        <v>43199</v>
      </c>
      <c r="C545" s="151">
        <v>4.1750790000000002</v>
      </c>
      <c r="D545" s="151">
        <v>1.2755000000000001E-2</v>
      </c>
      <c r="E545" s="151">
        <v>2.0636999999999999E-2</v>
      </c>
      <c r="F545" s="151">
        <v>1.4101840000000001</v>
      </c>
      <c r="G545" s="151">
        <v>4.230537</v>
      </c>
      <c r="H545" s="151">
        <v>2.5451999999999999E-2</v>
      </c>
      <c r="I545" s="151">
        <v>1.5282070000000001</v>
      </c>
      <c r="J545" s="151">
        <v>0.97942099999999999</v>
      </c>
      <c r="K545" s="151">
        <v>1.4197850000000001</v>
      </c>
      <c r="L545" s="151">
        <v>0.127188</v>
      </c>
      <c r="M545" s="151">
        <v>1.002383</v>
      </c>
      <c r="N545" s="151">
        <v>9.4505000000000006E-2</v>
      </c>
      <c r="O545" s="151">
        <v>5.3489269999999998</v>
      </c>
      <c r="P545" s="151">
        <v>0</v>
      </c>
      <c r="Q545" s="151">
        <v>2.3459000000000001E-2</v>
      </c>
      <c r="R545" s="151">
        <v>2.5142000000000001E-2</v>
      </c>
      <c r="S545" s="151">
        <v>2.4104E-2</v>
      </c>
      <c r="T545" s="151">
        <v>0</v>
      </c>
      <c r="U545" s="151">
        <v>0</v>
      </c>
      <c r="V545" s="151">
        <v>0.14462700000000001</v>
      </c>
      <c r="W545" s="151">
        <v>0</v>
      </c>
      <c r="X545" s="151">
        <v>0</v>
      </c>
      <c r="Y545" s="151">
        <v>0</v>
      </c>
      <c r="Z545" s="151">
        <v>0</v>
      </c>
      <c r="AA545" s="151">
        <v>86.053389999999993</v>
      </c>
      <c r="AB545" s="151">
        <v>6.7049849999999998</v>
      </c>
      <c r="AC545" s="151">
        <v>57.704895999999998</v>
      </c>
      <c r="AD545" s="151">
        <v>4.0717999999999997E-2</v>
      </c>
      <c r="AE545" s="151">
        <v>2.2301000000000001E-2</v>
      </c>
      <c r="AF545" s="151">
        <v>2.1007999999999999E-2</v>
      </c>
      <c r="AG545" s="151">
        <v>1.0145839999999999</v>
      </c>
      <c r="AH545" s="151">
        <v>0</v>
      </c>
      <c r="AI545" s="150">
        <v>1.2749E-2</v>
      </c>
    </row>
    <row r="546" spans="1:35" x14ac:dyDescent="0.25">
      <c r="A546" s="9">
        <v>545</v>
      </c>
      <c r="B546" s="3">
        <v>43196</v>
      </c>
      <c r="C546" s="151">
        <v>4.170909</v>
      </c>
      <c r="D546" s="151">
        <v>1.2741000000000001E-2</v>
      </c>
      <c r="E546" s="151">
        <v>2.0611999999999998E-2</v>
      </c>
      <c r="F546" s="151">
        <v>1.408504</v>
      </c>
      <c r="G546" s="151">
        <v>4.1971040000000004</v>
      </c>
      <c r="H546" s="151">
        <v>2.5337999999999999E-2</v>
      </c>
      <c r="I546" s="151">
        <v>1.5209539999999999</v>
      </c>
      <c r="J546" s="151">
        <v>0.97852700000000004</v>
      </c>
      <c r="K546" s="151">
        <v>1.4182699999999999</v>
      </c>
      <c r="L546" s="151">
        <v>0.127222</v>
      </c>
      <c r="M546" s="151">
        <v>1.0030730000000001</v>
      </c>
      <c r="N546" s="151">
        <v>9.4372999999999999E-2</v>
      </c>
      <c r="O546" s="151">
        <v>5.3511990000000003</v>
      </c>
      <c r="P546" s="151">
        <v>0</v>
      </c>
      <c r="Q546" s="151">
        <v>2.3394999999999999E-2</v>
      </c>
      <c r="R546" s="151">
        <v>2.511E-2</v>
      </c>
      <c r="S546" s="151">
        <v>2.4483000000000001E-2</v>
      </c>
      <c r="T546" s="151">
        <v>0</v>
      </c>
      <c r="U546" s="151">
        <v>0</v>
      </c>
      <c r="V546" s="151">
        <v>0.14446800000000001</v>
      </c>
      <c r="W546" s="151">
        <v>0</v>
      </c>
      <c r="X546" s="151">
        <v>0</v>
      </c>
      <c r="Y546" s="151">
        <v>0</v>
      </c>
      <c r="Z546" s="151">
        <v>0</v>
      </c>
      <c r="AA546" s="151">
        <v>86.058053999999998</v>
      </c>
      <c r="AB546" s="151">
        <v>6.7114739999999999</v>
      </c>
      <c r="AC546" s="151">
        <v>57.551631</v>
      </c>
      <c r="AD546" s="151">
        <v>4.0670999999999999E-2</v>
      </c>
      <c r="AE546" s="151">
        <v>2.2301000000000001E-2</v>
      </c>
      <c r="AF546" s="151">
        <v>2.1007999999999999E-2</v>
      </c>
      <c r="AG546" s="151">
        <v>1.013609</v>
      </c>
      <c r="AH546" s="151">
        <v>0</v>
      </c>
      <c r="AI546" s="150">
        <v>1.2760000000000001E-2</v>
      </c>
    </row>
    <row r="547" spans="1:35" x14ac:dyDescent="0.25">
      <c r="A547" s="9">
        <v>546</v>
      </c>
      <c r="B547" s="3">
        <v>43195</v>
      </c>
      <c r="C547" s="151">
        <v>4.169454</v>
      </c>
      <c r="D547" s="151">
        <v>1.2737999999999999E-2</v>
      </c>
      <c r="E547" s="151">
        <v>2.0604000000000001E-2</v>
      </c>
      <c r="F547" s="151">
        <v>1.405877</v>
      </c>
      <c r="G547" s="151">
        <v>4.176806</v>
      </c>
      <c r="H547" s="151">
        <v>2.5533E-2</v>
      </c>
      <c r="I547" s="151">
        <v>1.5168410000000001</v>
      </c>
      <c r="J547" s="151">
        <v>0.97640499999999997</v>
      </c>
      <c r="K547" s="151">
        <v>1.4180440000000001</v>
      </c>
      <c r="L547" s="151">
        <v>0.12728900000000001</v>
      </c>
      <c r="M547" s="151">
        <v>1.000961</v>
      </c>
      <c r="N547" s="151">
        <v>9.4344999999999998E-2</v>
      </c>
      <c r="O547" s="151">
        <v>5.3545429999999996</v>
      </c>
      <c r="P547" s="151">
        <v>0</v>
      </c>
      <c r="Q547" s="151">
        <v>2.3376999999999998E-2</v>
      </c>
      <c r="R547" s="151">
        <v>2.5035000000000002E-2</v>
      </c>
      <c r="S547" s="151">
        <v>2.4115000000000001E-2</v>
      </c>
      <c r="T547" s="151">
        <v>0</v>
      </c>
      <c r="U547" s="151">
        <v>0</v>
      </c>
      <c r="V547" s="151">
        <v>0.14404</v>
      </c>
      <c r="W547" s="151">
        <v>0</v>
      </c>
      <c r="X547" s="151">
        <v>0</v>
      </c>
      <c r="Y547" s="151">
        <v>0</v>
      </c>
      <c r="Z547" s="151">
        <v>0</v>
      </c>
      <c r="AA547" s="151">
        <v>86.089303999999998</v>
      </c>
      <c r="AB547" s="151">
        <v>6.6900399999999998</v>
      </c>
      <c r="AC547" s="151">
        <v>57.596099000000002</v>
      </c>
      <c r="AD547" s="151">
        <v>4.0611000000000001E-2</v>
      </c>
      <c r="AE547" s="151">
        <v>2.2301000000000001E-2</v>
      </c>
      <c r="AF547" s="151">
        <v>2.1007999999999999E-2</v>
      </c>
      <c r="AG547" s="151">
        <v>1.0115259999999999</v>
      </c>
      <c r="AH547" s="151">
        <v>0</v>
      </c>
      <c r="AI547" s="150">
        <v>1.2645999999999999E-2</v>
      </c>
    </row>
    <row r="548" spans="1:35" x14ac:dyDescent="0.25">
      <c r="A548" s="9">
        <v>547</v>
      </c>
      <c r="B548" s="3">
        <v>43194</v>
      </c>
      <c r="C548" s="151">
        <v>4.1680380000000001</v>
      </c>
      <c r="D548" s="151">
        <v>1.2734000000000001E-2</v>
      </c>
      <c r="E548" s="151">
        <v>2.0596E-2</v>
      </c>
      <c r="F548" s="151">
        <v>1.4040999999999999</v>
      </c>
      <c r="G548" s="151">
        <v>4.1438309999999996</v>
      </c>
      <c r="H548" s="151">
        <v>2.5198000000000002E-2</v>
      </c>
      <c r="I548" s="151">
        <v>1.521058</v>
      </c>
      <c r="J548" s="151">
        <v>0.97612399999999999</v>
      </c>
      <c r="K548" s="151">
        <v>1.416255</v>
      </c>
      <c r="L548" s="151">
        <v>0.12729699999999999</v>
      </c>
      <c r="M548" s="151">
        <v>0.99593600000000004</v>
      </c>
      <c r="N548" s="151">
        <v>9.4313999999999995E-2</v>
      </c>
      <c r="O548" s="151">
        <v>5.3549879999999996</v>
      </c>
      <c r="P548" s="151">
        <v>0</v>
      </c>
      <c r="Q548" s="151">
        <v>2.3404000000000001E-2</v>
      </c>
      <c r="R548" s="151">
        <v>2.5138000000000001E-2</v>
      </c>
      <c r="S548" s="151">
        <v>2.3622000000000001E-2</v>
      </c>
      <c r="T548" s="151">
        <v>0</v>
      </c>
      <c r="U548" s="151">
        <v>0</v>
      </c>
      <c r="V548" s="151">
        <v>0.144652</v>
      </c>
      <c r="W548" s="151">
        <v>0</v>
      </c>
      <c r="X548" s="151">
        <v>0</v>
      </c>
      <c r="Y548" s="151">
        <v>0</v>
      </c>
      <c r="Z548" s="151">
        <v>0</v>
      </c>
      <c r="AA548" s="151">
        <v>86.101273000000006</v>
      </c>
      <c r="AB548" s="151">
        <v>6.698251</v>
      </c>
      <c r="AC548" s="151">
        <v>57.487077999999997</v>
      </c>
      <c r="AD548" s="151">
        <v>4.0599999999999997E-2</v>
      </c>
      <c r="AE548" s="151">
        <v>2.2301000000000001E-2</v>
      </c>
      <c r="AF548" s="151">
        <v>2.1007999999999999E-2</v>
      </c>
      <c r="AG548" s="151">
        <v>1.0106360000000001</v>
      </c>
      <c r="AH548" s="151">
        <v>0</v>
      </c>
      <c r="AI548" s="150">
        <v>1.2612E-2</v>
      </c>
    </row>
    <row r="549" spans="1:35" x14ac:dyDescent="0.25">
      <c r="A549" s="9">
        <v>548</v>
      </c>
      <c r="B549" s="3">
        <v>43193</v>
      </c>
      <c r="C549" s="151">
        <v>4.1664510000000003</v>
      </c>
      <c r="D549" s="151">
        <v>1.272E-2</v>
      </c>
      <c r="E549" s="151">
        <v>2.0587000000000001E-2</v>
      </c>
      <c r="F549" s="151">
        <v>1.402155</v>
      </c>
      <c r="G549" s="151">
        <v>4.1205600000000002</v>
      </c>
      <c r="H549" s="151">
        <v>2.5034000000000001E-2</v>
      </c>
      <c r="I549" s="151">
        <v>1.5128509999999999</v>
      </c>
      <c r="J549" s="151">
        <v>0.97699100000000005</v>
      </c>
      <c r="K549" s="151">
        <v>1.4150959999999999</v>
      </c>
      <c r="L549" s="151">
        <v>0.127252</v>
      </c>
      <c r="M549" s="151">
        <v>0.99302999999999997</v>
      </c>
      <c r="N549" s="151">
        <v>9.4282000000000005E-2</v>
      </c>
      <c r="O549" s="151">
        <v>5.3528209999999996</v>
      </c>
      <c r="P549" s="151">
        <v>0</v>
      </c>
      <c r="Q549" s="151">
        <v>2.3539999999999998E-2</v>
      </c>
      <c r="R549" s="151">
        <v>2.5153999999999999E-2</v>
      </c>
      <c r="S549" s="151">
        <v>2.3293999999999999E-2</v>
      </c>
      <c r="T549" s="151">
        <v>0</v>
      </c>
      <c r="U549" s="151">
        <v>0</v>
      </c>
      <c r="V549" s="151">
        <v>0.14474699999999999</v>
      </c>
      <c r="W549" s="151">
        <v>0</v>
      </c>
      <c r="X549" s="151">
        <v>0</v>
      </c>
      <c r="Y549" s="151">
        <v>0</v>
      </c>
      <c r="Z549" s="151">
        <v>0</v>
      </c>
      <c r="AA549" s="151">
        <v>86.047319000000002</v>
      </c>
      <c r="AB549" s="151">
        <v>6.6794479999999998</v>
      </c>
      <c r="AC549" s="151">
        <v>57.421526999999998</v>
      </c>
      <c r="AD549" s="151">
        <v>4.0575E-2</v>
      </c>
      <c r="AE549" s="151">
        <v>2.2308999999999999E-2</v>
      </c>
      <c r="AF549" s="151">
        <v>2.0999E-2</v>
      </c>
      <c r="AG549" s="151">
        <v>1.008899</v>
      </c>
      <c r="AH549" s="151">
        <v>0</v>
      </c>
      <c r="AI549" s="150">
        <v>1.2532E-2</v>
      </c>
    </row>
    <row r="550" spans="1:35" x14ac:dyDescent="0.25">
      <c r="A550" s="9">
        <v>549</v>
      </c>
      <c r="B550" s="3">
        <v>43192</v>
      </c>
      <c r="C550" s="151">
        <v>4.1650689999999999</v>
      </c>
      <c r="D550" s="151">
        <v>1.2714E-2</v>
      </c>
      <c r="E550" s="151">
        <v>2.0579E-2</v>
      </c>
      <c r="F550" s="151">
        <v>1.3997889999999999</v>
      </c>
      <c r="G550" s="151">
        <v>4.1109770000000001</v>
      </c>
      <c r="H550" s="151">
        <v>2.4847000000000001E-2</v>
      </c>
      <c r="I550" s="151">
        <v>1.51559</v>
      </c>
      <c r="J550" s="151">
        <v>0.978688</v>
      </c>
      <c r="K550" s="151">
        <v>1.4130050000000001</v>
      </c>
      <c r="L550" s="151">
        <v>0.12723000000000001</v>
      </c>
      <c r="M550" s="151">
        <v>0.99578699999999998</v>
      </c>
      <c r="N550" s="151">
        <v>9.425E-2</v>
      </c>
      <c r="O550" s="151">
        <v>5.3522499999999997</v>
      </c>
      <c r="P550" s="151">
        <v>0</v>
      </c>
      <c r="Q550" s="151">
        <v>2.358E-2</v>
      </c>
      <c r="R550" s="151">
        <v>2.521E-2</v>
      </c>
      <c r="S550" s="151">
        <v>2.3934E-2</v>
      </c>
      <c r="T550" s="151">
        <v>0</v>
      </c>
      <c r="U550" s="151">
        <v>0</v>
      </c>
      <c r="V550" s="151">
        <v>0.14507100000000001</v>
      </c>
      <c r="W550" s="151">
        <v>0</v>
      </c>
      <c r="X550" s="151">
        <v>0</v>
      </c>
      <c r="Y550" s="151">
        <v>0</v>
      </c>
      <c r="Z550" s="151">
        <v>0</v>
      </c>
      <c r="AA550" s="151">
        <v>86.049192000000005</v>
      </c>
      <c r="AB550" s="151">
        <v>6.6882169999999999</v>
      </c>
      <c r="AC550" s="151">
        <v>57.461553000000002</v>
      </c>
      <c r="AD550" s="151">
        <v>4.0492E-2</v>
      </c>
      <c r="AE550" s="151">
        <v>2.2308999999999999E-2</v>
      </c>
      <c r="AF550" s="151">
        <v>2.0999E-2</v>
      </c>
      <c r="AG550" s="151">
        <v>1.006121</v>
      </c>
      <c r="AH550" s="151">
        <v>0</v>
      </c>
      <c r="AI550" s="150">
        <v>1.2578000000000001E-2</v>
      </c>
    </row>
    <row r="551" spans="1:35" x14ac:dyDescent="0.25">
      <c r="A551" s="9">
        <v>550</v>
      </c>
      <c r="B551" s="3">
        <v>43189</v>
      </c>
      <c r="C551" s="151">
        <v>4.1609470000000002</v>
      </c>
      <c r="D551" s="151">
        <v>1.2704999999999999E-2</v>
      </c>
      <c r="E551" s="151">
        <v>2.0555E-2</v>
      </c>
      <c r="F551" s="151">
        <v>1.400271</v>
      </c>
      <c r="G551" s="151">
        <v>4.1576329999999997</v>
      </c>
      <c r="H551" s="151">
        <v>2.5082E-2</v>
      </c>
      <c r="I551" s="151">
        <v>1.511714</v>
      </c>
      <c r="J551" s="151">
        <v>0.97845199999999999</v>
      </c>
      <c r="K551" s="151">
        <v>1.4129860000000001</v>
      </c>
      <c r="L551" s="151">
        <v>0.126995</v>
      </c>
      <c r="M551" s="151">
        <v>0.99917500000000004</v>
      </c>
      <c r="N551" s="151">
        <v>9.4152E-2</v>
      </c>
      <c r="O551" s="151">
        <v>5.3412649999999999</v>
      </c>
      <c r="P551" s="151">
        <v>0</v>
      </c>
      <c r="Q551" s="151">
        <v>2.3592999999999999E-2</v>
      </c>
      <c r="R551" s="151">
        <v>2.5087000000000002E-2</v>
      </c>
      <c r="S551" s="151">
        <v>2.4215E-2</v>
      </c>
      <c r="T551" s="151">
        <v>0</v>
      </c>
      <c r="U551" s="151">
        <v>0</v>
      </c>
      <c r="V551" s="151">
        <v>0.14438300000000001</v>
      </c>
      <c r="W551" s="151">
        <v>0</v>
      </c>
      <c r="X551" s="151">
        <v>0</v>
      </c>
      <c r="Y551" s="151">
        <v>0</v>
      </c>
      <c r="Z551" s="151">
        <v>0</v>
      </c>
      <c r="AA551" s="151">
        <v>85.913881000000003</v>
      </c>
      <c r="AB551" s="151">
        <v>6.6780429999999997</v>
      </c>
      <c r="AC551" s="151">
        <v>57.604345000000002</v>
      </c>
      <c r="AD551" s="151">
        <v>4.0439999999999997E-2</v>
      </c>
      <c r="AE551" s="151">
        <v>2.2283000000000001E-2</v>
      </c>
      <c r="AF551" s="151">
        <v>2.0957E-2</v>
      </c>
      <c r="AG551" s="151">
        <v>1.0067699999999999</v>
      </c>
      <c r="AH551" s="151">
        <v>0</v>
      </c>
      <c r="AI551" s="150">
        <v>1.2721E-2</v>
      </c>
    </row>
    <row r="552" spans="1:35" x14ac:dyDescent="0.25">
      <c r="A552" s="9">
        <v>551</v>
      </c>
      <c r="B552" s="3">
        <v>43188</v>
      </c>
      <c r="C552" s="151">
        <v>4.1595639999999996</v>
      </c>
      <c r="D552" s="151">
        <v>1.2699E-2</v>
      </c>
      <c r="E552" s="151">
        <v>2.0546999999999999E-2</v>
      </c>
      <c r="F552" s="151">
        <v>1.3989720000000001</v>
      </c>
      <c r="G552" s="151">
        <v>4.1545639999999997</v>
      </c>
      <c r="H552" s="151">
        <v>2.5384E-2</v>
      </c>
      <c r="I552" s="151">
        <v>1.4952369999999999</v>
      </c>
      <c r="J552" s="151">
        <v>0.971086</v>
      </c>
      <c r="K552" s="151">
        <v>1.411424</v>
      </c>
      <c r="L552" s="151">
        <v>0.12690599999999999</v>
      </c>
      <c r="M552" s="151">
        <v>0.99487300000000001</v>
      </c>
      <c r="N552" s="151">
        <v>9.4119999999999995E-2</v>
      </c>
      <c r="O552" s="151">
        <v>5.337548</v>
      </c>
      <c r="P552" s="151">
        <v>0</v>
      </c>
      <c r="Q552" s="151">
        <v>2.3427E-2</v>
      </c>
      <c r="R552" s="151">
        <v>2.4716999999999999E-2</v>
      </c>
      <c r="S552" s="151">
        <v>2.3710999999999999E-2</v>
      </c>
      <c r="T552" s="151">
        <v>0</v>
      </c>
      <c r="U552" s="151">
        <v>0</v>
      </c>
      <c r="V552" s="151">
        <v>0.142238</v>
      </c>
      <c r="W552" s="151">
        <v>0</v>
      </c>
      <c r="X552" s="151">
        <v>0</v>
      </c>
      <c r="Y552" s="151">
        <v>0</v>
      </c>
      <c r="Z552" s="151">
        <v>0</v>
      </c>
      <c r="AA552" s="151">
        <v>85.854690000000005</v>
      </c>
      <c r="AB552" s="151">
        <v>6.6394089999999997</v>
      </c>
      <c r="AC552" s="151">
        <v>57.380228000000002</v>
      </c>
      <c r="AD552" s="151">
        <v>4.0370999999999997E-2</v>
      </c>
      <c r="AE552" s="151">
        <v>2.2283000000000001E-2</v>
      </c>
      <c r="AF552" s="151">
        <v>2.0957E-2</v>
      </c>
      <c r="AG552" s="151">
        <v>1.0051920000000001</v>
      </c>
      <c r="AH552" s="151">
        <v>0</v>
      </c>
      <c r="AI552" s="150">
        <v>1.2697E-2</v>
      </c>
    </row>
    <row r="553" spans="1:35" x14ac:dyDescent="0.25">
      <c r="A553" s="9">
        <v>552</v>
      </c>
      <c r="B553" s="3">
        <v>43187</v>
      </c>
      <c r="C553" s="151">
        <v>4.1580469999999998</v>
      </c>
      <c r="D553" s="151">
        <v>1.2695E-2</v>
      </c>
      <c r="E553" s="151">
        <v>2.0538000000000001E-2</v>
      </c>
      <c r="F553" s="151">
        <v>1.401516</v>
      </c>
      <c r="G553" s="151">
        <v>4.1406179999999999</v>
      </c>
      <c r="H553" s="151">
        <v>2.5429E-2</v>
      </c>
      <c r="I553" s="151">
        <v>1.51071</v>
      </c>
      <c r="J553" s="151">
        <v>0.99024900000000005</v>
      </c>
      <c r="K553" s="151">
        <v>1.411915</v>
      </c>
      <c r="L553" s="151">
        <v>0.126856</v>
      </c>
      <c r="M553" s="151">
        <v>0.99925799999999998</v>
      </c>
      <c r="N553" s="151">
        <v>9.4088000000000005E-2</v>
      </c>
      <c r="O553" s="151">
        <v>5.3352349999999999</v>
      </c>
      <c r="P553" s="151">
        <v>0</v>
      </c>
      <c r="Q553" s="151">
        <v>2.3739E-2</v>
      </c>
      <c r="R553" s="151">
        <v>2.5118000000000001E-2</v>
      </c>
      <c r="S553" s="151">
        <v>2.4050999999999999E-2</v>
      </c>
      <c r="T553" s="151">
        <v>0</v>
      </c>
      <c r="U553" s="151">
        <v>0</v>
      </c>
      <c r="V553" s="151">
        <v>0.14455699999999999</v>
      </c>
      <c r="W553" s="151">
        <v>0</v>
      </c>
      <c r="X553" s="151">
        <v>0</v>
      </c>
      <c r="Y553" s="151">
        <v>0</v>
      </c>
      <c r="Z553" s="151">
        <v>0</v>
      </c>
      <c r="AA553" s="151">
        <v>85.822592</v>
      </c>
      <c r="AB553" s="151">
        <v>6.6752580000000004</v>
      </c>
      <c r="AC553" s="151">
        <v>57.380664000000003</v>
      </c>
      <c r="AD553" s="151">
        <v>4.036E-2</v>
      </c>
      <c r="AE553" s="151">
        <v>2.2283000000000001E-2</v>
      </c>
      <c r="AF553" s="151">
        <v>2.0957E-2</v>
      </c>
      <c r="AG553" s="151">
        <v>1.0057160000000001</v>
      </c>
      <c r="AH553" s="151">
        <v>0</v>
      </c>
      <c r="AI553" s="150">
        <v>1.2697E-2</v>
      </c>
    </row>
    <row r="554" spans="1:35" x14ac:dyDescent="0.25">
      <c r="A554" s="9">
        <v>553</v>
      </c>
      <c r="B554" s="3">
        <v>43186</v>
      </c>
      <c r="C554" s="151">
        <v>4.1567030000000003</v>
      </c>
      <c r="D554" s="151">
        <v>1.2689000000000001E-2</v>
      </c>
      <c r="E554" s="151">
        <v>2.053E-2</v>
      </c>
      <c r="F554" s="151">
        <v>1.4021570000000001</v>
      </c>
      <c r="G554" s="151">
        <v>4.143707</v>
      </c>
      <c r="H554" s="151">
        <v>2.5416999999999999E-2</v>
      </c>
      <c r="I554" s="151">
        <v>1.5142910000000001</v>
      </c>
      <c r="J554" s="151">
        <v>0.98929699999999998</v>
      </c>
      <c r="K554" s="151">
        <v>1.412399</v>
      </c>
      <c r="L554" s="151">
        <v>0.12686600000000001</v>
      </c>
      <c r="M554" s="151">
        <v>1.005037</v>
      </c>
      <c r="N554" s="151">
        <v>9.4057000000000002E-2</v>
      </c>
      <c r="O554" s="151">
        <v>5.3360830000000004</v>
      </c>
      <c r="P554" s="151">
        <v>0</v>
      </c>
      <c r="Q554" s="151">
        <v>2.3871E-2</v>
      </c>
      <c r="R554" s="151">
        <v>2.5146999999999999E-2</v>
      </c>
      <c r="S554" s="151">
        <v>2.4913000000000001E-2</v>
      </c>
      <c r="T554" s="151">
        <v>0</v>
      </c>
      <c r="U554" s="151">
        <v>0</v>
      </c>
      <c r="V554" s="151">
        <v>0.14472499999999999</v>
      </c>
      <c r="W554" s="151">
        <v>0</v>
      </c>
      <c r="X554" s="151">
        <v>0</v>
      </c>
      <c r="Y554" s="151">
        <v>0</v>
      </c>
      <c r="Z554" s="151">
        <v>0</v>
      </c>
      <c r="AA554" s="151">
        <v>85.871729000000002</v>
      </c>
      <c r="AB554" s="151">
        <v>6.6879739999999996</v>
      </c>
      <c r="AC554" s="151">
        <v>57.378419000000001</v>
      </c>
      <c r="AD554" s="151">
        <v>4.0417000000000002E-2</v>
      </c>
      <c r="AE554" s="151">
        <v>2.2232999999999999E-2</v>
      </c>
      <c r="AF554" s="151">
        <v>2.0916000000000001E-2</v>
      </c>
      <c r="AG554" s="151">
        <v>1.0063690000000001</v>
      </c>
      <c r="AH554" s="151">
        <v>0</v>
      </c>
      <c r="AI554" s="150">
        <v>1.2746E-2</v>
      </c>
    </row>
    <row r="555" spans="1:35" x14ac:dyDescent="0.25">
      <c r="A555" s="9">
        <v>554</v>
      </c>
      <c r="B555" s="3">
        <v>43185</v>
      </c>
      <c r="C555" s="151">
        <v>4.1552470000000001</v>
      </c>
      <c r="D555" s="151">
        <v>1.2685999999999999E-2</v>
      </c>
      <c r="E555" s="151">
        <v>2.0521999999999999E-2</v>
      </c>
      <c r="F555" s="151">
        <v>1.3992230000000001</v>
      </c>
      <c r="G555" s="151">
        <v>4.1347259999999997</v>
      </c>
      <c r="H555" s="151">
        <v>2.5198000000000002E-2</v>
      </c>
      <c r="I555" s="151">
        <v>1.511315</v>
      </c>
      <c r="J555" s="151">
        <v>0.98224599999999995</v>
      </c>
      <c r="K555" s="151">
        <v>1.410687</v>
      </c>
      <c r="L555" s="151">
        <v>0.12688199999999999</v>
      </c>
      <c r="M555" s="151">
        <v>0.99821099999999996</v>
      </c>
      <c r="N555" s="151">
        <v>9.4024999999999997E-2</v>
      </c>
      <c r="O555" s="151">
        <v>5.3394870000000001</v>
      </c>
      <c r="P555" s="151">
        <v>0</v>
      </c>
      <c r="Q555" s="151">
        <v>2.3935999999999999E-2</v>
      </c>
      <c r="R555" s="151">
        <v>2.52E-2</v>
      </c>
      <c r="S555" s="151">
        <v>2.3932999999999999E-2</v>
      </c>
      <c r="T555" s="151">
        <v>0</v>
      </c>
      <c r="U555" s="151">
        <v>0</v>
      </c>
      <c r="V555" s="151">
        <v>0.145042</v>
      </c>
      <c r="W555" s="151">
        <v>0</v>
      </c>
      <c r="X555" s="151">
        <v>0</v>
      </c>
      <c r="Y555" s="151">
        <v>0</v>
      </c>
      <c r="Z555" s="151">
        <v>0</v>
      </c>
      <c r="AA555" s="151">
        <v>85.937309999999997</v>
      </c>
      <c r="AB555" s="151">
        <v>6.6974429999999998</v>
      </c>
      <c r="AC555" s="151">
        <v>57.356912000000001</v>
      </c>
      <c r="AD555" s="151">
        <v>4.0434999999999999E-2</v>
      </c>
      <c r="AE555" s="151">
        <v>2.2232999999999999E-2</v>
      </c>
      <c r="AF555" s="151">
        <v>2.0916000000000001E-2</v>
      </c>
      <c r="AG555" s="151">
        <v>1.004491</v>
      </c>
      <c r="AH555" s="151">
        <v>0</v>
      </c>
      <c r="AI555" s="150">
        <v>1.2690999999999999E-2</v>
      </c>
    </row>
    <row r="556" spans="1:35" x14ac:dyDescent="0.25">
      <c r="A556" s="9">
        <v>555</v>
      </c>
      <c r="B556" s="3">
        <v>43182</v>
      </c>
      <c r="C556" s="151">
        <v>4.1510410000000002</v>
      </c>
      <c r="D556" s="151">
        <v>1.2673E-2</v>
      </c>
      <c r="E556" s="151">
        <v>2.0499E-2</v>
      </c>
      <c r="F556" s="151">
        <v>1.397626</v>
      </c>
      <c r="G556" s="151">
        <v>4.0864849999999997</v>
      </c>
      <c r="H556" s="151">
        <v>2.4679E-2</v>
      </c>
      <c r="I556" s="151">
        <v>1.512551</v>
      </c>
      <c r="J556" s="151">
        <v>0.98477000000000003</v>
      </c>
      <c r="K556" s="151">
        <v>1.4088160000000001</v>
      </c>
      <c r="L556" s="151">
        <v>0.12694900000000001</v>
      </c>
      <c r="M556" s="151">
        <v>0.997363</v>
      </c>
      <c r="N556" s="151">
        <v>9.3931000000000001E-2</v>
      </c>
      <c r="O556" s="151">
        <v>5.3420030000000001</v>
      </c>
      <c r="P556" s="151">
        <v>0</v>
      </c>
      <c r="Q556" s="151">
        <v>2.4045E-2</v>
      </c>
      <c r="R556" s="151">
        <v>2.5322999999999998E-2</v>
      </c>
      <c r="S556" s="151">
        <v>2.4192999999999999E-2</v>
      </c>
      <c r="T556" s="151">
        <v>0</v>
      </c>
      <c r="U556" s="151">
        <v>0</v>
      </c>
      <c r="V556" s="151">
        <v>0.14576</v>
      </c>
      <c r="W556" s="151">
        <v>0</v>
      </c>
      <c r="X556" s="151">
        <v>0</v>
      </c>
      <c r="Y556" s="151">
        <v>0</v>
      </c>
      <c r="Z556" s="151">
        <v>0</v>
      </c>
      <c r="AA556" s="151">
        <v>86.019678999999996</v>
      </c>
      <c r="AB556" s="151">
        <v>6.7171960000000004</v>
      </c>
      <c r="AC556" s="151">
        <v>57.253121999999998</v>
      </c>
      <c r="AD556" s="151">
        <v>4.0393999999999999E-2</v>
      </c>
      <c r="AE556" s="151">
        <v>2.2232999999999999E-2</v>
      </c>
      <c r="AF556" s="151">
        <v>2.0916000000000001E-2</v>
      </c>
      <c r="AG556" s="151">
        <v>1.005179</v>
      </c>
      <c r="AH556" s="151">
        <v>0</v>
      </c>
      <c r="AI556" s="150">
        <v>1.2442E-2</v>
      </c>
    </row>
    <row r="557" spans="1:35" x14ac:dyDescent="0.25">
      <c r="A557" s="9">
        <v>556</v>
      </c>
      <c r="B557" s="3">
        <v>43181</v>
      </c>
      <c r="C557" s="151">
        <v>4.1496560000000002</v>
      </c>
      <c r="D557" s="151">
        <v>1.2670000000000001E-2</v>
      </c>
      <c r="E557" s="151">
        <v>2.0490999999999999E-2</v>
      </c>
      <c r="F557" s="151">
        <v>1.398763</v>
      </c>
      <c r="G557" s="151">
        <v>4.099329</v>
      </c>
      <c r="H557" s="151">
        <v>2.4525999999999999E-2</v>
      </c>
      <c r="I557" s="151">
        <v>1.5198689999999999</v>
      </c>
      <c r="J557" s="151">
        <v>0.98423499999999997</v>
      </c>
      <c r="K557" s="151">
        <v>1.4092560000000001</v>
      </c>
      <c r="L557" s="151">
        <v>0.126889</v>
      </c>
      <c r="M557" s="151">
        <v>1.0011209999999999</v>
      </c>
      <c r="N557" s="151">
        <v>9.3900999999999998E-2</v>
      </c>
      <c r="O557" s="151">
        <v>5.3399390000000002</v>
      </c>
      <c r="P557" s="151">
        <v>0</v>
      </c>
      <c r="Q557" s="151">
        <v>2.4169E-2</v>
      </c>
      <c r="R557" s="151">
        <v>2.5482999999999999E-2</v>
      </c>
      <c r="S557" s="151">
        <v>2.5047E-2</v>
      </c>
      <c r="T557" s="151">
        <v>0</v>
      </c>
      <c r="U557" s="151">
        <v>0</v>
      </c>
      <c r="V557" s="151">
        <v>0.146701</v>
      </c>
      <c r="W557" s="151">
        <v>0</v>
      </c>
      <c r="X557" s="151">
        <v>0</v>
      </c>
      <c r="Y557" s="151">
        <v>0</v>
      </c>
      <c r="Z557" s="151">
        <v>0</v>
      </c>
      <c r="AA557" s="151">
        <v>85.969583</v>
      </c>
      <c r="AB557" s="151">
        <v>6.7316039999999999</v>
      </c>
      <c r="AC557" s="151">
        <v>57.352637000000001</v>
      </c>
      <c r="AD557" s="151">
        <v>4.0388E-2</v>
      </c>
      <c r="AE557" s="151">
        <v>2.2232999999999999E-2</v>
      </c>
      <c r="AF557" s="151">
        <v>2.0916000000000001E-2</v>
      </c>
      <c r="AG557" s="151">
        <v>1.0057210000000001</v>
      </c>
      <c r="AH557" s="151">
        <v>0</v>
      </c>
      <c r="AI557" s="150">
        <v>1.2619999999999999E-2</v>
      </c>
    </row>
    <row r="558" spans="1:35" x14ac:dyDescent="0.25">
      <c r="A558" s="9">
        <v>557</v>
      </c>
      <c r="B558" s="3">
        <v>43180</v>
      </c>
      <c r="C558" s="151">
        <v>4.1482039999999998</v>
      </c>
      <c r="D558" s="151">
        <v>1.2663000000000001E-2</v>
      </c>
      <c r="E558" s="151">
        <v>2.0483999999999999E-2</v>
      </c>
      <c r="F558" s="151">
        <v>1.3975409999999999</v>
      </c>
      <c r="G558" s="151">
        <v>4.1063090000000004</v>
      </c>
      <c r="H558" s="151">
        <v>2.4575E-2</v>
      </c>
      <c r="I558" s="151">
        <v>1.5068589999999999</v>
      </c>
      <c r="J558" s="151">
        <v>0.97105200000000003</v>
      </c>
      <c r="K558" s="151">
        <v>1.4079950000000001</v>
      </c>
      <c r="L558" s="151">
        <v>0.12673200000000001</v>
      </c>
      <c r="M558" s="151">
        <v>1.000251</v>
      </c>
      <c r="N558" s="151">
        <v>9.3870999999999996E-2</v>
      </c>
      <c r="O558" s="151">
        <v>5.3335039999999996</v>
      </c>
      <c r="P558" s="151">
        <v>0</v>
      </c>
      <c r="Q558" s="151">
        <v>2.3970000000000002E-2</v>
      </c>
      <c r="R558" s="151">
        <v>2.5221E-2</v>
      </c>
      <c r="S558" s="151">
        <v>2.5257999999999999E-2</v>
      </c>
      <c r="T558" s="151">
        <v>0</v>
      </c>
      <c r="U558" s="151">
        <v>0</v>
      </c>
      <c r="V558" s="151">
        <v>0.14519399999999999</v>
      </c>
      <c r="W558" s="151">
        <v>0</v>
      </c>
      <c r="X558" s="151">
        <v>0</v>
      </c>
      <c r="Y558" s="151">
        <v>0</v>
      </c>
      <c r="Z558" s="151">
        <v>0</v>
      </c>
      <c r="AA558" s="151">
        <v>85.892752000000002</v>
      </c>
      <c r="AB558" s="151">
        <v>6.6998420000000003</v>
      </c>
      <c r="AC558" s="151">
        <v>57.322454999999998</v>
      </c>
      <c r="AD558" s="151">
        <v>4.0183000000000003E-2</v>
      </c>
      <c r="AE558" s="151">
        <v>2.2232999999999999E-2</v>
      </c>
      <c r="AF558" s="151">
        <v>2.0916000000000001E-2</v>
      </c>
      <c r="AG558" s="151">
        <v>1.005064</v>
      </c>
      <c r="AH558" s="151">
        <v>0</v>
      </c>
      <c r="AI558" s="150">
        <v>1.2452E-2</v>
      </c>
    </row>
    <row r="559" spans="1:35" x14ac:dyDescent="0.25">
      <c r="A559" s="9">
        <v>558</v>
      </c>
      <c r="B559" s="3">
        <v>43179</v>
      </c>
      <c r="C559" s="151">
        <v>4.1467939999999999</v>
      </c>
      <c r="D559" s="151">
        <v>1.2662E-2</v>
      </c>
      <c r="E559" s="151">
        <v>2.0476000000000001E-2</v>
      </c>
      <c r="F559" s="151">
        <v>1.397373</v>
      </c>
      <c r="G559" s="151">
        <v>4.1141240000000003</v>
      </c>
      <c r="H559" s="151">
        <v>2.4493000000000001E-2</v>
      </c>
      <c r="I559" s="151">
        <v>1.494883</v>
      </c>
      <c r="J559" s="151">
        <v>0.96889499999999995</v>
      </c>
      <c r="K559" s="151">
        <v>1.4079379999999999</v>
      </c>
      <c r="L559" s="151">
        <v>0.12670500000000001</v>
      </c>
      <c r="M559" s="151">
        <v>0</v>
      </c>
      <c r="N559" s="151">
        <v>9.3840999999999994E-2</v>
      </c>
      <c r="O559" s="151">
        <v>5.3320629999999998</v>
      </c>
      <c r="P559" s="151">
        <v>0</v>
      </c>
      <c r="Q559" s="151">
        <v>2.3914000000000001E-2</v>
      </c>
      <c r="R559" s="151">
        <v>2.5014000000000002E-2</v>
      </c>
      <c r="S559" s="151">
        <v>2.5190000000000001E-2</v>
      </c>
      <c r="T559" s="151">
        <v>0</v>
      </c>
      <c r="U559" s="151">
        <v>0</v>
      </c>
      <c r="V559" s="151">
        <v>0.144008</v>
      </c>
      <c r="W559" s="151">
        <v>0</v>
      </c>
      <c r="X559" s="151">
        <v>0</v>
      </c>
      <c r="Y559" s="151">
        <v>0</v>
      </c>
      <c r="Z559" s="151">
        <v>0</v>
      </c>
      <c r="AA559" s="151">
        <v>85.885143999999997</v>
      </c>
      <c r="AB559" s="151">
        <v>6.6748799999999999</v>
      </c>
      <c r="AC559" s="151">
        <v>57.260148000000001</v>
      </c>
      <c r="AD559" s="151">
        <v>4.0048E-2</v>
      </c>
      <c r="AE559" s="151">
        <v>2.2280999999999999E-2</v>
      </c>
      <c r="AF559" s="151">
        <v>2.0868999999999999E-2</v>
      </c>
      <c r="AG559" s="151">
        <v>1.0056560000000001</v>
      </c>
      <c r="AH559" s="151">
        <v>0</v>
      </c>
      <c r="AI559" s="150">
        <v>1.2423999999999999E-2</v>
      </c>
    </row>
    <row r="560" spans="1:35" x14ac:dyDescent="0.25">
      <c r="A560" s="9">
        <v>559</v>
      </c>
      <c r="B560" s="3">
        <v>43178</v>
      </c>
      <c r="C560" s="151">
        <v>4.1452780000000002</v>
      </c>
      <c r="D560" s="151">
        <v>1.2658000000000001E-2</v>
      </c>
      <c r="E560" s="151">
        <v>2.0466999999999999E-2</v>
      </c>
      <c r="F560" s="151">
        <v>1.397408</v>
      </c>
      <c r="G560" s="151">
        <v>4.0873999999999997</v>
      </c>
      <c r="H560" s="151">
        <v>2.4441999999999998E-2</v>
      </c>
      <c r="I560" s="151">
        <v>1.518799</v>
      </c>
      <c r="J560" s="151">
        <v>0.97006000000000003</v>
      </c>
      <c r="K560" s="151">
        <v>1.40707</v>
      </c>
      <c r="L560" s="151">
        <v>0.12667200000000001</v>
      </c>
      <c r="M560" s="151">
        <v>0</v>
      </c>
      <c r="N560" s="151">
        <v>9.3810000000000004E-2</v>
      </c>
      <c r="O560" s="151">
        <v>5.3303409999999998</v>
      </c>
      <c r="P560" s="151">
        <v>0</v>
      </c>
      <c r="Q560" s="151">
        <v>2.4104E-2</v>
      </c>
      <c r="R560" s="151">
        <v>2.5426000000000001E-2</v>
      </c>
      <c r="S560" s="151">
        <v>2.5527999999999999E-2</v>
      </c>
      <c r="T560" s="151">
        <v>0</v>
      </c>
      <c r="U560" s="151">
        <v>0</v>
      </c>
      <c r="V560" s="151">
        <v>0.146401</v>
      </c>
      <c r="W560" s="151">
        <v>0</v>
      </c>
      <c r="X560" s="151">
        <v>0</v>
      </c>
      <c r="Y560" s="151">
        <v>0</v>
      </c>
      <c r="Z560" s="151">
        <v>0</v>
      </c>
      <c r="AA560" s="151">
        <v>85.842939999999999</v>
      </c>
      <c r="AB560" s="151">
        <v>6.7137019999999996</v>
      </c>
      <c r="AC560" s="151">
        <v>57.217112</v>
      </c>
      <c r="AD560" s="151">
        <v>4.0071000000000002E-2</v>
      </c>
      <c r="AE560" s="151">
        <v>2.2280999999999999E-2</v>
      </c>
      <c r="AF560" s="151">
        <v>2.0868999999999999E-2</v>
      </c>
      <c r="AG560" s="151">
        <v>1.005285</v>
      </c>
      <c r="AH560" s="151">
        <v>0</v>
      </c>
      <c r="AI560" s="150">
        <v>1.2401000000000001E-2</v>
      </c>
    </row>
    <row r="561" spans="1:35" x14ac:dyDescent="0.25">
      <c r="A561" s="9">
        <v>560</v>
      </c>
      <c r="B561" s="3">
        <v>43175</v>
      </c>
      <c r="C561" s="151">
        <v>4.1411899999999999</v>
      </c>
      <c r="D561" s="151">
        <v>1.2645E-2</v>
      </c>
      <c r="E561" s="151">
        <v>2.0444E-2</v>
      </c>
      <c r="F561" s="151">
        <v>1.395295</v>
      </c>
      <c r="G561" s="151">
        <v>4.0721869999999996</v>
      </c>
      <c r="H561" s="151">
        <v>2.4395E-2</v>
      </c>
      <c r="I561" s="151">
        <v>1.5181789999999999</v>
      </c>
      <c r="J561" s="151">
        <v>0.96953</v>
      </c>
      <c r="K561" s="151">
        <v>1.405457</v>
      </c>
      <c r="L561" s="151">
        <v>0.126609</v>
      </c>
      <c r="M561" s="151">
        <v>0</v>
      </c>
      <c r="N561" s="151">
        <v>9.3719999999999998E-2</v>
      </c>
      <c r="O561" s="151">
        <v>5.3267850000000001</v>
      </c>
      <c r="P561" s="151">
        <v>0</v>
      </c>
      <c r="Q561" s="151">
        <v>2.4164999999999999E-2</v>
      </c>
      <c r="R561" s="151">
        <v>2.5500999999999999E-2</v>
      </c>
      <c r="S561" s="151">
        <v>2.5461000000000001E-2</v>
      </c>
      <c r="T561" s="151">
        <v>0</v>
      </c>
      <c r="U561" s="151">
        <v>0</v>
      </c>
      <c r="V561" s="151">
        <v>0.14685400000000001</v>
      </c>
      <c r="W561" s="151">
        <v>0</v>
      </c>
      <c r="X561" s="151">
        <v>0</v>
      </c>
      <c r="Y561" s="151">
        <v>0</v>
      </c>
      <c r="Z561" s="151">
        <v>0</v>
      </c>
      <c r="AA561" s="151">
        <v>85.792238999999995</v>
      </c>
      <c r="AB561" s="151">
        <v>6.7094699999999996</v>
      </c>
      <c r="AC561" s="151">
        <v>57.243338999999999</v>
      </c>
      <c r="AD561" s="151">
        <v>4.0002000000000003E-2</v>
      </c>
      <c r="AE561" s="151">
        <v>2.2280999999999999E-2</v>
      </c>
      <c r="AF561" s="151">
        <v>2.0868999999999999E-2</v>
      </c>
      <c r="AG561" s="151">
        <v>1.002875</v>
      </c>
      <c r="AH561" s="151">
        <v>0</v>
      </c>
      <c r="AI561" s="150">
        <v>1.2307999999999999E-2</v>
      </c>
    </row>
    <row r="562" spans="1:35" x14ac:dyDescent="0.25">
      <c r="A562" s="9">
        <v>561</v>
      </c>
      <c r="B562" s="3">
        <v>43174</v>
      </c>
      <c r="C562" s="151">
        <v>4.1398450000000002</v>
      </c>
      <c r="D562" s="151">
        <v>1.2638999999999999E-2</v>
      </c>
      <c r="E562" s="151">
        <v>2.0437E-2</v>
      </c>
      <c r="F562" s="151">
        <v>1.396393</v>
      </c>
      <c r="G562" s="151">
        <v>4.0436639999999997</v>
      </c>
      <c r="H562" s="151">
        <v>2.4284E-2</v>
      </c>
      <c r="I562" s="151">
        <v>1.5237339999999999</v>
      </c>
      <c r="J562" s="151">
        <v>0.97557000000000005</v>
      </c>
      <c r="K562" s="151">
        <v>1.40625</v>
      </c>
      <c r="L562" s="151">
        <v>0.12668599999999999</v>
      </c>
      <c r="M562" s="151">
        <v>0</v>
      </c>
      <c r="N562" s="151">
        <v>9.3687000000000006E-2</v>
      </c>
      <c r="O562" s="151">
        <v>5.3313860000000002</v>
      </c>
      <c r="P562" s="151">
        <v>0</v>
      </c>
      <c r="Q562" s="151">
        <v>2.4086E-2</v>
      </c>
      <c r="R562" s="151">
        <v>2.5551999999999998E-2</v>
      </c>
      <c r="S562" s="151">
        <v>2.5222999999999999E-2</v>
      </c>
      <c r="T562" s="151">
        <v>0</v>
      </c>
      <c r="U562" s="151">
        <v>0</v>
      </c>
      <c r="V562" s="151">
        <v>0.147146</v>
      </c>
      <c r="W562" s="151">
        <v>0</v>
      </c>
      <c r="X562" s="151">
        <v>0</v>
      </c>
      <c r="Y562" s="151">
        <v>0</v>
      </c>
      <c r="Z562" s="151">
        <v>0</v>
      </c>
      <c r="AA562" s="151">
        <v>85.886927</v>
      </c>
      <c r="AB562" s="151">
        <v>6.7166620000000004</v>
      </c>
      <c r="AC562" s="151">
        <v>57.172406000000002</v>
      </c>
      <c r="AD562" s="151">
        <v>4.0045999999999998E-2</v>
      </c>
      <c r="AE562" s="151">
        <v>2.2280999999999999E-2</v>
      </c>
      <c r="AF562" s="151">
        <v>2.0868999999999999E-2</v>
      </c>
      <c r="AG562" s="151">
        <v>1.006346</v>
      </c>
      <c r="AH562" s="151">
        <v>0</v>
      </c>
      <c r="AI562" s="150">
        <v>1.2238000000000001E-2</v>
      </c>
    </row>
    <row r="563" spans="1:35" x14ac:dyDescent="0.25">
      <c r="A563" s="9">
        <v>562</v>
      </c>
      <c r="B563" s="3">
        <v>43173</v>
      </c>
      <c r="C563" s="151">
        <v>4.1384610000000004</v>
      </c>
      <c r="D563" s="151">
        <v>1.2637000000000001E-2</v>
      </c>
      <c r="E563" s="151">
        <v>2.0428999999999999E-2</v>
      </c>
      <c r="F563" s="151">
        <v>1.3963399999999999</v>
      </c>
      <c r="G563" s="151">
        <v>4.0392780000000004</v>
      </c>
      <c r="H563" s="151">
        <v>2.4143000000000001E-2</v>
      </c>
      <c r="I563" s="151">
        <v>1.529881</v>
      </c>
      <c r="J563" s="151">
        <v>0.98115699999999995</v>
      </c>
      <c r="K563" s="151">
        <v>1.40602</v>
      </c>
      <c r="L563" s="151">
        <v>0.12658</v>
      </c>
      <c r="M563" s="151">
        <v>0</v>
      </c>
      <c r="N563" s="151">
        <v>9.3653E-2</v>
      </c>
      <c r="O563" s="151">
        <v>5.3269409999999997</v>
      </c>
      <c r="P563" s="151">
        <v>0</v>
      </c>
      <c r="Q563" s="151">
        <v>2.4191000000000001E-2</v>
      </c>
      <c r="R563" s="151">
        <v>2.5718999999999999E-2</v>
      </c>
      <c r="S563" s="151">
        <v>2.5160999999999999E-2</v>
      </c>
      <c r="T563" s="151">
        <v>0</v>
      </c>
      <c r="U563" s="151">
        <v>0</v>
      </c>
      <c r="V563" s="151">
        <v>0.14810200000000001</v>
      </c>
      <c r="W563" s="151">
        <v>0</v>
      </c>
      <c r="X563" s="151">
        <v>0</v>
      </c>
      <c r="Y563" s="151">
        <v>0</v>
      </c>
      <c r="Z563" s="151">
        <v>0</v>
      </c>
      <c r="AA563" s="151">
        <v>85.814429000000004</v>
      </c>
      <c r="AB563" s="151">
        <v>6.7289960000000004</v>
      </c>
      <c r="AC563" s="151">
        <v>57.173338999999999</v>
      </c>
      <c r="AD563" s="151">
        <v>3.9949999999999999E-2</v>
      </c>
      <c r="AE563" s="151">
        <v>2.2280999999999999E-2</v>
      </c>
      <c r="AF563" s="151">
        <v>2.0868999999999999E-2</v>
      </c>
      <c r="AG563" s="151">
        <v>1.0063409999999999</v>
      </c>
      <c r="AH563" s="151">
        <v>0</v>
      </c>
      <c r="AI563" s="150">
        <v>1.2231000000000001E-2</v>
      </c>
    </row>
    <row r="564" spans="1:35" x14ac:dyDescent="0.25">
      <c r="A564" s="9">
        <v>563</v>
      </c>
      <c r="B564" s="3">
        <v>43172</v>
      </c>
      <c r="C564" s="151">
        <v>4.137073</v>
      </c>
      <c r="D564" s="151">
        <v>1.2632000000000001E-2</v>
      </c>
      <c r="E564" s="151">
        <v>2.0421000000000002E-2</v>
      </c>
      <c r="F564" s="151">
        <v>1.393942</v>
      </c>
      <c r="G564" s="151">
        <v>4.0022880000000001</v>
      </c>
      <c r="H564" s="151">
        <v>2.3872000000000001E-2</v>
      </c>
      <c r="I564" s="151">
        <v>1.531288</v>
      </c>
      <c r="J564" s="151">
        <v>0.98418600000000001</v>
      </c>
      <c r="K564" s="151">
        <v>1.4045639999999999</v>
      </c>
      <c r="L564" s="151">
        <v>0.12670300000000001</v>
      </c>
      <c r="M564" s="151">
        <v>0</v>
      </c>
      <c r="N564" s="151">
        <v>9.3627000000000002E-2</v>
      </c>
      <c r="O564" s="151">
        <v>5.336519</v>
      </c>
      <c r="P564" s="151">
        <v>0</v>
      </c>
      <c r="Q564" s="151">
        <v>2.4244999999999999E-2</v>
      </c>
      <c r="R564" s="151">
        <v>2.5817E-2</v>
      </c>
      <c r="S564" s="151">
        <v>2.5194000000000001E-2</v>
      </c>
      <c r="T564" s="151">
        <v>0</v>
      </c>
      <c r="U564" s="151">
        <v>0</v>
      </c>
      <c r="V564" s="151">
        <v>0.14866199999999999</v>
      </c>
      <c r="W564" s="151">
        <v>0</v>
      </c>
      <c r="X564" s="151">
        <v>0</v>
      </c>
      <c r="Y564" s="151">
        <v>0</v>
      </c>
      <c r="Z564" s="151">
        <v>0</v>
      </c>
      <c r="AA564" s="151">
        <v>85.940690000000004</v>
      </c>
      <c r="AB564" s="151">
        <v>6.731541</v>
      </c>
      <c r="AC564" s="151">
        <v>57.119413000000002</v>
      </c>
      <c r="AD564" s="151">
        <v>3.9935999999999999E-2</v>
      </c>
      <c r="AE564" s="151">
        <v>2.2204999999999999E-2</v>
      </c>
      <c r="AF564" s="151">
        <v>2.0833000000000001E-2</v>
      </c>
      <c r="AG564" s="151">
        <v>1.004996</v>
      </c>
      <c r="AH564" s="151">
        <v>0</v>
      </c>
      <c r="AI564" s="150">
        <v>1.2101000000000001E-2</v>
      </c>
    </row>
    <row r="565" spans="1:35" x14ac:dyDescent="0.25">
      <c r="A565" s="9">
        <v>564</v>
      </c>
      <c r="B565" s="3">
        <v>43171</v>
      </c>
      <c r="C565" s="151">
        <v>4.1357080000000002</v>
      </c>
      <c r="D565" s="151">
        <v>1.2628E-2</v>
      </c>
      <c r="E565" s="151">
        <v>2.0413000000000001E-2</v>
      </c>
      <c r="F565" s="151">
        <v>1.3912640000000001</v>
      </c>
      <c r="G565" s="151">
        <v>4.0058210000000001</v>
      </c>
      <c r="H565" s="151">
        <v>2.3900000000000001E-2</v>
      </c>
      <c r="I565" s="151">
        <v>1.5153589999999999</v>
      </c>
      <c r="J565" s="151">
        <v>0.97678200000000004</v>
      </c>
      <c r="K565" s="151">
        <v>1.403187</v>
      </c>
      <c r="L565" s="151">
        <v>0.126695</v>
      </c>
      <c r="M565" s="151">
        <v>0</v>
      </c>
      <c r="N565" s="151">
        <v>9.3592999999999996E-2</v>
      </c>
      <c r="O565" s="151">
        <v>5.337294</v>
      </c>
      <c r="P565" s="151">
        <v>0</v>
      </c>
      <c r="Q565" s="151">
        <v>2.3968E-2</v>
      </c>
      <c r="R565" s="151">
        <v>2.5478000000000001E-2</v>
      </c>
      <c r="S565" s="151">
        <v>2.5066999999999999E-2</v>
      </c>
      <c r="T565" s="151">
        <v>0</v>
      </c>
      <c r="U565" s="151">
        <v>0</v>
      </c>
      <c r="V565" s="151">
        <v>0.14671600000000001</v>
      </c>
      <c r="W565" s="151">
        <v>0</v>
      </c>
      <c r="X565" s="151">
        <v>0</v>
      </c>
      <c r="Y565" s="151">
        <v>0</v>
      </c>
      <c r="Z565" s="151">
        <v>0</v>
      </c>
      <c r="AA565" s="151">
        <v>85.926216999999994</v>
      </c>
      <c r="AB565" s="151">
        <v>6.6924489999999999</v>
      </c>
      <c r="AC565" s="151">
        <v>57.178221999999998</v>
      </c>
      <c r="AD565" s="151">
        <v>3.9896000000000001E-2</v>
      </c>
      <c r="AE565" s="151">
        <v>2.2204999999999999E-2</v>
      </c>
      <c r="AF565" s="151">
        <v>2.0833000000000001E-2</v>
      </c>
      <c r="AG565" s="151">
        <v>1.004704</v>
      </c>
      <c r="AH565" s="151">
        <v>0</v>
      </c>
      <c r="AI565" s="150">
        <v>1.2165E-2</v>
      </c>
    </row>
    <row r="566" spans="1:35" x14ac:dyDescent="0.25">
      <c r="A566" s="9">
        <v>565</v>
      </c>
      <c r="B566" s="3">
        <v>43168</v>
      </c>
      <c r="C566" s="151">
        <v>4.1315780000000002</v>
      </c>
      <c r="D566" s="151">
        <v>1.2600999999999999E-2</v>
      </c>
      <c r="E566" s="151">
        <v>2.0389999999999998E-2</v>
      </c>
      <c r="F566" s="151">
        <v>1.3899809999999999</v>
      </c>
      <c r="G566" s="151">
        <v>3.9981420000000001</v>
      </c>
      <c r="H566" s="151">
        <v>2.3975E-2</v>
      </c>
      <c r="I566" s="151">
        <v>1.5107889999999999</v>
      </c>
      <c r="J566" s="151">
        <v>0.97867700000000002</v>
      </c>
      <c r="K566" s="151">
        <v>1.401994</v>
      </c>
      <c r="L566" s="151">
        <v>0.12662899999999999</v>
      </c>
      <c r="M566" s="151">
        <v>0</v>
      </c>
      <c r="N566" s="151">
        <v>9.3507999999999994E-2</v>
      </c>
      <c r="O566" s="151">
        <v>5.3366249999999997</v>
      </c>
      <c r="P566" s="151">
        <v>0</v>
      </c>
      <c r="Q566" s="151">
        <v>2.3911000000000002E-2</v>
      </c>
      <c r="R566" s="151">
        <v>2.5447999999999998E-2</v>
      </c>
      <c r="S566" s="151">
        <v>2.4563999999999999E-2</v>
      </c>
      <c r="T566" s="151">
        <v>0</v>
      </c>
      <c r="U566" s="151">
        <v>0</v>
      </c>
      <c r="V566" s="151">
        <v>0.146564</v>
      </c>
      <c r="W566" s="151">
        <v>0</v>
      </c>
      <c r="X566" s="151">
        <v>0</v>
      </c>
      <c r="Y566" s="151">
        <v>0</v>
      </c>
      <c r="Z566" s="151">
        <v>0</v>
      </c>
      <c r="AA566" s="151">
        <v>85.910537000000005</v>
      </c>
      <c r="AB566" s="151">
        <v>6.6821609999999998</v>
      </c>
      <c r="AC566" s="151">
        <v>57.086629000000002</v>
      </c>
      <c r="AD566" s="151">
        <v>3.9853E-2</v>
      </c>
      <c r="AE566" s="151">
        <v>2.2204999999999999E-2</v>
      </c>
      <c r="AF566" s="151">
        <v>2.0833000000000001E-2</v>
      </c>
      <c r="AG566" s="151">
        <v>1.004238</v>
      </c>
      <c r="AH566" s="151">
        <v>0</v>
      </c>
      <c r="AI566" s="150">
        <v>1.2030000000000001E-2</v>
      </c>
    </row>
    <row r="567" spans="1:35" x14ac:dyDescent="0.25">
      <c r="A567" s="9">
        <v>566</v>
      </c>
      <c r="B567" s="3">
        <v>43167</v>
      </c>
      <c r="C567" s="151">
        <v>4.1301199999999998</v>
      </c>
      <c r="D567" s="151">
        <v>1.2584E-2</v>
      </c>
      <c r="E567" s="151">
        <v>2.0382000000000001E-2</v>
      </c>
      <c r="F567" s="151">
        <v>1.3889199999999999</v>
      </c>
      <c r="G567" s="151">
        <v>3.9918490000000002</v>
      </c>
      <c r="H567" s="151">
        <v>2.4011000000000001E-2</v>
      </c>
      <c r="I567" s="151">
        <v>1.515971</v>
      </c>
      <c r="J567" s="151">
        <v>0.98108700000000004</v>
      </c>
      <c r="K567" s="151">
        <v>1.4014439999999999</v>
      </c>
      <c r="L567" s="151">
        <v>0.12667100000000001</v>
      </c>
      <c r="M567" s="151">
        <v>0</v>
      </c>
      <c r="N567" s="151">
        <v>9.3481999999999996E-2</v>
      </c>
      <c r="O567" s="151">
        <v>5.3413510000000004</v>
      </c>
      <c r="P567" s="151">
        <v>0</v>
      </c>
      <c r="Q567" s="151">
        <v>2.3900999999999999E-2</v>
      </c>
      <c r="R567" s="151">
        <v>2.5552999999999999E-2</v>
      </c>
      <c r="S567" s="151">
        <v>2.4516E-2</v>
      </c>
      <c r="T567" s="151">
        <v>0</v>
      </c>
      <c r="U567" s="151">
        <v>0</v>
      </c>
      <c r="V567" s="151">
        <v>0.147177</v>
      </c>
      <c r="W567" s="151">
        <v>0</v>
      </c>
      <c r="X567" s="151">
        <v>0</v>
      </c>
      <c r="Y567" s="151">
        <v>0</v>
      </c>
      <c r="Z567" s="151">
        <v>0</v>
      </c>
      <c r="AA567" s="151">
        <v>85.953101000000004</v>
      </c>
      <c r="AB567" s="151">
        <v>6.6898460000000002</v>
      </c>
      <c r="AC567" s="151">
        <v>57.142091000000001</v>
      </c>
      <c r="AD567" s="151">
        <v>3.9898000000000003E-2</v>
      </c>
      <c r="AE567" s="151">
        <v>2.2204999999999999E-2</v>
      </c>
      <c r="AF567" s="151">
        <v>2.0833000000000001E-2</v>
      </c>
      <c r="AG567" s="151">
        <v>1.0036830000000001</v>
      </c>
      <c r="AH567" s="151">
        <v>0</v>
      </c>
      <c r="AI567" s="150">
        <v>1.2078E-2</v>
      </c>
    </row>
    <row r="568" spans="1:35" x14ac:dyDescent="0.25">
      <c r="A568" s="9">
        <v>567</v>
      </c>
      <c r="B568" s="3">
        <v>43166</v>
      </c>
      <c r="C568" s="151">
        <v>4.128736</v>
      </c>
      <c r="D568" s="151">
        <v>1.2579999999999999E-2</v>
      </c>
      <c r="E568" s="151">
        <v>2.0374E-2</v>
      </c>
      <c r="F568" s="151">
        <v>1.3897729999999999</v>
      </c>
      <c r="G568" s="151">
        <v>3.994529</v>
      </c>
      <c r="H568" s="151">
        <v>2.3928000000000001E-2</v>
      </c>
      <c r="I568" s="151">
        <v>1.5147360000000001</v>
      </c>
      <c r="J568" s="151">
        <v>0.976329</v>
      </c>
      <c r="K568" s="151">
        <v>1.4019969999999999</v>
      </c>
      <c r="L568" s="151">
        <v>0.12667600000000001</v>
      </c>
      <c r="M568" s="151">
        <v>0</v>
      </c>
      <c r="N568" s="151">
        <v>9.3451000000000006E-2</v>
      </c>
      <c r="O568" s="151">
        <v>5.342123</v>
      </c>
      <c r="P568" s="151">
        <v>0</v>
      </c>
      <c r="Q568" s="151">
        <v>2.3678999999999999E-2</v>
      </c>
      <c r="R568" s="151">
        <v>2.5368000000000002E-2</v>
      </c>
      <c r="S568" s="151">
        <v>2.4348999999999999E-2</v>
      </c>
      <c r="T568" s="151">
        <v>0</v>
      </c>
      <c r="U568" s="151">
        <v>0</v>
      </c>
      <c r="V568" s="151">
        <v>0.146125</v>
      </c>
      <c r="W568" s="151">
        <v>0</v>
      </c>
      <c r="X568" s="151">
        <v>0</v>
      </c>
      <c r="Y568" s="151">
        <v>0</v>
      </c>
      <c r="Z568" s="151">
        <v>0</v>
      </c>
      <c r="AA568" s="151">
        <v>85.968335999999994</v>
      </c>
      <c r="AB568" s="151">
        <v>6.6832700000000003</v>
      </c>
      <c r="AC568" s="151">
        <v>57.160156999999998</v>
      </c>
      <c r="AD568" s="151">
        <v>3.9954000000000003E-2</v>
      </c>
      <c r="AE568" s="151">
        <v>2.2204999999999999E-2</v>
      </c>
      <c r="AF568" s="151">
        <v>2.0833000000000001E-2</v>
      </c>
      <c r="AG568" s="151">
        <v>1.004637</v>
      </c>
      <c r="AH568" s="151">
        <v>0</v>
      </c>
      <c r="AI568" s="150">
        <v>1.2211E-2</v>
      </c>
    </row>
    <row r="569" spans="1:35" x14ac:dyDescent="0.25">
      <c r="A569" s="9">
        <v>568</v>
      </c>
      <c r="B569" s="3">
        <v>43165</v>
      </c>
      <c r="C569" s="151">
        <v>4.1272859999999998</v>
      </c>
      <c r="D569" s="151">
        <v>1.2574999999999999E-2</v>
      </c>
      <c r="E569" s="151">
        <v>2.0365999999999999E-2</v>
      </c>
      <c r="F569" s="151">
        <v>1.388609</v>
      </c>
      <c r="G569" s="151">
        <v>4.0090320000000004</v>
      </c>
      <c r="H569" s="151">
        <v>2.4022999999999999E-2</v>
      </c>
      <c r="I569" s="151">
        <v>1.5149820000000001</v>
      </c>
      <c r="J569" s="151">
        <v>0.97808700000000004</v>
      </c>
      <c r="K569" s="151">
        <v>1.4007860000000001</v>
      </c>
      <c r="L569" s="151">
        <v>0.12664700000000001</v>
      </c>
      <c r="M569" s="151">
        <v>0</v>
      </c>
      <c r="N569" s="151">
        <v>9.3422000000000005E-2</v>
      </c>
      <c r="O569" s="151">
        <v>5.341259</v>
      </c>
      <c r="P569" s="151">
        <v>0</v>
      </c>
      <c r="Q569" s="151">
        <v>2.3682000000000002E-2</v>
      </c>
      <c r="R569" s="151">
        <v>2.5488E-2</v>
      </c>
      <c r="S569" s="151">
        <v>2.4251999999999999E-2</v>
      </c>
      <c r="T569" s="151">
        <v>0</v>
      </c>
      <c r="U569" s="151">
        <v>0</v>
      </c>
      <c r="V569" s="151">
        <v>0.14682200000000001</v>
      </c>
      <c r="W569" s="151">
        <v>0</v>
      </c>
      <c r="X569" s="151">
        <v>0</v>
      </c>
      <c r="Y569" s="151">
        <v>0</v>
      </c>
      <c r="Z569" s="151">
        <v>0</v>
      </c>
      <c r="AA569" s="151">
        <v>85.963313999999997</v>
      </c>
      <c r="AB569" s="151">
        <v>6.6761270000000001</v>
      </c>
      <c r="AC569" s="151">
        <v>57.079442999999998</v>
      </c>
      <c r="AD569" s="151">
        <v>3.9731000000000002E-2</v>
      </c>
      <c r="AE569" s="151">
        <v>2.2126E-2</v>
      </c>
      <c r="AF569" s="151">
        <v>2.0784E-2</v>
      </c>
      <c r="AG569" s="151">
        <v>1.0036830000000001</v>
      </c>
      <c r="AH569" s="151">
        <v>0</v>
      </c>
      <c r="AI569" s="150">
        <v>1.223E-2</v>
      </c>
    </row>
    <row r="570" spans="1:35" x14ac:dyDescent="0.25">
      <c r="A570" s="9">
        <v>569</v>
      </c>
      <c r="B570" s="3">
        <v>43164</v>
      </c>
      <c r="C570" s="151">
        <v>4.1258790000000003</v>
      </c>
      <c r="D570" s="151">
        <v>1.2571000000000001E-2</v>
      </c>
      <c r="E570" s="151">
        <v>2.0358999999999999E-2</v>
      </c>
      <c r="F570" s="151">
        <v>1.3872770000000001</v>
      </c>
      <c r="G570" s="151">
        <v>3.996299</v>
      </c>
      <c r="H570" s="151">
        <v>2.3866999999999999E-2</v>
      </c>
      <c r="I570" s="151">
        <v>1.517784</v>
      </c>
      <c r="J570" s="151">
        <v>0.97875000000000001</v>
      </c>
      <c r="K570" s="151">
        <v>1.3998470000000001</v>
      </c>
      <c r="L570" s="151">
        <v>0.12668299999999999</v>
      </c>
      <c r="M570" s="151">
        <v>0</v>
      </c>
      <c r="N570" s="151">
        <v>9.3389E-2</v>
      </c>
      <c r="O570" s="151">
        <v>5.3457670000000004</v>
      </c>
      <c r="P570" s="151">
        <v>0</v>
      </c>
      <c r="Q570" s="151">
        <v>2.3633000000000001E-2</v>
      </c>
      <c r="R570" s="151">
        <v>2.5413000000000002E-2</v>
      </c>
      <c r="S570" s="151">
        <v>2.3941E-2</v>
      </c>
      <c r="T570" s="151">
        <v>0</v>
      </c>
      <c r="U570" s="151">
        <v>0</v>
      </c>
      <c r="V570" s="151">
        <v>0.146399</v>
      </c>
      <c r="W570" s="151">
        <v>0</v>
      </c>
      <c r="X570" s="151">
        <v>0</v>
      </c>
      <c r="Y570" s="151">
        <v>0</v>
      </c>
      <c r="Z570" s="151">
        <v>0</v>
      </c>
      <c r="AA570" s="151">
        <v>86.008064000000005</v>
      </c>
      <c r="AB570" s="151">
        <v>6.672587</v>
      </c>
      <c r="AC570" s="151">
        <v>56.989949000000003</v>
      </c>
      <c r="AD570" s="151">
        <v>3.9675000000000002E-2</v>
      </c>
      <c r="AE570" s="151">
        <v>2.2126E-2</v>
      </c>
      <c r="AF570" s="151">
        <v>2.0784E-2</v>
      </c>
      <c r="AG570" s="151">
        <v>1.003404</v>
      </c>
      <c r="AH570" s="151">
        <v>0</v>
      </c>
      <c r="AI570" s="150">
        <v>1.2119E-2</v>
      </c>
    </row>
    <row r="571" spans="1:35" x14ac:dyDescent="0.25">
      <c r="A571" s="9">
        <v>570</v>
      </c>
      <c r="B571" s="3">
        <v>43161</v>
      </c>
      <c r="C571" s="151">
        <v>4.1218300000000001</v>
      </c>
      <c r="D571" s="151">
        <v>1.2555999999999999E-2</v>
      </c>
      <c r="E571" s="151">
        <v>2.0334999999999999E-2</v>
      </c>
      <c r="F571" s="151">
        <v>1.385948</v>
      </c>
      <c r="G571" s="151">
        <v>4.0005430000000004</v>
      </c>
      <c r="H571" s="151">
        <v>2.3696999999999999E-2</v>
      </c>
      <c r="I571" s="151">
        <v>1.525474</v>
      </c>
      <c r="J571" s="151">
        <v>0.98504000000000003</v>
      </c>
      <c r="K571" s="151">
        <v>1.3978980000000001</v>
      </c>
      <c r="L571" s="151">
        <v>0.126557</v>
      </c>
      <c r="M571" s="151">
        <v>0</v>
      </c>
      <c r="N571" s="151">
        <v>9.3298000000000006E-2</v>
      </c>
      <c r="O571" s="151">
        <v>5.3397769999999998</v>
      </c>
      <c r="P571" s="151">
        <v>0</v>
      </c>
      <c r="Q571" s="151">
        <v>2.3788E-2</v>
      </c>
      <c r="R571" s="151">
        <v>2.5628999999999999E-2</v>
      </c>
      <c r="S571" s="151">
        <v>2.3768999999999998E-2</v>
      </c>
      <c r="T571" s="151">
        <v>0</v>
      </c>
      <c r="U571" s="151">
        <v>0</v>
      </c>
      <c r="V571" s="151">
        <v>0.14765300000000001</v>
      </c>
      <c r="W571" s="151">
        <v>0</v>
      </c>
      <c r="X571" s="151">
        <v>0</v>
      </c>
      <c r="Y571" s="151">
        <v>0</v>
      </c>
      <c r="Z571" s="151">
        <v>0</v>
      </c>
      <c r="AA571" s="151">
        <v>85.924955999999995</v>
      </c>
      <c r="AB571" s="151">
        <v>6.7013939999999996</v>
      </c>
      <c r="AC571" s="151">
        <v>57.000284999999998</v>
      </c>
      <c r="AD571" s="151">
        <v>3.9576E-2</v>
      </c>
      <c r="AE571" s="151">
        <v>2.2126E-2</v>
      </c>
      <c r="AF571" s="151">
        <v>2.0784E-2</v>
      </c>
      <c r="AG571" s="151">
        <v>1.0029950000000001</v>
      </c>
      <c r="AH571" s="151">
        <v>0</v>
      </c>
      <c r="AI571" s="150">
        <v>1.213E-2</v>
      </c>
    </row>
    <row r="572" spans="1:35" x14ac:dyDescent="0.25">
      <c r="A572" s="9">
        <v>571</v>
      </c>
      <c r="B572" s="3">
        <v>43160</v>
      </c>
      <c r="C572" s="151">
        <v>4.1204890000000001</v>
      </c>
      <c r="D572" s="151">
        <v>1.2551E-2</v>
      </c>
      <c r="E572" s="151">
        <v>2.0327000000000001E-2</v>
      </c>
      <c r="F572" s="151">
        <v>1.3866000000000001</v>
      </c>
      <c r="G572" s="151">
        <v>3.9905650000000001</v>
      </c>
      <c r="H572" s="151">
        <v>2.3813000000000001E-2</v>
      </c>
      <c r="I572" s="151">
        <v>1.538907</v>
      </c>
      <c r="J572" s="151">
        <v>0.99364699999999995</v>
      </c>
      <c r="K572" s="151">
        <v>1.3977999999999999</v>
      </c>
      <c r="L572" s="151">
        <v>0.12653400000000001</v>
      </c>
      <c r="M572" s="151">
        <v>0</v>
      </c>
      <c r="N572" s="151">
        <v>9.3265000000000001E-2</v>
      </c>
      <c r="O572" s="151">
        <v>5.3394079999999997</v>
      </c>
      <c r="P572" s="151">
        <v>0</v>
      </c>
      <c r="Q572" s="151">
        <v>2.3893000000000001E-2</v>
      </c>
      <c r="R572" s="151">
        <v>2.5759000000000001E-2</v>
      </c>
      <c r="S572" s="151">
        <v>2.4093E-2</v>
      </c>
      <c r="T572" s="151">
        <v>0</v>
      </c>
      <c r="U572" s="151">
        <v>0</v>
      </c>
      <c r="V572" s="151">
        <v>0.14841099999999999</v>
      </c>
      <c r="W572" s="151">
        <v>0</v>
      </c>
      <c r="X572" s="151">
        <v>0</v>
      </c>
      <c r="Y572" s="151">
        <v>0</v>
      </c>
      <c r="Z572" s="151">
        <v>0</v>
      </c>
      <c r="AA572" s="151">
        <v>85.928571000000005</v>
      </c>
      <c r="AB572" s="151">
        <v>6.7409189999999999</v>
      </c>
      <c r="AC572" s="151">
        <v>57.032756999999997</v>
      </c>
      <c r="AD572" s="151">
        <v>3.9473000000000001E-2</v>
      </c>
      <c r="AE572" s="151">
        <v>2.2126E-2</v>
      </c>
      <c r="AF572" s="151">
        <v>2.0784E-2</v>
      </c>
      <c r="AG572" s="151">
        <v>1.0027999999999999</v>
      </c>
      <c r="AH572" s="151">
        <v>0</v>
      </c>
      <c r="AI572" s="150">
        <v>1.2119E-2</v>
      </c>
    </row>
    <row r="573" spans="1:35" x14ac:dyDescent="0.25">
      <c r="A573" s="9">
        <v>572</v>
      </c>
      <c r="B573" s="3">
        <v>43159</v>
      </c>
      <c r="C573" s="151">
        <v>4.1191329999999997</v>
      </c>
      <c r="D573" s="151">
        <v>1.2547000000000001E-2</v>
      </c>
      <c r="E573" s="151">
        <v>2.0319E-2</v>
      </c>
      <c r="F573" s="151">
        <v>1.3842950000000001</v>
      </c>
      <c r="G573" s="151">
        <v>3.9757950000000002</v>
      </c>
      <c r="H573" s="151">
        <v>2.3973999999999999E-2</v>
      </c>
      <c r="I573" s="151">
        <v>1.529879</v>
      </c>
      <c r="J573" s="151">
        <v>0.99385299999999999</v>
      </c>
      <c r="K573" s="151">
        <v>1.3961060000000001</v>
      </c>
      <c r="L573" s="151">
        <v>0.12653400000000001</v>
      </c>
      <c r="M573" s="151">
        <v>0</v>
      </c>
      <c r="N573" s="151">
        <v>9.3233999999999997E-2</v>
      </c>
      <c r="O573" s="151">
        <v>5.3402849999999997</v>
      </c>
      <c r="P573" s="151">
        <v>0</v>
      </c>
      <c r="Q573" s="151">
        <v>2.3805E-2</v>
      </c>
      <c r="R573" s="151">
        <v>2.563E-2</v>
      </c>
      <c r="S573" s="151">
        <v>2.4178999999999999E-2</v>
      </c>
      <c r="T573" s="151">
        <v>0</v>
      </c>
      <c r="U573" s="151">
        <v>0</v>
      </c>
      <c r="V573" s="151">
        <v>0.14766299999999999</v>
      </c>
      <c r="W573" s="151">
        <v>0</v>
      </c>
      <c r="X573" s="151">
        <v>0</v>
      </c>
      <c r="Y573" s="151">
        <v>0</v>
      </c>
      <c r="Z573" s="151">
        <v>0</v>
      </c>
      <c r="AA573" s="151">
        <v>85.931668999999999</v>
      </c>
      <c r="AB573" s="151">
        <v>6.7300389999999997</v>
      </c>
      <c r="AC573" s="151">
        <v>56.999316999999998</v>
      </c>
      <c r="AD573" s="151">
        <v>3.9435999999999999E-2</v>
      </c>
      <c r="AE573" s="151">
        <v>2.2109E-2</v>
      </c>
      <c r="AF573" s="151">
        <v>2.078E-2</v>
      </c>
      <c r="AG573" s="151">
        <v>1.001233</v>
      </c>
      <c r="AH573" s="151">
        <v>0</v>
      </c>
      <c r="AI573" s="150">
        <v>1.2186000000000001E-2</v>
      </c>
    </row>
    <row r="574" spans="1:35" x14ac:dyDescent="0.25">
      <c r="A574" s="9">
        <v>573</v>
      </c>
      <c r="B574" s="3">
        <v>43158</v>
      </c>
      <c r="C574" s="151">
        <v>4.1178030000000003</v>
      </c>
      <c r="D574" s="151">
        <v>1.2543E-2</v>
      </c>
      <c r="E574" s="151">
        <v>2.0310999999999999E-2</v>
      </c>
      <c r="F574" s="151">
        <v>1.3849849999999999</v>
      </c>
      <c r="G574" s="151">
        <v>3.9636969999999998</v>
      </c>
      <c r="H574" s="151">
        <v>2.4015999999999999E-2</v>
      </c>
      <c r="I574" s="151">
        <v>1.532545</v>
      </c>
      <c r="J574" s="151">
        <v>0.99432900000000002</v>
      </c>
      <c r="K574" s="151">
        <v>1.396801</v>
      </c>
      <c r="L574" s="151">
        <v>0.126498</v>
      </c>
      <c r="M574" s="151">
        <v>0</v>
      </c>
      <c r="N574" s="151">
        <v>9.3203999999999995E-2</v>
      </c>
      <c r="O574" s="151">
        <v>5.338374</v>
      </c>
      <c r="P574" s="151">
        <v>0</v>
      </c>
      <c r="Q574" s="151">
        <v>2.3847E-2</v>
      </c>
      <c r="R574" s="151">
        <v>2.5635000000000002E-2</v>
      </c>
      <c r="S574" s="151">
        <v>2.4414000000000002E-2</v>
      </c>
      <c r="T574" s="151">
        <v>0</v>
      </c>
      <c r="U574" s="151">
        <v>0</v>
      </c>
      <c r="V574" s="151">
        <v>0.14766000000000001</v>
      </c>
      <c r="W574" s="151">
        <v>0</v>
      </c>
      <c r="X574" s="151">
        <v>0</v>
      </c>
      <c r="Y574" s="151">
        <v>0</v>
      </c>
      <c r="Z574" s="151">
        <v>0</v>
      </c>
      <c r="AA574" s="151">
        <v>85.899039999999999</v>
      </c>
      <c r="AB574" s="151">
        <v>6.7343250000000001</v>
      </c>
      <c r="AC574" s="151">
        <v>56.984865999999997</v>
      </c>
      <c r="AD574" s="151">
        <v>3.9351999999999998E-2</v>
      </c>
      <c r="AE574" s="151">
        <v>2.2061999999999998E-2</v>
      </c>
      <c r="AF574" s="151">
        <v>2.0733999999999999E-2</v>
      </c>
      <c r="AG574" s="151">
        <v>1.002518</v>
      </c>
      <c r="AH574" s="151">
        <v>0</v>
      </c>
      <c r="AI574" s="150">
        <v>1.2271000000000001E-2</v>
      </c>
    </row>
    <row r="575" spans="1:35" x14ac:dyDescent="0.25">
      <c r="A575" s="9">
        <v>574</v>
      </c>
      <c r="B575" s="3">
        <v>43157</v>
      </c>
      <c r="C575" s="151">
        <v>4.1164579999999997</v>
      </c>
      <c r="D575" s="151">
        <v>1.2538000000000001E-2</v>
      </c>
      <c r="E575" s="151">
        <v>2.0303000000000002E-2</v>
      </c>
      <c r="F575" s="151">
        <v>1.383464</v>
      </c>
      <c r="G575" s="151">
        <v>3.9684339999999998</v>
      </c>
      <c r="H575" s="151">
        <v>2.3900000000000001E-2</v>
      </c>
      <c r="I575" s="151">
        <v>1.5224800000000001</v>
      </c>
      <c r="J575" s="151">
        <v>0.98992500000000005</v>
      </c>
      <c r="K575" s="151">
        <v>1.395543</v>
      </c>
      <c r="L575" s="151">
        <v>0.12643199999999999</v>
      </c>
      <c r="M575" s="151">
        <v>0</v>
      </c>
      <c r="N575" s="151">
        <v>9.3173000000000006E-2</v>
      </c>
      <c r="O575" s="151">
        <v>5.3352459999999997</v>
      </c>
      <c r="P575" s="151">
        <v>0</v>
      </c>
      <c r="Q575" s="151">
        <v>2.3837000000000001E-2</v>
      </c>
      <c r="R575" s="151">
        <v>2.5339E-2</v>
      </c>
      <c r="S575" s="151">
        <v>2.4066000000000001E-2</v>
      </c>
      <c r="T575" s="151">
        <v>0</v>
      </c>
      <c r="U575" s="151">
        <v>0</v>
      </c>
      <c r="V575" s="151">
        <v>0.145981</v>
      </c>
      <c r="W575" s="151">
        <v>0</v>
      </c>
      <c r="X575" s="151">
        <v>0</v>
      </c>
      <c r="Y575" s="151">
        <v>0</v>
      </c>
      <c r="Z575" s="151">
        <v>0</v>
      </c>
      <c r="AA575" s="151">
        <v>85.847308999999996</v>
      </c>
      <c r="AB575" s="151">
        <v>6.7103089999999996</v>
      </c>
      <c r="AC575" s="151">
        <v>56.932181</v>
      </c>
      <c r="AD575" s="151">
        <v>3.9322999999999997E-2</v>
      </c>
      <c r="AE575" s="151">
        <v>2.2061999999999998E-2</v>
      </c>
      <c r="AF575" s="151">
        <v>2.0733999999999999E-2</v>
      </c>
      <c r="AG575" s="151">
        <v>1.001862</v>
      </c>
      <c r="AH575" s="151">
        <v>0</v>
      </c>
      <c r="AI575" s="150">
        <v>1.2227999999999999E-2</v>
      </c>
    </row>
    <row r="576" spans="1:35" x14ac:dyDescent="0.25">
      <c r="A576" s="9">
        <v>575</v>
      </c>
      <c r="B576" s="3">
        <v>43154</v>
      </c>
      <c r="C576" s="151">
        <v>4.1124179999999999</v>
      </c>
      <c r="D576" s="151">
        <v>1.2525E-2</v>
      </c>
      <c r="E576" s="151">
        <v>2.0279999999999999E-2</v>
      </c>
      <c r="F576" s="151">
        <v>1.3827719999999999</v>
      </c>
      <c r="G576" s="151">
        <v>3.9842379999999999</v>
      </c>
      <c r="H576" s="151">
        <v>2.3897000000000002E-2</v>
      </c>
      <c r="I576" s="151">
        <v>1.5128459999999999</v>
      </c>
      <c r="J576" s="151">
        <v>0.99068999999999996</v>
      </c>
      <c r="K576" s="151">
        <v>1.395508</v>
      </c>
      <c r="L576" s="151">
        <v>0.126308</v>
      </c>
      <c r="M576" s="151">
        <v>0</v>
      </c>
      <c r="N576" s="151">
        <v>9.3078999999999995E-2</v>
      </c>
      <c r="O576" s="151">
        <v>5.3283040000000002</v>
      </c>
      <c r="P576" s="151">
        <v>0</v>
      </c>
      <c r="Q576" s="151">
        <v>2.3719E-2</v>
      </c>
      <c r="R576" s="151">
        <v>2.5135000000000001E-2</v>
      </c>
      <c r="S576" s="151">
        <v>2.3734999999999999E-2</v>
      </c>
      <c r="T576" s="151">
        <v>0</v>
      </c>
      <c r="U576" s="151">
        <v>0</v>
      </c>
      <c r="V576" s="151">
        <v>0.14482600000000001</v>
      </c>
      <c r="W576" s="151">
        <v>0</v>
      </c>
      <c r="X576" s="151">
        <v>0</v>
      </c>
      <c r="Y576" s="151">
        <v>0</v>
      </c>
      <c r="Z576" s="151">
        <v>0</v>
      </c>
      <c r="AA576" s="151">
        <v>85.745585000000005</v>
      </c>
      <c r="AB576" s="151">
        <v>6.6854139999999997</v>
      </c>
      <c r="AC576" s="151">
        <v>56.978572</v>
      </c>
      <c r="AD576" s="151">
        <v>3.9246000000000003E-2</v>
      </c>
      <c r="AE576" s="151">
        <v>2.2061999999999998E-2</v>
      </c>
      <c r="AF576" s="151">
        <v>2.0733999999999999E-2</v>
      </c>
      <c r="AG576" s="151">
        <v>1.000602</v>
      </c>
      <c r="AH576" s="151">
        <v>0</v>
      </c>
      <c r="AI576" s="150">
        <v>1.2246999999999999E-2</v>
      </c>
    </row>
    <row r="577" spans="1:35" x14ac:dyDescent="0.25">
      <c r="A577" s="9">
        <v>576</v>
      </c>
      <c r="B577" s="3">
        <v>43153</v>
      </c>
      <c r="C577" s="151">
        <v>4.1110600000000002</v>
      </c>
      <c r="D577" s="151">
        <v>1.252E-2</v>
      </c>
      <c r="E577" s="151">
        <v>2.0271999999999998E-2</v>
      </c>
      <c r="F577" s="151">
        <v>1.381769</v>
      </c>
      <c r="G577" s="151">
        <v>3.9713500000000002</v>
      </c>
      <c r="H577" s="151">
        <v>2.3893999999999999E-2</v>
      </c>
      <c r="I577" s="151">
        <v>1.5047349999999999</v>
      </c>
      <c r="J577" s="151">
        <v>0.97920300000000005</v>
      </c>
      <c r="K577" s="151">
        <v>1.3944970000000001</v>
      </c>
      <c r="L577" s="151">
        <v>0.126278</v>
      </c>
      <c r="M577" s="151">
        <v>0</v>
      </c>
      <c r="N577" s="151">
        <v>9.3048000000000006E-2</v>
      </c>
      <c r="O577" s="151">
        <v>5.3275639999999997</v>
      </c>
      <c r="P577" s="151">
        <v>0</v>
      </c>
      <c r="Q577" s="151">
        <v>2.3632E-2</v>
      </c>
      <c r="R577" s="151">
        <v>2.5012E-2</v>
      </c>
      <c r="S577" s="151">
        <v>2.3649E-2</v>
      </c>
      <c r="T577" s="151">
        <v>0</v>
      </c>
      <c r="U577" s="151">
        <v>0</v>
      </c>
      <c r="V577" s="151">
        <v>0.14412</v>
      </c>
      <c r="W577" s="151">
        <v>0</v>
      </c>
      <c r="X577" s="151">
        <v>0</v>
      </c>
      <c r="Y577" s="151">
        <v>0</v>
      </c>
      <c r="Z577" s="151">
        <v>0</v>
      </c>
      <c r="AA577" s="151">
        <v>85.757435000000001</v>
      </c>
      <c r="AB577" s="151">
        <v>6.675586</v>
      </c>
      <c r="AC577" s="151">
        <v>56.879331999999998</v>
      </c>
      <c r="AD577" s="151">
        <v>3.9161000000000001E-2</v>
      </c>
      <c r="AE577" s="151">
        <v>2.2061999999999998E-2</v>
      </c>
      <c r="AF577" s="151">
        <v>2.0733999999999999E-2</v>
      </c>
      <c r="AG577" s="151">
        <v>1.000148</v>
      </c>
      <c r="AH577" s="151">
        <v>0</v>
      </c>
      <c r="AI577" s="150">
        <v>1.2096000000000001E-2</v>
      </c>
    </row>
    <row r="578" spans="1:35" x14ac:dyDescent="0.25">
      <c r="A578" s="9">
        <v>577</v>
      </c>
      <c r="B578" s="3">
        <v>43152</v>
      </c>
      <c r="C578" s="151">
        <v>4.1097010000000003</v>
      </c>
      <c r="D578" s="151">
        <v>1.2515E-2</v>
      </c>
      <c r="E578" s="151">
        <v>2.0263E-2</v>
      </c>
      <c r="F578" s="151">
        <v>1.3783529999999999</v>
      </c>
      <c r="G578" s="151">
        <v>3.9584600000000001</v>
      </c>
      <c r="H578" s="151">
        <v>2.4013E-2</v>
      </c>
      <c r="I578" s="151">
        <v>1.472704</v>
      </c>
      <c r="J578" s="151">
        <v>0.96448</v>
      </c>
      <c r="K578" s="151">
        <v>1.3918269999999999</v>
      </c>
      <c r="L578" s="151">
        <v>0.126221</v>
      </c>
      <c r="M578" s="151">
        <v>0</v>
      </c>
      <c r="N578" s="151">
        <v>9.3016000000000001E-2</v>
      </c>
      <c r="O578" s="151">
        <v>5.3251150000000003</v>
      </c>
      <c r="P578" s="151">
        <v>0</v>
      </c>
      <c r="Q578" s="151">
        <v>2.3098E-2</v>
      </c>
      <c r="R578" s="151">
        <v>2.4458000000000001E-2</v>
      </c>
      <c r="S578" s="151">
        <v>2.3646E-2</v>
      </c>
      <c r="T578" s="151">
        <v>0</v>
      </c>
      <c r="U578" s="151">
        <v>0</v>
      </c>
      <c r="V578" s="151">
        <v>0.14094499999999999</v>
      </c>
      <c r="W578" s="151">
        <v>0</v>
      </c>
      <c r="X578" s="151">
        <v>0</v>
      </c>
      <c r="Y578" s="151">
        <v>0</v>
      </c>
      <c r="Z578" s="151">
        <v>0</v>
      </c>
      <c r="AA578" s="151">
        <v>85.732820000000004</v>
      </c>
      <c r="AB578" s="151">
        <v>6.6004940000000003</v>
      </c>
      <c r="AC578" s="151">
        <v>56.713495999999999</v>
      </c>
      <c r="AD578" s="151">
        <v>3.9109999999999999E-2</v>
      </c>
      <c r="AE578" s="151">
        <v>2.2061999999999998E-2</v>
      </c>
      <c r="AF578" s="151">
        <v>2.0733999999999999E-2</v>
      </c>
      <c r="AG578" s="151">
        <v>0.99973500000000004</v>
      </c>
      <c r="AH578" s="151">
        <v>0</v>
      </c>
      <c r="AI578" s="150">
        <v>1.2071999999999999E-2</v>
      </c>
    </row>
    <row r="579" spans="1:35" x14ac:dyDescent="0.25">
      <c r="A579" s="9">
        <v>578</v>
      </c>
      <c r="B579" s="3">
        <v>43151</v>
      </c>
      <c r="C579" s="151">
        <v>4.1082770000000002</v>
      </c>
      <c r="D579" s="151">
        <v>1.2512000000000001E-2</v>
      </c>
      <c r="E579" s="151">
        <v>2.0254999999999999E-2</v>
      </c>
      <c r="F579" s="151">
        <v>1.3794360000000001</v>
      </c>
      <c r="G579" s="151">
        <v>3.941554</v>
      </c>
      <c r="H579" s="151">
        <v>2.4060000000000002E-2</v>
      </c>
      <c r="I579" s="151">
        <v>1.4987459999999999</v>
      </c>
      <c r="J579" s="151">
        <v>0.97914000000000001</v>
      </c>
      <c r="K579" s="151">
        <v>1.392876</v>
      </c>
      <c r="L579" s="151">
        <v>0.12621299999999999</v>
      </c>
      <c r="M579" s="151">
        <v>0</v>
      </c>
      <c r="N579" s="151">
        <v>9.2984999999999998E-2</v>
      </c>
      <c r="O579" s="151">
        <v>5.3253139999999997</v>
      </c>
      <c r="P579" s="151">
        <v>0</v>
      </c>
      <c r="Q579" s="151">
        <v>2.3536999999999999E-2</v>
      </c>
      <c r="R579" s="151">
        <v>2.4896000000000001E-2</v>
      </c>
      <c r="S579" s="151">
        <v>2.3528E-2</v>
      </c>
      <c r="T579" s="151">
        <v>0</v>
      </c>
      <c r="U579" s="151">
        <v>0</v>
      </c>
      <c r="V579" s="151">
        <v>0.14347099999999999</v>
      </c>
      <c r="W579" s="151">
        <v>0</v>
      </c>
      <c r="X579" s="151">
        <v>0</v>
      </c>
      <c r="Y579" s="151">
        <v>0</v>
      </c>
      <c r="Z579" s="151">
        <v>0</v>
      </c>
      <c r="AA579" s="151">
        <v>85.693492000000006</v>
      </c>
      <c r="AB579" s="151">
        <v>6.6675779999999998</v>
      </c>
      <c r="AC579" s="151">
        <v>56.863224000000002</v>
      </c>
      <c r="AD579" s="151">
        <v>3.9260000000000003E-2</v>
      </c>
      <c r="AE579" s="151">
        <v>2.1982000000000002E-2</v>
      </c>
      <c r="AF579" s="151">
        <v>2.0677000000000001E-2</v>
      </c>
      <c r="AG579" s="151">
        <v>0.99844599999999994</v>
      </c>
      <c r="AH579" s="151">
        <v>0</v>
      </c>
      <c r="AI579" s="150">
        <v>1.2031E-2</v>
      </c>
    </row>
    <row r="580" spans="1:35" x14ac:dyDescent="0.25">
      <c r="A580" s="9">
        <v>579</v>
      </c>
      <c r="B580" s="3">
        <v>43150</v>
      </c>
      <c r="C580" s="151">
        <v>4.1068150000000001</v>
      </c>
      <c r="D580" s="151">
        <v>1.2506E-2</v>
      </c>
      <c r="E580" s="151">
        <v>2.0247000000000001E-2</v>
      </c>
      <c r="F580" s="151">
        <v>1.380533</v>
      </c>
      <c r="G580" s="151">
        <v>3.9373770000000001</v>
      </c>
      <c r="H580" s="151">
        <v>2.4240000000000001E-2</v>
      </c>
      <c r="I580" s="151">
        <v>1.507358</v>
      </c>
      <c r="J580" s="151">
        <v>0.97826199999999996</v>
      </c>
      <c r="K580" s="151">
        <v>1.39347</v>
      </c>
      <c r="L580" s="151">
        <v>0.126134</v>
      </c>
      <c r="M580" s="151">
        <v>0</v>
      </c>
      <c r="N580" s="151">
        <v>9.2952999999999994E-2</v>
      </c>
      <c r="O580" s="151">
        <v>5.3193039999999998</v>
      </c>
      <c r="P580" s="151">
        <v>0</v>
      </c>
      <c r="Q580" s="151">
        <v>2.3546999999999998E-2</v>
      </c>
      <c r="R580" s="151">
        <v>2.4993000000000001E-2</v>
      </c>
      <c r="S580" s="151">
        <v>2.3573E-2</v>
      </c>
      <c r="T580" s="151">
        <v>0</v>
      </c>
      <c r="U580" s="151">
        <v>0</v>
      </c>
      <c r="V580" s="151">
        <v>0.14402300000000001</v>
      </c>
      <c r="W580" s="151">
        <v>0</v>
      </c>
      <c r="X580" s="151">
        <v>0</v>
      </c>
      <c r="Y580" s="151">
        <v>0</v>
      </c>
      <c r="Z580" s="151">
        <v>0</v>
      </c>
      <c r="AA580" s="151">
        <v>85.640321999999998</v>
      </c>
      <c r="AB580" s="151">
        <v>6.6769790000000002</v>
      </c>
      <c r="AC580" s="151">
        <v>56.874918000000001</v>
      </c>
      <c r="AD580" s="151">
        <v>3.9185999999999999E-2</v>
      </c>
      <c r="AE580" s="151">
        <v>2.1982000000000002E-2</v>
      </c>
      <c r="AF580" s="151">
        <v>2.0677000000000001E-2</v>
      </c>
      <c r="AG580" s="151">
        <v>0.998865</v>
      </c>
      <c r="AH580" s="151">
        <v>0</v>
      </c>
      <c r="AI580" s="150">
        <v>1.2030000000000001E-2</v>
      </c>
    </row>
    <row r="581" spans="1:35" x14ac:dyDescent="0.25">
      <c r="A581" s="9">
        <v>580</v>
      </c>
      <c r="B581" s="3">
        <v>43147</v>
      </c>
      <c r="C581" s="151">
        <v>4.1027259999999997</v>
      </c>
      <c r="D581" s="151">
        <v>1.2491E-2</v>
      </c>
      <c r="E581" s="151">
        <v>2.0223000000000001E-2</v>
      </c>
      <c r="F581" s="151">
        <v>1.3793010000000001</v>
      </c>
      <c r="G581" s="151">
        <v>3.9479769999999998</v>
      </c>
      <c r="H581" s="151">
        <v>2.4305E-2</v>
      </c>
      <c r="I581" s="151">
        <v>1.503242</v>
      </c>
      <c r="J581" s="151">
        <v>0.97724999999999995</v>
      </c>
      <c r="K581" s="151">
        <v>1.3921300000000001</v>
      </c>
      <c r="L581" s="151">
        <v>0.12600800000000001</v>
      </c>
      <c r="M581" s="151">
        <v>0</v>
      </c>
      <c r="N581" s="151">
        <v>9.2859999999999998E-2</v>
      </c>
      <c r="O581" s="151">
        <v>5.3128159999999998</v>
      </c>
      <c r="P581" s="151">
        <v>0</v>
      </c>
      <c r="Q581" s="151">
        <v>2.3470000000000001E-2</v>
      </c>
      <c r="R581" s="151">
        <v>2.4912E-2</v>
      </c>
      <c r="S581" s="151">
        <v>2.3803999999999999E-2</v>
      </c>
      <c r="T581" s="151">
        <v>0</v>
      </c>
      <c r="U581" s="151">
        <v>0</v>
      </c>
      <c r="V581" s="151">
        <v>0.14358199999999999</v>
      </c>
      <c r="W581" s="151">
        <v>0</v>
      </c>
      <c r="X581" s="151">
        <v>0</v>
      </c>
      <c r="Y581" s="151">
        <v>0</v>
      </c>
      <c r="Z581" s="151">
        <v>0</v>
      </c>
      <c r="AA581" s="151">
        <v>85.559838999999997</v>
      </c>
      <c r="AB581" s="151">
        <v>6.671195</v>
      </c>
      <c r="AC581" s="151">
        <v>56.781100000000002</v>
      </c>
      <c r="AD581" s="151">
        <v>3.9155000000000002E-2</v>
      </c>
      <c r="AE581" s="151">
        <v>2.1982000000000002E-2</v>
      </c>
      <c r="AF581" s="151">
        <v>2.0677000000000001E-2</v>
      </c>
      <c r="AG581" s="151">
        <v>0.99876200000000004</v>
      </c>
      <c r="AH581" s="151">
        <v>0</v>
      </c>
      <c r="AI581" s="150">
        <v>1.2070000000000001E-2</v>
      </c>
    </row>
    <row r="582" spans="1:35" x14ac:dyDescent="0.25">
      <c r="A582" s="9">
        <v>581</v>
      </c>
      <c r="B582" s="3">
        <v>43146</v>
      </c>
      <c r="C582" s="151">
        <v>4.1013419999999998</v>
      </c>
      <c r="D582" s="151">
        <v>1.2482999999999999E-2</v>
      </c>
      <c r="E582" s="151">
        <v>2.0215E-2</v>
      </c>
      <c r="F582" s="151">
        <v>1.37574</v>
      </c>
      <c r="G582" s="151">
        <v>3.9784619999999999</v>
      </c>
      <c r="H582" s="151">
        <v>2.4039000000000001E-2</v>
      </c>
      <c r="I582" s="151">
        <v>1.4730369999999999</v>
      </c>
      <c r="J582" s="151">
        <v>0.96467499999999995</v>
      </c>
      <c r="K582" s="151">
        <v>1.3898170000000001</v>
      </c>
      <c r="L582" s="151">
        <v>0.125919</v>
      </c>
      <c r="M582" s="151">
        <v>0</v>
      </c>
      <c r="N582" s="151">
        <v>9.2829999999999996E-2</v>
      </c>
      <c r="O582" s="151">
        <v>5.3080030000000002</v>
      </c>
      <c r="P582" s="151">
        <v>0</v>
      </c>
      <c r="Q582" s="151">
        <v>2.3078000000000001E-2</v>
      </c>
      <c r="R582" s="151">
        <v>2.4393999999999999E-2</v>
      </c>
      <c r="S582" s="151">
        <v>2.3449000000000001E-2</v>
      </c>
      <c r="T582" s="151">
        <v>0</v>
      </c>
      <c r="U582" s="151">
        <v>0</v>
      </c>
      <c r="V582" s="151">
        <v>0.14065</v>
      </c>
      <c r="W582" s="151">
        <v>0</v>
      </c>
      <c r="X582" s="151">
        <v>0</v>
      </c>
      <c r="Y582" s="151">
        <v>0</v>
      </c>
      <c r="Z582" s="151">
        <v>0</v>
      </c>
      <c r="AA582" s="151">
        <v>85.453664000000003</v>
      </c>
      <c r="AB582" s="151">
        <v>6.6062669999999999</v>
      </c>
      <c r="AC582" s="151">
        <v>56.685991000000001</v>
      </c>
      <c r="AD582" s="151">
        <v>3.9003999999999997E-2</v>
      </c>
      <c r="AE582" s="151">
        <v>2.1982000000000002E-2</v>
      </c>
      <c r="AF582" s="151">
        <v>2.0677000000000001E-2</v>
      </c>
      <c r="AG582" s="151">
        <v>0.99769799999999997</v>
      </c>
      <c r="AH582" s="151">
        <v>0</v>
      </c>
      <c r="AI582" s="150">
        <v>1.2097999999999999E-2</v>
      </c>
    </row>
    <row r="583" spans="1:35" x14ac:dyDescent="0.25">
      <c r="A583" s="9">
        <v>582</v>
      </c>
      <c r="B583" s="3">
        <v>43145</v>
      </c>
      <c r="C583" s="151">
        <v>4.0999749999999997</v>
      </c>
      <c r="D583" s="151">
        <v>1.2478E-2</v>
      </c>
      <c r="E583" s="151">
        <v>2.0206999999999999E-2</v>
      </c>
      <c r="F583" s="151">
        <v>1.377875</v>
      </c>
      <c r="G583" s="151">
        <v>3.985646</v>
      </c>
      <c r="H583" s="151">
        <v>2.4018999999999999E-2</v>
      </c>
      <c r="I583" s="151">
        <v>1.4889699999999999</v>
      </c>
      <c r="J583" s="151">
        <v>0.96503000000000005</v>
      </c>
      <c r="K583" s="151">
        <v>1.391086</v>
      </c>
      <c r="L583" s="151">
        <v>0.125889</v>
      </c>
      <c r="M583" s="151">
        <v>0</v>
      </c>
      <c r="N583" s="151">
        <v>9.2799000000000006E-2</v>
      </c>
      <c r="O583" s="151">
        <v>5.3077129999999997</v>
      </c>
      <c r="P583" s="151">
        <v>0</v>
      </c>
      <c r="Q583" s="151">
        <v>2.3186999999999999E-2</v>
      </c>
      <c r="R583" s="151">
        <v>2.4639000000000001E-2</v>
      </c>
      <c r="S583" s="151">
        <v>2.2925999999999998E-2</v>
      </c>
      <c r="T583" s="151">
        <v>0</v>
      </c>
      <c r="U583" s="151">
        <v>0</v>
      </c>
      <c r="V583" s="151">
        <v>0.142042</v>
      </c>
      <c r="W583" s="151">
        <v>0</v>
      </c>
      <c r="X583" s="151">
        <v>0</v>
      </c>
      <c r="Y583" s="151">
        <v>0</v>
      </c>
      <c r="Z583" s="151">
        <v>0</v>
      </c>
      <c r="AA583" s="151">
        <v>85.470635000000001</v>
      </c>
      <c r="AB583" s="151">
        <v>6.6345999999999998</v>
      </c>
      <c r="AC583" s="151">
        <v>56.659548000000001</v>
      </c>
      <c r="AD583" s="151">
        <v>3.9100999999999997E-2</v>
      </c>
      <c r="AE583" s="151">
        <v>2.1982000000000002E-2</v>
      </c>
      <c r="AF583" s="151">
        <v>2.0677000000000001E-2</v>
      </c>
      <c r="AG583" s="151">
        <v>1.000008</v>
      </c>
      <c r="AH583" s="151">
        <v>0</v>
      </c>
      <c r="AI583" s="150">
        <v>1.1913E-2</v>
      </c>
    </row>
    <row r="584" spans="1:35" x14ac:dyDescent="0.25">
      <c r="A584" s="9">
        <v>583</v>
      </c>
      <c r="B584" s="3">
        <v>43144</v>
      </c>
      <c r="C584" s="151">
        <v>4.0985560000000003</v>
      </c>
      <c r="D584" s="151">
        <v>1.2474000000000001E-2</v>
      </c>
      <c r="E584" s="151">
        <v>2.0199000000000002E-2</v>
      </c>
      <c r="F584" s="151">
        <v>1.377286</v>
      </c>
      <c r="G584" s="151">
        <v>3.9939</v>
      </c>
      <c r="H584" s="151">
        <v>2.3947E-2</v>
      </c>
      <c r="I584" s="151">
        <v>1.49525</v>
      </c>
      <c r="J584" s="151">
        <v>0.96196199999999998</v>
      </c>
      <c r="K584" s="151">
        <v>1.391348</v>
      </c>
      <c r="L584" s="151">
        <v>0.12587699999999999</v>
      </c>
      <c r="M584" s="151">
        <v>0</v>
      </c>
      <c r="N584" s="151">
        <v>9.2768000000000003E-2</v>
      </c>
      <c r="O584" s="151">
        <v>5.3065829999999998</v>
      </c>
      <c r="P584" s="151">
        <v>0</v>
      </c>
      <c r="Q584" s="151">
        <v>2.3293999999999999E-2</v>
      </c>
      <c r="R584" s="151">
        <v>2.4833999999999998E-2</v>
      </c>
      <c r="S584" s="151">
        <v>2.2811000000000001E-2</v>
      </c>
      <c r="T584" s="151">
        <v>0</v>
      </c>
      <c r="U584" s="151">
        <v>0</v>
      </c>
      <c r="V584" s="151">
        <v>0.143183</v>
      </c>
      <c r="W584" s="151">
        <v>0</v>
      </c>
      <c r="X584" s="151">
        <v>0</v>
      </c>
      <c r="Y584" s="151">
        <v>0</v>
      </c>
      <c r="Z584" s="151">
        <v>0</v>
      </c>
      <c r="AA584" s="151">
        <v>85.468216999999996</v>
      </c>
      <c r="AB584" s="151">
        <v>6.6418090000000003</v>
      </c>
      <c r="AC584" s="151">
        <v>56.714044000000001</v>
      </c>
      <c r="AD584" s="151">
        <v>3.9059000000000003E-2</v>
      </c>
      <c r="AE584" s="151">
        <v>2.1538999999999999E-2</v>
      </c>
      <c r="AF584" s="151">
        <v>2.0632999999999999E-2</v>
      </c>
      <c r="AG584" s="151">
        <v>0</v>
      </c>
      <c r="AH584" s="151">
        <v>0</v>
      </c>
      <c r="AI584" s="150">
        <v>1.1901999999999999E-2</v>
      </c>
    </row>
    <row r="585" spans="1:35" x14ac:dyDescent="0.25">
      <c r="A585" s="9">
        <v>584</v>
      </c>
      <c r="B585" s="3">
        <v>43143</v>
      </c>
      <c r="C585" s="151">
        <v>4.0970800000000001</v>
      </c>
      <c r="D585" s="151">
        <v>1.2468E-2</v>
      </c>
      <c r="E585" s="151">
        <v>2.019E-2</v>
      </c>
      <c r="F585" s="151">
        <v>1.375488</v>
      </c>
      <c r="G585" s="151">
        <v>4.0058990000000003</v>
      </c>
      <c r="H585" s="151">
        <v>2.3900999999999999E-2</v>
      </c>
      <c r="I585" s="151">
        <v>1.480756</v>
      </c>
      <c r="J585" s="151">
        <v>0.95503899999999997</v>
      </c>
      <c r="K585" s="151">
        <v>1.3897809999999999</v>
      </c>
      <c r="L585" s="151">
        <v>0.12582599999999999</v>
      </c>
      <c r="M585" s="151">
        <v>0</v>
      </c>
      <c r="N585" s="151">
        <v>9.2739000000000002E-2</v>
      </c>
      <c r="O585" s="151">
        <v>5.3071190000000001</v>
      </c>
      <c r="P585" s="151">
        <v>0</v>
      </c>
      <c r="Q585" s="151">
        <v>2.3092000000000001E-2</v>
      </c>
      <c r="R585" s="151">
        <v>2.4590000000000001E-2</v>
      </c>
      <c r="S585" s="151">
        <v>2.2435E-2</v>
      </c>
      <c r="T585" s="151">
        <v>0</v>
      </c>
      <c r="U585" s="151">
        <v>0</v>
      </c>
      <c r="V585" s="151">
        <v>0.14180300000000001</v>
      </c>
      <c r="W585" s="151">
        <v>0</v>
      </c>
      <c r="X585" s="151">
        <v>0</v>
      </c>
      <c r="Y585" s="151">
        <v>0</v>
      </c>
      <c r="Z585" s="151">
        <v>0</v>
      </c>
      <c r="AA585" s="151">
        <v>85.480204000000001</v>
      </c>
      <c r="AB585" s="151">
        <v>6.6049850000000001</v>
      </c>
      <c r="AC585" s="151">
        <v>56.650976999999997</v>
      </c>
      <c r="AD585" s="151">
        <v>3.8984999999999999E-2</v>
      </c>
      <c r="AE585" s="151">
        <v>2.1538999999999999E-2</v>
      </c>
      <c r="AF585" s="151">
        <v>2.0632999999999999E-2</v>
      </c>
      <c r="AG585" s="151">
        <v>0</v>
      </c>
      <c r="AH585" s="151">
        <v>0</v>
      </c>
      <c r="AI585" s="150">
        <v>1.1858E-2</v>
      </c>
    </row>
    <row r="586" spans="1:35" x14ac:dyDescent="0.25">
      <c r="A586" s="9">
        <v>585</v>
      </c>
      <c r="B586" s="3">
        <v>43140</v>
      </c>
      <c r="C586" s="151">
        <v>4.0930710000000001</v>
      </c>
      <c r="D586" s="151">
        <v>1.2456E-2</v>
      </c>
      <c r="E586" s="151">
        <v>2.0166E-2</v>
      </c>
      <c r="F586" s="151">
        <v>1.376825</v>
      </c>
      <c r="G586" s="151">
        <v>4.0149939999999997</v>
      </c>
      <c r="H586" s="151">
        <v>2.3812E-2</v>
      </c>
      <c r="I586" s="151">
        <v>1.4882169999999999</v>
      </c>
      <c r="J586" s="151">
        <v>0.96354099999999998</v>
      </c>
      <c r="K586" s="151">
        <v>1.389872</v>
      </c>
      <c r="L586" s="151">
        <v>0.12565200000000001</v>
      </c>
      <c r="M586" s="151">
        <v>0</v>
      </c>
      <c r="N586" s="151">
        <v>9.2645000000000005E-2</v>
      </c>
      <c r="O586" s="151">
        <v>5.3026850000000003</v>
      </c>
      <c r="P586" s="151">
        <v>0</v>
      </c>
      <c r="Q586" s="151">
        <v>2.3147999999999998E-2</v>
      </c>
      <c r="R586" s="151">
        <v>2.4715000000000001E-2</v>
      </c>
      <c r="S586" s="151">
        <v>2.2089999999999999E-2</v>
      </c>
      <c r="T586" s="151">
        <v>0</v>
      </c>
      <c r="U586" s="151">
        <v>0</v>
      </c>
      <c r="V586" s="151">
        <v>0.142538</v>
      </c>
      <c r="W586" s="151">
        <v>0</v>
      </c>
      <c r="X586" s="151">
        <v>0</v>
      </c>
      <c r="Y586" s="151">
        <v>0</v>
      </c>
      <c r="Z586" s="151">
        <v>0</v>
      </c>
      <c r="AA586" s="151">
        <v>85.406698000000006</v>
      </c>
      <c r="AB586" s="151">
        <v>6.6187180000000003</v>
      </c>
      <c r="AC586" s="151">
        <v>56.660412999999998</v>
      </c>
      <c r="AD586" s="151">
        <v>3.8789999999999998E-2</v>
      </c>
      <c r="AE586" s="151">
        <v>2.1538999999999999E-2</v>
      </c>
      <c r="AF586" s="151">
        <v>2.0632999999999999E-2</v>
      </c>
      <c r="AG586" s="151">
        <v>0</v>
      </c>
      <c r="AH586" s="151">
        <v>0</v>
      </c>
      <c r="AI586" s="150">
        <v>1.1972999999999999E-2</v>
      </c>
    </row>
    <row r="587" spans="1:35" x14ac:dyDescent="0.25">
      <c r="A587" s="9">
        <v>586</v>
      </c>
      <c r="B587" s="3">
        <v>43139</v>
      </c>
      <c r="C587" s="151">
        <v>4.0916579999999998</v>
      </c>
      <c r="D587" s="151">
        <v>1.2448000000000001E-2</v>
      </c>
      <c r="E587" s="151">
        <v>2.0157999999999999E-2</v>
      </c>
      <c r="F587" s="151">
        <v>1.3775250000000001</v>
      </c>
      <c r="G587" s="151">
        <v>3.9828890000000001</v>
      </c>
      <c r="H587" s="151">
        <v>2.3879999999999998E-2</v>
      </c>
      <c r="I587" s="151">
        <v>1.5008189999999999</v>
      </c>
      <c r="J587" s="151">
        <v>0.97758500000000004</v>
      </c>
      <c r="K587" s="151">
        <v>1.3906529999999999</v>
      </c>
      <c r="L587" s="151">
        <v>0.12570700000000001</v>
      </c>
      <c r="M587" s="151">
        <v>0</v>
      </c>
      <c r="N587" s="151">
        <v>9.2613000000000001E-2</v>
      </c>
      <c r="O587" s="151">
        <v>5.3045679999999997</v>
      </c>
      <c r="P587" s="151">
        <v>0</v>
      </c>
      <c r="Q587" s="151">
        <v>2.3445000000000001E-2</v>
      </c>
      <c r="R587" s="151">
        <v>2.5041999999999998E-2</v>
      </c>
      <c r="S587" s="151">
        <v>2.2865E-2</v>
      </c>
      <c r="T587" s="151">
        <v>0</v>
      </c>
      <c r="U587" s="151">
        <v>0</v>
      </c>
      <c r="V587" s="151">
        <v>0.14441899999999999</v>
      </c>
      <c r="W587" s="151">
        <v>0</v>
      </c>
      <c r="X587" s="151">
        <v>0</v>
      </c>
      <c r="Y587" s="151">
        <v>0</v>
      </c>
      <c r="Z587" s="151">
        <v>0</v>
      </c>
      <c r="AA587" s="151">
        <v>85.419850999999994</v>
      </c>
      <c r="AB587" s="151">
        <v>6.6437039999999996</v>
      </c>
      <c r="AC587" s="151">
        <v>56.671807000000001</v>
      </c>
      <c r="AD587" s="151">
        <v>3.8838999999999999E-2</v>
      </c>
      <c r="AE587" s="151">
        <v>2.1538999999999999E-2</v>
      </c>
      <c r="AF587" s="151">
        <v>2.0632999999999999E-2</v>
      </c>
      <c r="AG587" s="151">
        <v>0</v>
      </c>
      <c r="AH587" s="151">
        <v>0</v>
      </c>
      <c r="AI587" s="150">
        <v>1.1949E-2</v>
      </c>
    </row>
    <row r="588" spans="1:35" x14ac:dyDescent="0.25">
      <c r="A588" s="9">
        <v>587</v>
      </c>
      <c r="B588" s="3">
        <v>43138</v>
      </c>
      <c r="C588" s="151">
        <v>4.0903010000000002</v>
      </c>
      <c r="D588" s="151">
        <v>1.2442E-2</v>
      </c>
      <c r="E588" s="151">
        <v>2.0150000000000001E-2</v>
      </c>
      <c r="F588" s="151">
        <v>1.3757919999999999</v>
      </c>
      <c r="G588" s="151">
        <v>3.9860129999999998</v>
      </c>
      <c r="H588" s="151">
        <v>2.419E-2</v>
      </c>
      <c r="I588" s="151">
        <v>1.4997339999999999</v>
      </c>
      <c r="J588" s="151">
        <v>0.96533000000000002</v>
      </c>
      <c r="K588" s="151">
        <v>1.38971</v>
      </c>
      <c r="L588" s="151">
        <v>0.12571499999999999</v>
      </c>
      <c r="M588" s="151">
        <v>0</v>
      </c>
      <c r="N588" s="151">
        <v>9.2581999999999998E-2</v>
      </c>
      <c r="O588" s="151">
        <v>5.3049910000000002</v>
      </c>
      <c r="P588" s="151">
        <v>0</v>
      </c>
      <c r="Q588" s="151">
        <v>2.3375E-2</v>
      </c>
      <c r="R588" s="151">
        <v>2.4989999999999998E-2</v>
      </c>
      <c r="S588" s="151">
        <v>2.3136E-2</v>
      </c>
      <c r="T588" s="151">
        <v>0</v>
      </c>
      <c r="U588" s="151">
        <v>0</v>
      </c>
      <c r="V588" s="151">
        <v>0.14413500000000001</v>
      </c>
      <c r="W588" s="151">
        <v>0</v>
      </c>
      <c r="X588" s="151">
        <v>0</v>
      </c>
      <c r="Y588" s="151">
        <v>0</v>
      </c>
      <c r="Z588" s="151">
        <v>0</v>
      </c>
      <c r="AA588" s="151">
        <v>85.385536000000002</v>
      </c>
      <c r="AB588" s="151">
        <v>6.645848</v>
      </c>
      <c r="AC588" s="151">
        <v>56.659393999999999</v>
      </c>
      <c r="AD588" s="151">
        <v>3.8808000000000002E-2</v>
      </c>
      <c r="AE588" s="151">
        <v>2.1538999999999999E-2</v>
      </c>
      <c r="AF588" s="151">
        <v>2.0632999999999999E-2</v>
      </c>
      <c r="AG588" s="151">
        <v>0</v>
      </c>
      <c r="AH588" s="151">
        <v>0</v>
      </c>
      <c r="AI588" s="150">
        <v>1.2146000000000001E-2</v>
      </c>
    </row>
    <row r="589" spans="1:35" x14ac:dyDescent="0.25">
      <c r="A589" s="9">
        <v>588</v>
      </c>
      <c r="B589" s="3">
        <v>43137</v>
      </c>
      <c r="C589" s="151">
        <v>4.0889139999999999</v>
      </c>
      <c r="D589" s="151">
        <v>1.2437999999999999E-2</v>
      </c>
      <c r="E589" s="151">
        <v>2.0140999999999999E-2</v>
      </c>
      <c r="F589" s="151">
        <v>1.3785689999999999</v>
      </c>
      <c r="G589" s="151">
        <v>3.9743309999999998</v>
      </c>
      <c r="H589" s="151">
        <v>2.3965E-2</v>
      </c>
      <c r="I589" s="151">
        <v>1.5160709999999999</v>
      </c>
      <c r="J589" s="151">
        <v>0.97755599999999998</v>
      </c>
      <c r="K589" s="151">
        <v>1.3906639999999999</v>
      </c>
      <c r="L589" s="151">
        <v>0.12596399999999999</v>
      </c>
      <c r="M589" s="151">
        <v>0</v>
      </c>
      <c r="N589" s="151">
        <v>9.2551999999999995E-2</v>
      </c>
      <c r="O589" s="151">
        <v>5.3068949999999999</v>
      </c>
      <c r="P589" s="151">
        <v>0</v>
      </c>
      <c r="Q589" s="151">
        <v>2.3636000000000001E-2</v>
      </c>
      <c r="R589" s="151">
        <v>2.5298999999999999E-2</v>
      </c>
      <c r="S589" s="151">
        <v>2.2692E-2</v>
      </c>
      <c r="T589" s="151">
        <v>0</v>
      </c>
      <c r="U589" s="151">
        <v>0</v>
      </c>
      <c r="V589" s="151">
        <v>0.145925</v>
      </c>
      <c r="W589" s="151">
        <v>0</v>
      </c>
      <c r="X589" s="151">
        <v>0</v>
      </c>
      <c r="Y589" s="151">
        <v>0</v>
      </c>
      <c r="Z589" s="151">
        <v>0</v>
      </c>
      <c r="AA589" s="151">
        <v>85.399530999999996</v>
      </c>
      <c r="AB589" s="151">
        <v>6.6844289999999997</v>
      </c>
      <c r="AC589" s="151">
        <v>56.688955</v>
      </c>
      <c r="AD589" s="151">
        <v>3.8771E-2</v>
      </c>
      <c r="AE589" s="151">
        <v>2.1520999999999998E-2</v>
      </c>
      <c r="AF589" s="151">
        <v>2.0591999999999999E-2</v>
      </c>
      <c r="AG589" s="151">
        <v>0</v>
      </c>
      <c r="AH589" s="151">
        <v>0</v>
      </c>
      <c r="AI589" s="150">
        <v>1.2179000000000001E-2</v>
      </c>
    </row>
    <row r="590" spans="1:35" x14ac:dyDescent="0.25">
      <c r="A590" s="9">
        <v>589</v>
      </c>
      <c r="B590" s="3">
        <v>43136</v>
      </c>
      <c r="C590" s="151">
        <v>4.0889139999999999</v>
      </c>
      <c r="D590" s="151">
        <v>1.2437E-2</v>
      </c>
      <c r="E590" s="151">
        <v>2.0132000000000001E-2</v>
      </c>
      <c r="F590" s="151">
        <v>1.3811089999999999</v>
      </c>
      <c r="G590" s="151">
        <v>3.9631319999999999</v>
      </c>
      <c r="H590" s="151">
        <v>2.4025000000000001E-2</v>
      </c>
      <c r="I590" s="151">
        <v>1.5327459999999999</v>
      </c>
      <c r="J590" s="151">
        <v>0.99093299999999995</v>
      </c>
      <c r="K590" s="151">
        <v>1.390476</v>
      </c>
      <c r="L590" s="151">
        <v>0.125995</v>
      </c>
      <c r="M590" s="151">
        <v>0</v>
      </c>
      <c r="N590" s="151">
        <v>9.2521000000000006E-2</v>
      </c>
      <c r="O590" s="151">
        <v>5.3059880000000001</v>
      </c>
      <c r="P590" s="151">
        <v>0</v>
      </c>
      <c r="Q590" s="151">
        <v>2.3932999999999999E-2</v>
      </c>
      <c r="R590" s="151">
        <v>2.5531999999999999E-2</v>
      </c>
      <c r="S590" s="151">
        <v>2.3455E-2</v>
      </c>
      <c r="T590" s="151">
        <v>0</v>
      </c>
      <c r="U590" s="151">
        <v>0</v>
      </c>
      <c r="V590" s="151">
        <v>0.147201</v>
      </c>
      <c r="W590" s="151">
        <v>0</v>
      </c>
      <c r="X590" s="151">
        <v>0</v>
      </c>
      <c r="Y590" s="151">
        <v>0</v>
      </c>
      <c r="Z590" s="151">
        <v>0</v>
      </c>
      <c r="AA590" s="151">
        <v>85.378435999999994</v>
      </c>
      <c r="AB590" s="151">
        <v>6.7103910000000004</v>
      </c>
      <c r="AC590" s="151">
        <v>56.606895999999999</v>
      </c>
      <c r="AD590" s="151">
        <v>3.8806E-2</v>
      </c>
      <c r="AE590" s="151">
        <v>2.1520999999999998E-2</v>
      </c>
      <c r="AF590" s="151">
        <v>2.0591999999999999E-2</v>
      </c>
      <c r="AG590" s="151">
        <v>0</v>
      </c>
      <c r="AH590" s="151">
        <v>0</v>
      </c>
      <c r="AI590" s="150">
        <v>1.2168999999999999E-2</v>
      </c>
    </row>
    <row r="591" spans="1:35" x14ac:dyDescent="0.25">
      <c r="A591" s="9">
        <v>590</v>
      </c>
      <c r="B591" s="3">
        <v>43133</v>
      </c>
      <c r="C591" s="151">
        <v>4.0833880000000002</v>
      </c>
      <c r="D591" s="151">
        <v>1.2423999999999999E-2</v>
      </c>
      <c r="E591" s="151">
        <v>2.0115999999999998E-2</v>
      </c>
      <c r="F591" s="151">
        <v>1.3824430000000001</v>
      </c>
      <c r="G591" s="151">
        <v>3.9763510000000002</v>
      </c>
      <c r="H591" s="151">
        <v>2.3991999999999999E-2</v>
      </c>
      <c r="I591" s="151">
        <v>1.542594</v>
      </c>
      <c r="J591" s="151">
        <v>0.99323899999999998</v>
      </c>
      <c r="K591" s="151">
        <v>1.3923000000000001</v>
      </c>
      <c r="L591" s="151">
        <v>0.12579399999999999</v>
      </c>
      <c r="M591" s="151">
        <v>0</v>
      </c>
      <c r="N591" s="151">
        <v>9.2430999999999999E-2</v>
      </c>
      <c r="O591" s="151">
        <v>5.2989100000000002</v>
      </c>
      <c r="P591" s="151">
        <v>0</v>
      </c>
      <c r="Q591" s="151">
        <v>2.4122000000000001E-2</v>
      </c>
      <c r="R591" s="151">
        <v>2.5742000000000001E-2</v>
      </c>
      <c r="S591" s="151">
        <v>2.4036999999999999E-2</v>
      </c>
      <c r="T591" s="151">
        <v>0</v>
      </c>
      <c r="U591" s="151">
        <v>0</v>
      </c>
      <c r="V591" s="151">
        <v>0.14843799999999999</v>
      </c>
      <c r="W591" s="151">
        <v>0</v>
      </c>
      <c r="X591" s="151">
        <v>0</v>
      </c>
      <c r="Y591" s="151">
        <v>0</v>
      </c>
      <c r="Z591" s="151">
        <v>0</v>
      </c>
      <c r="AA591" s="151">
        <v>85.252711000000005</v>
      </c>
      <c r="AB591" s="151">
        <v>6.7273560000000003</v>
      </c>
      <c r="AC591" s="151">
        <v>56.774687999999998</v>
      </c>
      <c r="AD591" s="151">
        <v>3.8856000000000002E-2</v>
      </c>
      <c r="AE591" s="151">
        <v>2.1520999999999998E-2</v>
      </c>
      <c r="AF591" s="151">
        <v>2.0591999999999999E-2</v>
      </c>
      <c r="AG591" s="151">
        <v>0</v>
      </c>
      <c r="AH591" s="151">
        <v>0</v>
      </c>
      <c r="AI591" s="150">
        <v>1.2355E-2</v>
      </c>
    </row>
    <row r="592" spans="1:35" x14ac:dyDescent="0.25">
      <c r="A592" s="9">
        <v>591</v>
      </c>
      <c r="B592" s="3">
        <v>43132</v>
      </c>
      <c r="C592" s="151">
        <v>4.0820530000000002</v>
      </c>
      <c r="D592" s="151">
        <v>1.2416999999999999E-2</v>
      </c>
      <c r="E592" s="151">
        <v>2.0108000000000001E-2</v>
      </c>
      <c r="F592" s="151">
        <v>1.3817360000000001</v>
      </c>
      <c r="G592" s="151">
        <v>3.9719030000000002</v>
      </c>
      <c r="H592" s="151">
        <v>2.4034E-2</v>
      </c>
      <c r="I592" s="151">
        <v>1.553615</v>
      </c>
      <c r="J592" s="151">
        <v>0.99661</v>
      </c>
      <c r="K592" s="151">
        <v>1.391065</v>
      </c>
      <c r="L592" s="151">
        <v>0.12576599999999999</v>
      </c>
      <c r="M592" s="151">
        <v>0</v>
      </c>
      <c r="N592" s="151">
        <v>9.2401999999999998E-2</v>
      </c>
      <c r="O592" s="151">
        <v>5.2940569999999996</v>
      </c>
      <c r="P592" s="151">
        <v>0</v>
      </c>
      <c r="Q592" s="151">
        <v>2.4213999999999999E-2</v>
      </c>
      <c r="R592" s="151">
        <v>2.579E-2</v>
      </c>
      <c r="S592" s="151">
        <v>2.4327000000000001E-2</v>
      </c>
      <c r="T592" s="151">
        <v>0</v>
      </c>
      <c r="U592" s="151">
        <v>0</v>
      </c>
      <c r="V592" s="151">
        <v>0.14873</v>
      </c>
      <c r="W592" s="151">
        <v>0</v>
      </c>
      <c r="X592" s="151">
        <v>0</v>
      </c>
      <c r="Y592" s="151">
        <v>0</v>
      </c>
      <c r="Z592" s="151">
        <v>0</v>
      </c>
      <c r="AA592" s="151">
        <v>85.147239999999996</v>
      </c>
      <c r="AB592" s="151">
        <v>6.7192309999999997</v>
      </c>
      <c r="AC592" s="151">
        <v>56.705513000000003</v>
      </c>
      <c r="AD592" s="151">
        <v>3.8868E-2</v>
      </c>
      <c r="AE592" s="151">
        <v>2.1520999999999998E-2</v>
      </c>
      <c r="AF592" s="151">
        <v>2.0591999999999999E-2</v>
      </c>
      <c r="AG592" s="151">
        <v>0</v>
      </c>
      <c r="AH592" s="151">
        <v>0</v>
      </c>
      <c r="AI592" s="150">
        <v>1.2248999999999999E-2</v>
      </c>
    </row>
    <row r="593" spans="1:35" x14ac:dyDescent="0.25">
      <c r="A593" s="9">
        <v>592</v>
      </c>
      <c r="B593" s="3">
        <v>43131</v>
      </c>
      <c r="C593" s="151">
        <v>4.0807219999999997</v>
      </c>
      <c r="D593" s="151">
        <v>1.2409E-2</v>
      </c>
      <c r="E593" s="151">
        <v>2.0098000000000001E-2</v>
      </c>
      <c r="F593" s="151">
        <v>1.3814010000000001</v>
      </c>
      <c r="G593" s="151">
        <v>3.9964550000000001</v>
      </c>
      <c r="H593" s="151">
        <v>2.4240999999999999E-2</v>
      </c>
      <c r="I593" s="151">
        <v>1.5510470000000001</v>
      </c>
      <c r="J593" s="151">
        <v>1.0051600000000001</v>
      </c>
      <c r="K593" s="151">
        <v>1.390218</v>
      </c>
      <c r="L593" s="151">
        <v>0.12562799999999999</v>
      </c>
      <c r="M593" s="151">
        <v>0</v>
      </c>
      <c r="N593" s="151">
        <v>9.2371999999999996E-2</v>
      </c>
      <c r="O593" s="151">
        <v>5.2888729999999997</v>
      </c>
      <c r="P593" s="151">
        <v>0</v>
      </c>
      <c r="Q593" s="151">
        <v>2.4163E-2</v>
      </c>
      <c r="R593" s="151">
        <v>2.5755E-2</v>
      </c>
      <c r="S593" s="151">
        <v>2.4285999999999999E-2</v>
      </c>
      <c r="T593" s="151">
        <v>0</v>
      </c>
      <c r="U593" s="151">
        <v>0</v>
      </c>
      <c r="V593" s="151">
        <v>0.14855399999999999</v>
      </c>
      <c r="W593" s="151">
        <v>0</v>
      </c>
      <c r="X593" s="151">
        <v>0</v>
      </c>
      <c r="Y593" s="151">
        <v>0</v>
      </c>
      <c r="Z593" s="151">
        <v>0</v>
      </c>
      <c r="AA593" s="151">
        <v>85.067059999999998</v>
      </c>
      <c r="AB593" s="151">
        <v>6.7118409999999997</v>
      </c>
      <c r="AC593" s="151">
        <v>56.705688000000002</v>
      </c>
      <c r="AD593" s="151">
        <v>3.8858999999999998E-2</v>
      </c>
      <c r="AE593" s="151">
        <v>2.1514999999999999E-2</v>
      </c>
      <c r="AF593" s="151">
        <v>2.0584999999999999E-2</v>
      </c>
      <c r="AG593" s="151">
        <v>0</v>
      </c>
      <c r="AH593" s="151">
        <v>0</v>
      </c>
      <c r="AI593" s="150">
        <v>1.2305999999999999E-2</v>
      </c>
    </row>
    <row r="594" spans="1:35" x14ac:dyDescent="0.25">
      <c r="A594" s="9">
        <v>593</v>
      </c>
      <c r="B594" s="3">
        <v>43130</v>
      </c>
      <c r="C594" s="151">
        <v>4.079402</v>
      </c>
      <c r="D594" s="151">
        <v>1.2404999999999999E-2</v>
      </c>
      <c r="E594" s="151">
        <v>2.009E-2</v>
      </c>
      <c r="F594" s="151">
        <v>1.380668</v>
      </c>
      <c r="G594" s="151">
        <v>3.9878870000000002</v>
      </c>
      <c r="H594" s="151">
        <v>2.4219999999999998E-2</v>
      </c>
      <c r="I594" s="151">
        <v>1.5676509999999999</v>
      </c>
      <c r="J594" s="151">
        <v>1.0085679999999999</v>
      </c>
      <c r="K594" s="151">
        <v>1.3887259999999999</v>
      </c>
      <c r="L594" s="151">
        <v>0.12571599999999999</v>
      </c>
      <c r="M594" s="151">
        <v>0</v>
      </c>
      <c r="N594" s="151">
        <v>9.2341999999999994E-2</v>
      </c>
      <c r="O594" s="151">
        <v>5.2863420000000003</v>
      </c>
      <c r="P594" s="151">
        <v>0</v>
      </c>
      <c r="Q594" s="151">
        <v>2.4389000000000001E-2</v>
      </c>
      <c r="R594" s="151">
        <v>2.5951999999999999E-2</v>
      </c>
      <c r="S594" s="151">
        <v>2.4576000000000001E-2</v>
      </c>
      <c r="T594" s="151">
        <v>0</v>
      </c>
      <c r="U594" s="151">
        <v>0</v>
      </c>
      <c r="V594" s="151">
        <v>0.149703</v>
      </c>
      <c r="W594" s="151">
        <v>0</v>
      </c>
      <c r="X594" s="151">
        <v>0</v>
      </c>
      <c r="Y594" s="151">
        <v>0</v>
      </c>
      <c r="Z594" s="151">
        <v>0</v>
      </c>
      <c r="AA594" s="151">
        <v>85.035587000000007</v>
      </c>
      <c r="AB594" s="151">
        <v>6.7477330000000002</v>
      </c>
      <c r="AC594" s="151">
        <v>56.759213000000003</v>
      </c>
      <c r="AD594" s="151">
        <v>3.8901999999999999E-2</v>
      </c>
      <c r="AE594" s="151">
        <v>2.1418E-2</v>
      </c>
      <c r="AF594" s="151">
        <v>2.0532000000000002E-2</v>
      </c>
      <c r="AG594" s="151">
        <v>0</v>
      </c>
      <c r="AH594" s="151">
        <v>0</v>
      </c>
      <c r="AI594" s="150">
        <v>1.2383999999999999E-2</v>
      </c>
    </row>
    <row r="595" spans="1:35" x14ac:dyDescent="0.25">
      <c r="A595" s="9">
        <v>594</v>
      </c>
      <c r="B595" s="3">
        <v>43129</v>
      </c>
      <c r="C595" s="151">
        <v>4.0779509999999997</v>
      </c>
      <c r="D595" s="151">
        <v>1.2401000000000001E-2</v>
      </c>
      <c r="E595" s="151">
        <v>2.0081999999999999E-2</v>
      </c>
      <c r="F595" s="151">
        <v>1.3799680000000001</v>
      </c>
      <c r="G595" s="151">
        <v>3.9575610000000001</v>
      </c>
      <c r="H595" s="151">
        <v>2.4143000000000001E-2</v>
      </c>
      <c r="I595" s="151">
        <v>1.5673820000000001</v>
      </c>
      <c r="J595" s="151">
        <v>1.00525</v>
      </c>
      <c r="K595" s="151">
        <v>1.388182</v>
      </c>
      <c r="L595" s="151">
        <v>0.12573200000000001</v>
      </c>
      <c r="M595" s="151">
        <v>0</v>
      </c>
      <c r="N595" s="151">
        <v>9.2312000000000005E-2</v>
      </c>
      <c r="O595" s="151">
        <v>5.2884399999999996</v>
      </c>
      <c r="P595" s="151">
        <v>0</v>
      </c>
      <c r="Q595" s="151">
        <v>2.4372000000000001E-2</v>
      </c>
      <c r="R595" s="151">
        <v>2.5811000000000001E-2</v>
      </c>
      <c r="S595" s="151">
        <v>2.4560999999999999E-2</v>
      </c>
      <c r="T595" s="151">
        <v>0</v>
      </c>
      <c r="U595" s="151">
        <v>0</v>
      </c>
      <c r="V595" s="151">
        <v>0.148893</v>
      </c>
      <c r="W595" s="151">
        <v>0</v>
      </c>
      <c r="X595" s="151">
        <v>0</v>
      </c>
      <c r="Y595" s="151">
        <v>0</v>
      </c>
      <c r="Z595" s="151">
        <v>0</v>
      </c>
      <c r="AA595" s="151">
        <v>85.034163000000007</v>
      </c>
      <c r="AB595" s="151">
        <v>6.7279499999999999</v>
      </c>
      <c r="AC595" s="151">
        <v>56.660725999999997</v>
      </c>
      <c r="AD595" s="151">
        <v>3.8810999999999998E-2</v>
      </c>
      <c r="AE595" s="151">
        <v>2.1418E-2</v>
      </c>
      <c r="AF595" s="151">
        <v>2.0532000000000002E-2</v>
      </c>
      <c r="AG595" s="151">
        <v>0</v>
      </c>
      <c r="AH595" s="151">
        <v>0</v>
      </c>
      <c r="AI595" s="150">
        <v>1.2305999999999999E-2</v>
      </c>
    </row>
    <row r="596" spans="1:35" x14ac:dyDescent="0.25">
      <c r="A596" s="9">
        <v>595</v>
      </c>
      <c r="B596" s="3">
        <v>43126</v>
      </c>
      <c r="C596" s="151">
        <v>4.0733790000000001</v>
      </c>
      <c r="D596" s="151">
        <v>1.2389000000000001E-2</v>
      </c>
      <c r="E596" s="151">
        <v>2.0057999999999999E-2</v>
      </c>
      <c r="F596" s="151">
        <v>1.3770500000000001</v>
      </c>
      <c r="G596" s="151">
        <v>3.9600230000000001</v>
      </c>
      <c r="H596" s="151">
        <v>2.4271999999999998E-2</v>
      </c>
      <c r="I596" s="151">
        <v>1.5383230000000001</v>
      </c>
      <c r="J596" s="151">
        <v>0.99543400000000004</v>
      </c>
      <c r="K596" s="151">
        <v>1.3858170000000001</v>
      </c>
      <c r="L596" s="151">
        <v>0.12540499999999999</v>
      </c>
      <c r="M596" s="151">
        <v>0</v>
      </c>
      <c r="N596" s="151">
        <v>9.2214000000000004E-2</v>
      </c>
      <c r="O596" s="151">
        <v>5.2814649999999999</v>
      </c>
      <c r="P596" s="151">
        <v>0</v>
      </c>
      <c r="Q596" s="151">
        <v>2.3983000000000001E-2</v>
      </c>
      <c r="R596" s="151">
        <v>2.5412000000000001E-2</v>
      </c>
      <c r="S596" s="151">
        <v>2.4204E-2</v>
      </c>
      <c r="T596" s="151">
        <v>0</v>
      </c>
      <c r="U596" s="151">
        <v>0</v>
      </c>
      <c r="V596" s="151">
        <v>0.14660500000000001</v>
      </c>
      <c r="W596" s="151">
        <v>0</v>
      </c>
      <c r="X596" s="151">
        <v>0</v>
      </c>
      <c r="Y596" s="151">
        <v>0</v>
      </c>
      <c r="Z596" s="151">
        <v>0</v>
      </c>
      <c r="AA596" s="151">
        <v>84.944204999999997</v>
      </c>
      <c r="AB596" s="151">
        <v>6.6862389999999996</v>
      </c>
      <c r="AC596" s="151">
        <v>56.619363999999997</v>
      </c>
      <c r="AD596" s="151">
        <v>3.8670999999999997E-2</v>
      </c>
      <c r="AE596" s="151">
        <v>2.1418E-2</v>
      </c>
      <c r="AF596" s="151">
        <v>2.0532000000000002E-2</v>
      </c>
      <c r="AG596" s="151">
        <v>0</v>
      </c>
      <c r="AH596" s="151">
        <v>0</v>
      </c>
      <c r="AI596" s="150">
        <v>1.2263E-2</v>
      </c>
    </row>
    <row r="597" spans="1:35" x14ac:dyDescent="0.25">
      <c r="A597" s="9">
        <v>596</v>
      </c>
      <c r="B597" s="3">
        <v>43125</v>
      </c>
      <c r="C597" s="151">
        <v>4.071923</v>
      </c>
      <c r="D597" s="151">
        <v>1.2382000000000001E-2</v>
      </c>
      <c r="E597" s="151">
        <v>2.0049999999999998E-2</v>
      </c>
      <c r="F597" s="151">
        <v>1.3778079999999999</v>
      </c>
      <c r="G597" s="151">
        <v>3.9729770000000002</v>
      </c>
      <c r="H597" s="151">
        <v>2.4201E-2</v>
      </c>
      <c r="I597" s="151">
        <v>1.5444599999999999</v>
      </c>
      <c r="J597" s="151">
        <v>1.0031030000000001</v>
      </c>
      <c r="K597" s="151">
        <v>1.3868640000000001</v>
      </c>
      <c r="L597" s="151">
        <v>0.125523</v>
      </c>
      <c r="M597" s="151">
        <v>0</v>
      </c>
      <c r="N597" s="151">
        <v>9.2180999999999999E-2</v>
      </c>
      <c r="O597" s="151">
        <v>5.2719529999999999</v>
      </c>
      <c r="P597" s="151">
        <v>0</v>
      </c>
      <c r="Q597" s="151">
        <v>2.4060999999999999E-2</v>
      </c>
      <c r="R597" s="151">
        <v>2.5690999999999999E-2</v>
      </c>
      <c r="S597" s="151">
        <v>2.4251999999999999E-2</v>
      </c>
      <c r="T597" s="151">
        <v>0</v>
      </c>
      <c r="U597" s="151">
        <v>0</v>
      </c>
      <c r="V597" s="151">
        <v>0.148225</v>
      </c>
      <c r="W597" s="151">
        <v>0</v>
      </c>
      <c r="X597" s="151">
        <v>0</v>
      </c>
      <c r="Y597" s="151">
        <v>0</v>
      </c>
      <c r="Z597" s="151">
        <v>0</v>
      </c>
      <c r="AA597" s="151">
        <v>84.862290000000002</v>
      </c>
      <c r="AB597" s="151">
        <v>6.7170069999999997</v>
      </c>
      <c r="AC597" s="151">
        <v>56.650179999999999</v>
      </c>
      <c r="AD597" s="151">
        <v>3.8669000000000002E-2</v>
      </c>
      <c r="AE597" s="151">
        <v>2.1418E-2</v>
      </c>
      <c r="AF597" s="151">
        <v>2.0532000000000002E-2</v>
      </c>
      <c r="AG597" s="151">
        <v>0</v>
      </c>
      <c r="AH597" s="151">
        <v>0</v>
      </c>
      <c r="AI597" s="150">
        <v>1.2369E-2</v>
      </c>
    </row>
    <row r="598" spans="1:35" x14ac:dyDescent="0.25">
      <c r="A598" s="9">
        <v>597</v>
      </c>
      <c r="B598" s="3">
        <v>43124</v>
      </c>
      <c r="C598" s="151">
        <v>4.0706189999999998</v>
      </c>
      <c r="D598" s="151">
        <v>1.2378E-2</v>
      </c>
      <c r="E598" s="151">
        <v>2.0042999999999998E-2</v>
      </c>
      <c r="F598" s="151">
        <v>1.376344</v>
      </c>
      <c r="G598" s="151">
        <v>4.006704</v>
      </c>
      <c r="H598" s="151">
        <v>2.4160000000000001E-2</v>
      </c>
      <c r="I598" s="151">
        <v>1.5296860000000001</v>
      </c>
      <c r="J598" s="151">
        <v>1.004513</v>
      </c>
      <c r="K598" s="151">
        <v>1.38486</v>
      </c>
      <c r="L598" s="151">
        <v>0.12520999999999999</v>
      </c>
      <c r="M598" s="151">
        <v>0</v>
      </c>
      <c r="N598" s="151">
        <v>9.2147999999999994E-2</v>
      </c>
      <c r="O598" s="151">
        <v>5.2668210000000002</v>
      </c>
      <c r="P598" s="151">
        <v>0</v>
      </c>
      <c r="Q598" s="151">
        <v>2.3737000000000001E-2</v>
      </c>
      <c r="R598" s="151">
        <v>2.5368999999999999E-2</v>
      </c>
      <c r="S598" s="151">
        <v>2.4178999999999999E-2</v>
      </c>
      <c r="T598" s="151">
        <v>0</v>
      </c>
      <c r="U598" s="151">
        <v>0</v>
      </c>
      <c r="V598" s="151">
        <v>0.146371</v>
      </c>
      <c r="W598" s="151">
        <v>0</v>
      </c>
      <c r="X598" s="151">
        <v>0</v>
      </c>
      <c r="Y598" s="151">
        <v>0</v>
      </c>
      <c r="Z598" s="151">
        <v>0</v>
      </c>
      <c r="AA598" s="151">
        <v>84.813429999999997</v>
      </c>
      <c r="AB598" s="151">
        <v>6.6954799999999999</v>
      </c>
      <c r="AC598" s="151">
        <v>56.624018999999997</v>
      </c>
      <c r="AD598" s="151">
        <v>3.8596999999999999E-2</v>
      </c>
      <c r="AE598" s="151">
        <v>2.1418E-2</v>
      </c>
      <c r="AF598" s="151">
        <v>2.0532000000000002E-2</v>
      </c>
      <c r="AG598" s="151">
        <v>0</v>
      </c>
      <c r="AH598" s="151">
        <v>0</v>
      </c>
      <c r="AI598" s="150">
        <v>1.2297000000000001E-2</v>
      </c>
    </row>
    <row r="599" spans="1:35" x14ac:dyDescent="0.25">
      <c r="A599" s="9">
        <v>598</v>
      </c>
      <c r="B599" s="3">
        <v>43123</v>
      </c>
      <c r="C599" s="151">
        <v>4.0692380000000004</v>
      </c>
      <c r="D599" s="151">
        <v>1.2374E-2</v>
      </c>
      <c r="E599" s="151">
        <v>2.0035000000000001E-2</v>
      </c>
      <c r="F599" s="151">
        <v>1.3754280000000001</v>
      </c>
      <c r="G599" s="151">
        <v>4.0272649999999999</v>
      </c>
      <c r="H599" s="151">
        <v>2.4240999999999999E-2</v>
      </c>
      <c r="I599" s="151">
        <v>1.518165</v>
      </c>
      <c r="J599" s="151">
        <v>0.99675999999999998</v>
      </c>
      <c r="K599" s="151">
        <v>1.3846579999999999</v>
      </c>
      <c r="L599" s="151">
        <v>0.12517200000000001</v>
      </c>
      <c r="M599" s="151">
        <v>0</v>
      </c>
      <c r="N599" s="151">
        <v>9.2115000000000002E-2</v>
      </c>
      <c r="O599" s="151">
        <v>5.2638999999999996</v>
      </c>
      <c r="P599" s="151">
        <v>0</v>
      </c>
      <c r="Q599" s="151">
        <v>2.3595999999999999E-2</v>
      </c>
      <c r="R599" s="151">
        <v>2.5122999999999999E-2</v>
      </c>
      <c r="S599" s="151">
        <v>2.4188999999999999E-2</v>
      </c>
      <c r="T599" s="151">
        <v>0</v>
      </c>
      <c r="U599" s="151">
        <v>0</v>
      </c>
      <c r="V599" s="151">
        <v>0.14490700000000001</v>
      </c>
      <c r="W599" s="151">
        <v>0</v>
      </c>
      <c r="X599" s="151">
        <v>0</v>
      </c>
      <c r="Y599" s="151">
        <v>0</v>
      </c>
      <c r="Z599" s="151">
        <v>0</v>
      </c>
      <c r="AA599" s="151">
        <v>84.770911999999996</v>
      </c>
      <c r="AB599" s="151">
        <v>6.6641690000000002</v>
      </c>
      <c r="AC599" s="151">
        <v>56.611713999999999</v>
      </c>
      <c r="AD599" s="151">
        <v>3.8441999999999997E-2</v>
      </c>
      <c r="AE599" s="151">
        <v>2.1299999999999999E-2</v>
      </c>
      <c r="AF599" s="151">
        <v>2.0489E-2</v>
      </c>
      <c r="AG599" s="151">
        <v>0</v>
      </c>
      <c r="AH599" s="151">
        <v>0</v>
      </c>
      <c r="AI599" s="150">
        <v>1.2338E-2</v>
      </c>
    </row>
    <row r="600" spans="1:35" x14ac:dyDescent="0.25">
      <c r="A600" s="9">
        <v>599</v>
      </c>
      <c r="B600" s="3">
        <v>43122</v>
      </c>
      <c r="C600" s="151">
        <v>4.0674190000000001</v>
      </c>
      <c r="D600" s="151">
        <v>1.2371999999999999E-2</v>
      </c>
      <c r="E600" s="151">
        <v>2.0027E-2</v>
      </c>
      <c r="F600" s="151">
        <v>1.3724510000000001</v>
      </c>
      <c r="G600" s="151">
        <v>3.9986259999999998</v>
      </c>
      <c r="H600" s="151">
        <v>2.4087000000000001E-2</v>
      </c>
      <c r="I600" s="151">
        <v>1.4911220000000001</v>
      </c>
      <c r="J600" s="151">
        <v>0.99202000000000001</v>
      </c>
      <c r="K600" s="151">
        <v>1.381151</v>
      </c>
      <c r="L600" s="151">
        <v>0.12496699999999999</v>
      </c>
      <c r="M600" s="151">
        <v>0</v>
      </c>
      <c r="N600" s="151">
        <v>9.2081999999999997E-2</v>
      </c>
      <c r="O600" s="151">
        <v>5.2637939999999999</v>
      </c>
      <c r="P600" s="151">
        <v>0</v>
      </c>
      <c r="Q600" s="151">
        <v>2.3186999999999999E-2</v>
      </c>
      <c r="R600" s="151">
        <v>2.4743000000000001E-2</v>
      </c>
      <c r="S600" s="151">
        <v>2.3806999999999998E-2</v>
      </c>
      <c r="T600" s="151">
        <v>0</v>
      </c>
      <c r="U600" s="151">
        <v>0</v>
      </c>
      <c r="V600" s="151">
        <v>0.142737</v>
      </c>
      <c r="W600" s="151">
        <v>0</v>
      </c>
      <c r="X600" s="151">
        <v>0</v>
      </c>
      <c r="Y600" s="151">
        <v>0</v>
      </c>
      <c r="Z600" s="151">
        <v>0</v>
      </c>
      <c r="AA600" s="151">
        <v>84.752571000000003</v>
      </c>
      <c r="AB600" s="151">
        <v>6.6101020000000004</v>
      </c>
      <c r="AC600" s="151">
        <v>56.365676999999998</v>
      </c>
      <c r="AD600" s="151">
        <v>3.8376E-2</v>
      </c>
      <c r="AE600" s="151">
        <v>2.1299999999999999E-2</v>
      </c>
      <c r="AF600" s="151">
        <v>2.0489E-2</v>
      </c>
      <c r="AG600" s="151">
        <v>0</v>
      </c>
      <c r="AH600" s="151">
        <v>0</v>
      </c>
      <c r="AI600" s="150">
        <v>1.2181000000000001E-2</v>
      </c>
    </row>
    <row r="601" spans="1:35" x14ac:dyDescent="0.25">
      <c r="A601" s="9">
        <v>600</v>
      </c>
      <c r="B601" s="3">
        <v>43119</v>
      </c>
      <c r="C601" s="151">
        <v>4.0633270000000001</v>
      </c>
      <c r="D601" s="151">
        <v>1.2359E-2</v>
      </c>
      <c r="E601" s="151">
        <v>2.0004999999999998E-2</v>
      </c>
      <c r="F601" s="151">
        <v>1.3730230000000001</v>
      </c>
      <c r="G601" s="151">
        <v>4.0226249999999997</v>
      </c>
      <c r="H601" s="151">
        <v>2.4101000000000001E-2</v>
      </c>
      <c r="I601" s="151">
        <v>1.5106999999999999</v>
      </c>
      <c r="J601" s="151">
        <v>1.0012509999999999</v>
      </c>
      <c r="K601" s="151">
        <v>1.3827670000000001</v>
      </c>
      <c r="L601" s="151">
        <v>0.124959</v>
      </c>
      <c r="M601" s="151">
        <v>0</v>
      </c>
      <c r="N601" s="151">
        <v>9.1988E-2</v>
      </c>
      <c r="O601" s="151">
        <v>5.2607410000000003</v>
      </c>
      <c r="P601" s="151">
        <v>0</v>
      </c>
      <c r="Q601" s="151">
        <v>2.3424E-2</v>
      </c>
      <c r="R601" s="151">
        <v>2.5054E-2</v>
      </c>
      <c r="S601" s="151">
        <v>2.3741999999999999E-2</v>
      </c>
      <c r="T601" s="151">
        <v>0</v>
      </c>
      <c r="U601" s="151">
        <v>0</v>
      </c>
      <c r="V601" s="151">
        <v>0.144561</v>
      </c>
      <c r="W601" s="151">
        <v>0</v>
      </c>
      <c r="X601" s="151">
        <v>0</v>
      </c>
      <c r="Y601" s="151">
        <v>0</v>
      </c>
      <c r="Z601" s="151">
        <v>0</v>
      </c>
      <c r="AA601" s="151">
        <v>84.684517999999997</v>
      </c>
      <c r="AB601" s="151">
        <v>6.6423459999999999</v>
      </c>
      <c r="AC601" s="151">
        <v>56.526051000000002</v>
      </c>
      <c r="AD601" s="151">
        <v>3.8565000000000002E-2</v>
      </c>
      <c r="AE601" s="151">
        <v>2.1299999999999999E-2</v>
      </c>
      <c r="AF601" s="151">
        <v>2.0489E-2</v>
      </c>
      <c r="AG601" s="151">
        <v>0</v>
      </c>
      <c r="AH601" s="151">
        <v>0</v>
      </c>
      <c r="AI601" s="150">
        <v>1.2262E-2</v>
      </c>
    </row>
    <row r="602" spans="1:35" x14ac:dyDescent="0.25">
      <c r="A602" s="9">
        <v>601</v>
      </c>
      <c r="B602" s="3">
        <v>43118</v>
      </c>
      <c r="C602" s="151">
        <v>4.0619420000000002</v>
      </c>
      <c r="D602" s="151">
        <v>1.2356000000000001E-2</v>
      </c>
      <c r="E602" s="151">
        <v>1.9997999999999998E-2</v>
      </c>
      <c r="F602" s="151">
        <v>1.374425</v>
      </c>
      <c r="G602" s="151">
        <v>4.0439360000000004</v>
      </c>
      <c r="H602" s="151">
        <v>2.4344999999999999E-2</v>
      </c>
      <c r="I602" s="151">
        <v>1.5061880000000001</v>
      </c>
      <c r="J602" s="151">
        <v>1.000386</v>
      </c>
      <c r="K602" s="151">
        <v>1.3828670000000001</v>
      </c>
      <c r="L602" s="151">
        <v>0.12489400000000001</v>
      </c>
      <c r="M602" s="151">
        <v>0</v>
      </c>
      <c r="N602" s="151">
        <v>9.1954999999999995E-2</v>
      </c>
      <c r="O602" s="151">
        <v>5.2582120000000003</v>
      </c>
      <c r="P602" s="151">
        <v>0</v>
      </c>
      <c r="Q602" s="151">
        <v>2.3259999999999999E-2</v>
      </c>
      <c r="R602" s="151">
        <v>2.4988E-2</v>
      </c>
      <c r="S602" s="151">
        <v>2.3954E-2</v>
      </c>
      <c r="T602" s="151">
        <v>0</v>
      </c>
      <c r="U602" s="151">
        <v>0</v>
      </c>
      <c r="V602" s="151">
        <v>0.14419699999999999</v>
      </c>
      <c r="W602" s="151">
        <v>0</v>
      </c>
      <c r="X602" s="151">
        <v>0</v>
      </c>
      <c r="Y602" s="151">
        <v>0</v>
      </c>
      <c r="Z602" s="151">
        <v>0</v>
      </c>
      <c r="AA602" s="151">
        <v>84.642320999999995</v>
      </c>
      <c r="AB602" s="151">
        <v>6.6380590000000002</v>
      </c>
      <c r="AC602" s="151">
        <v>56.453588000000003</v>
      </c>
      <c r="AD602" s="151">
        <v>3.8503999999999997E-2</v>
      </c>
      <c r="AE602" s="151">
        <v>2.1299999999999999E-2</v>
      </c>
      <c r="AF602" s="151">
        <v>2.0489E-2</v>
      </c>
      <c r="AG602" s="151">
        <v>0</v>
      </c>
      <c r="AH602" s="151">
        <v>0</v>
      </c>
      <c r="AI602" s="150">
        <v>1.2311000000000001E-2</v>
      </c>
    </row>
    <row r="603" spans="1:35" x14ac:dyDescent="0.25">
      <c r="A603" s="9">
        <v>602</v>
      </c>
      <c r="B603" s="3">
        <v>43117</v>
      </c>
      <c r="C603" s="151">
        <v>4.0605650000000004</v>
      </c>
      <c r="D603" s="151">
        <v>1.2349000000000001E-2</v>
      </c>
      <c r="E603" s="151">
        <v>1.9990000000000001E-2</v>
      </c>
      <c r="F603" s="151">
        <v>1.3716349999999999</v>
      </c>
      <c r="G603" s="151">
        <v>4.0474690000000004</v>
      </c>
      <c r="H603" s="151">
        <v>2.4320000000000001E-2</v>
      </c>
      <c r="I603" s="151">
        <v>1.4833590000000001</v>
      </c>
      <c r="J603" s="151">
        <v>0.98591600000000001</v>
      </c>
      <c r="K603" s="151">
        <v>1.3819900000000001</v>
      </c>
      <c r="L603" s="151">
        <v>0.124829</v>
      </c>
      <c r="M603" s="151">
        <v>0</v>
      </c>
      <c r="N603" s="151">
        <v>9.1923000000000005E-2</v>
      </c>
      <c r="O603" s="151">
        <v>5.2567880000000002</v>
      </c>
      <c r="P603" s="151">
        <v>0</v>
      </c>
      <c r="Q603" s="151">
        <v>2.3015000000000001E-2</v>
      </c>
      <c r="R603" s="151">
        <v>2.4618999999999999E-2</v>
      </c>
      <c r="S603" s="151">
        <v>2.3657000000000001E-2</v>
      </c>
      <c r="T603" s="151">
        <v>0</v>
      </c>
      <c r="U603" s="151">
        <v>0</v>
      </c>
      <c r="V603" s="151">
        <v>0.14207500000000001</v>
      </c>
      <c r="W603" s="151">
        <v>0</v>
      </c>
      <c r="X603" s="151">
        <v>0</v>
      </c>
      <c r="Y603" s="151">
        <v>0</v>
      </c>
      <c r="Z603" s="151">
        <v>0</v>
      </c>
      <c r="AA603" s="151">
        <v>84.606222000000002</v>
      </c>
      <c r="AB603" s="151">
        <v>6.5858970000000001</v>
      </c>
      <c r="AC603" s="151">
        <v>56.453830000000004</v>
      </c>
      <c r="AD603" s="151">
        <v>3.8182000000000001E-2</v>
      </c>
      <c r="AE603" s="151">
        <v>2.1299999999999999E-2</v>
      </c>
      <c r="AF603" s="151">
        <v>2.0489E-2</v>
      </c>
      <c r="AG603" s="151">
        <v>0</v>
      </c>
      <c r="AH603" s="151">
        <v>0</v>
      </c>
      <c r="AI603" s="150">
        <v>1.2317E-2</v>
      </c>
    </row>
    <row r="604" spans="1:35" x14ac:dyDescent="0.25">
      <c r="A604" s="9">
        <v>603</v>
      </c>
      <c r="B604" s="3">
        <v>43116</v>
      </c>
      <c r="C604" s="151">
        <v>4.0590320000000002</v>
      </c>
      <c r="D604" s="151">
        <v>1.2349000000000001E-2</v>
      </c>
      <c r="E604" s="151">
        <v>1.9982E-2</v>
      </c>
      <c r="F604" s="151">
        <v>1.3675660000000001</v>
      </c>
      <c r="G604" s="151">
        <v>3.9908419999999998</v>
      </c>
      <c r="H604" s="151">
        <v>2.4052E-2</v>
      </c>
      <c r="I604" s="151">
        <v>1.4601489999999999</v>
      </c>
      <c r="J604" s="151">
        <v>0.97647899999999999</v>
      </c>
      <c r="K604" s="151">
        <v>1.377704</v>
      </c>
      <c r="L604" s="151">
        <v>0.124586</v>
      </c>
      <c r="M604" s="151">
        <v>0</v>
      </c>
      <c r="N604" s="151">
        <v>9.1889999999999999E-2</v>
      </c>
      <c r="O604" s="151">
        <v>5.261469</v>
      </c>
      <c r="P604" s="151">
        <v>0</v>
      </c>
      <c r="Q604" s="151">
        <v>2.2630000000000001E-2</v>
      </c>
      <c r="R604" s="151">
        <v>2.4160999999999998E-2</v>
      </c>
      <c r="S604" s="151">
        <v>2.3498999999999999E-2</v>
      </c>
      <c r="T604" s="151">
        <v>0</v>
      </c>
      <c r="U604" s="151">
        <v>0</v>
      </c>
      <c r="V604" s="151">
        <v>0.13944500000000001</v>
      </c>
      <c r="W604" s="151">
        <v>0</v>
      </c>
      <c r="X604" s="151">
        <v>0</v>
      </c>
      <c r="Y604" s="151">
        <v>0</v>
      </c>
      <c r="Z604" s="151">
        <v>0</v>
      </c>
      <c r="AA604" s="151">
        <v>84.623914999999997</v>
      </c>
      <c r="AB604" s="151">
        <v>6.5379940000000003</v>
      </c>
      <c r="AC604" s="151">
        <v>56.285223999999999</v>
      </c>
      <c r="AD604" s="151">
        <v>3.8030000000000001E-2</v>
      </c>
      <c r="AE604" s="151">
        <v>2.1134E-2</v>
      </c>
      <c r="AF604" s="151">
        <v>2.044E-2</v>
      </c>
      <c r="AG604" s="151">
        <v>0</v>
      </c>
      <c r="AH604" s="151">
        <v>0</v>
      </c>
      <c r="AI604" s="150">
        <v>1.2206E-2</v>
      </c>
    </row>
    <row r="605" spans="1:35" x14ac:dyDescent="0.25">
      <c r="A605" s="9">
        <v>604</v>
      </c>
      <c r="B605" s="3">
        <v>43115</v>
      </c>
      <c r="C605" s="151">
        <v>4.0576230000000004</v>
      </c>
      <c r="D605" s="151">
        <v>1.2349000000000001E-2</v>
      </c>
      <c r="E605" s="151">
        <v>1.9973999999999999E-2</v>
      </c>
      <c r="F605" s="151">
        <v>1.3677520000000001</v>
      </c>
      <c r="G605" s="151">
        <v>3.9932180000000002</v>
      </c>
      <c r="H605" s="151">
        <v>2.3941E-2</v>
      </c>
      <c r="I605" s="151">
        <v>1.485047</v>
      </c>
      <c r="J605" s="151">
        <v>0.99201099999999998</v>
      </c>
      <c r="K605" s="151">
        <v>1.378851</v>
      </c>
      <c r="L605" s="151">
        <v>0.124671</v>
      </c>
      <c r="M605" s="151">
        <v>0</v>
      </c>
      <c r="N605" s="151">
        <v>9.1856999999999994E-2</v>
      </c>
      <c r="O605" s="151">
        <v>5.2603179999999998</v>
      </c>
      <c r="P605" s="151">
        <v>0</v>
      </c>
      <c r="Q605" s="151">
        <v>2.3047000000000002E-2</v>
      </c>
      <c r="R605" s="151">
        <v>2.4750000000000001E-2</v>
      </c>
      <c r="S605" s="151">
        <v>2.3491999999999999E-2</v>
      </c>
      <c r="T605" s="151">
        <v>0</v>
      </c>
      <c r="U605" s="151">
        <v>0</v>
      </c>
      <c r="V605" s="151">
        <v>0.142841</v>
      </c>
      <c r="W605" s="151">
        <v>0</v>
      </c>
      <c r="X605" s="151">
        <v>0</v>
      </c>
      <c r="Y605" s="151">
        <v>0</v>
      </c>
      <c r="Z605" s="151">
        <v>0</v>
      </c>
      <c r="AA605" s="151">
        <v>84.587046999999998</v>
      </c>
      <c r="AB605" s="151">
        <v>6.5956599999999996</v>
      </c>
      <c r="AC605" s="151">
        <v>56.364806999999999</v>
      </c>
      <c r="AD605" s="151">
        <v>3.8225000000000002E-2</v>
      </c>
      <c r="AE605" s="151">
        <v>2.1134E-2</v>
      </c>
      <c r="AF605" s="151">
        <v>2.044E-2</v>
      </c>
      <c r="AG605" s="151">
        <v>0</v>
      </c>
      <c r="AH605" s="151">
        <v>0</v>
      </c>
      <c r="AI605" s="150">
        <v>1.2189999999999999E-2</v>
      </c>
    </row>
    <row r="606" spans="1:35" x14ac:dyDescent="0.25">
      <c r="A606" s="9">
        <v>605</v>
      </c>
      <c r="B606" s="3">
        <v>43112</v>
      </c>
      <c r="C606" s="151">
        <v>4.0534220000000003</v>
      </c>
      <c r="D606" s="151">
        <v>1.2336E-2</v>
      </c>
      <c r="E606" s="151">
        <v>1.9951E-2</v>
      </c>
      <c r="F606" s="151">
        <v>1.3673550000000001</v>
      </c>
      <c r="G606" s="151">
        <v>4.0224820000000001</v>
      </c>
      <c r="H606" s="151">
        <v>2.3907000000000001E-2</v>
      </c>
      <c r="I606" s="151">
        <v>1.4838370000000001</v>
      </c>
      <c r="J606" s="151">
        <v>0.99826899999999996</v>
      </c>
      <c r="K606" s="151">
        <v>1.3775770000000001</v>
      </c>
      <c r="L606" s="151">
        <v>0.124678</v>
      </c>
      <c r="M606" s="151">
        <v>0</v>
      </c>
      <c r="N606" s="151">
        <v>9.1767000000000001E-2</v>
      </c>
      <c r="O606" s="151">
        <v>5.2557239999999998</v>
      </c>
      <c r="P606" s="151">
        <v>0</v>
      </c>
      <c r="Q606" s="151">
        <v>2.2948E-2</v>
      </c>
      <c r="R606" s="151">
        <v>2.4624E-2</v>
      </c>
      <c r="S606" s="151">
        <v>2.3505000000000002E-2</v>
      </c>
      <c r="T606" s="151">
        <v>0</v>
      </c>
      <c r="U606" s="151">
        <v>0</v>
      </c>
      <c r="V606" s="151">
        <v>0.14211599999999999</v>
      </c>
      <c r="W606" s="151">
        <v>0</v>
      </c>
      <c r="X606" s="151">
        <v>0</v>
      </c>
      <c r="Y606" s="151">
        <v>0</v>
      </c>
      <c r="Z606" s="151">
        <v>0</v>
      </c>
      <c r="AA606" s="151">
        <v>84.486261999999996</v>
      </c>
      <c r="AB606" s="151">
        <v>6.5939050000000003</v>
      </c>
      <c r="AC606" s="151">
        <v>56.333841999999997</v>
      </c>
      <c r="AD606" s="151">
        <v>3.8089999999999999E-2</v>
      </c>
      <c r="AE606" s="151">
        <v>2.1134E-2</v>
      </c>
      <c r="AF606" s="151">
        <v>2.044E-2</v>
      </c>
      <c r="AG606" s="151">
        <v>0</v>
      </c>
      <c r="AH606" s="151">
        <v>0</v>
      </c>
      <c r="AI606" s="150">
        <v>1.2205000000000001E-2</v>
      </c>
    </row>
    <row r="607" spans="1:35" x14ac:dyDescent="0.25">
      <c r="A607" s="9">
        <v>606</v>
      </c>
      <c r="B607" s="3">
        <v>43111</v>
      </c>
      <c r="C607" s="151">
        <v>4.0520560000000003</v>
      </c>
      <c r="D607" s="151">
        <v>1.2330000000000001E-2</v>
      </c>
      <c r="E607" s="151">
        <v>1.9942999999999999E-2</v>
      </c>
      <c r="F607" s="151">
        <v>1.3656410000000001</v>
      </c>
      <c r="G607" s="151">
        <v>4.0135259999999997</v>
      </c>
      <c r="H607" s="151">
        <v>2.3876999999999999E-2</v>
      </c>
      <c r="I607" s="151">
        <v>1.471554</v>
      </c>
      <c r="J607" s="151">
        <v>0.99167799999999995</v>
      </c>
      <c r="K607" s="151">
        <v>1.3756250000000001</v>
      </c>
      <c r="L607" s="151">
        <v>0.124692</v>
      </c>
      <c r="M607" s="151">
        <v>0</v>
      </c>
      <c r="N607" s="151">
        <v>9.1735999999999998E-2</v>
      </c>
      <c r="O607" s="151">
        <v>5.2540430000000002</v>
      </c>
      <c r="P607" s="151">
        <v>0</v>
      </c>
      <c r="Q607" s="151">
        <v>2.2692E-2</v>
      </c>
      <c r="R607" s="151">
        <v>2.4292000000000001E-2</v>
      </c>
      <c r="S607" s="151">
        <v>2.3243E-2</v>
      </c>
      <c r="T607" s="151">
        <v>0</v>
      </c>
      <c r="U607" s="151">
        <v>0</v>
      </c>
      <c r="V607" s="151">
        <v>0.14019100000000001</v>
      </c>
      <c r="W607" s="151">
        <v>0</v>
      </c>
      <c r="X607" s="151">
        <v>0</v>
      </c>
      <c r="Y607" s="151">
        <v>0</v>
      </c>
      <c r="Z607" s="151">
        <v>0</v>
      </c>
      <c r="AA607" s="151">
        <v>84.484610000000004</v>
      </c>
      <c r="AB607" s="151">
        <v>6.5667400000000002</v>
      </c>
      <c r="AC607" s="151">
        <v>56.255124000000002</v>
      </c>
      <c r="AD607" s="151">
        <v>3.7765E-2</v>
      </c>
      <c r="AE607" s="151">
        <v>2.1134E-2</v>
      </c>
      <c r="AF607" s="151">
        <v>2.044E-2</v>
      </c>
      <c r="AG607" s="151">
        <v>0</v>
      </c>
      <c r="AH607" s="151">
        <v>0</v>
      </c>
      <c r="AI607" s="150">
        <v>1.2179000000000001E-2</v>
      </c>
    </row>
    <row r="608" spans="1:35" x14ac:dyDescent="0.25">
      <c r="A608" s="9">
        <v>607</v>
      </c>
      <c r="B608" s="3">
        <v>43110</v>
      </c>
      <c r="C608" s="151">
        <v>4.0506500000000001</v>
      </c>
      <c r="D608" s="151">
        <v>1.2321E-2</v>
      </c>
      <c r="E608" s="151">
        <v>1.9935999999999999E-2</v>
      </c>
      <c r="F608" s="151">
        <v>1.364981</v>
      </c>
      <c r="G608" s="151">
        <v>3.9899770000000001</v>
      </c>
      <c r="H608" s="151">
        <v>2.3595000000000001E-2</v>
      </c>
      <c r="I608" s="151">
        <v>1.486256</v>
      </c>
      <c r="J608" s="151">
        <v>1.000454</v>
      </c>
      <c r="K608" s="151">
        <v>1.375048</v>
      </c>
      <c r="L608" s="151">
        <v>0.124524</v>
      </c>
      <c r="M608" s="151">
        <v>0</v>
      </c>
      <c r="N608" s="151">
        <v>9.1705999999999996E-2</v>
      </c>
      <c r="O608" s="151">
        <v>5.2543550000000003</v>
      </c>
      <c r="P608" s="151">
        <v>0</v>
      </c>
      <c r="Q608" s="151">
        <v>2.2891000000000002E-2</v>
      </c>
      <c r="R608" s="151">
        <v>2.4642000000000001E-2</v>
      </c>
      <c r="S608" s="151">
        <v>2.3181E-2</v>
      </c>
      <c r="T608" s="151">
        <v>0</v>
      </c>
      <c r="U608" s="151">
        <v>0</v>
      </c>
      <c r="V608" s="151">
        <v>0.14216999999999999</v>
      </c>
      <c r="W608" s="151">
        <v>0</v>
      </c>
      <c r="X608" s="151">
        <v>0</v>
      </c>
      <c r="Y608" s="151">
        <v>0</v>
      </c>
      <c r="Z608" s="151">
        <v>0</v>
      </c>
      <c r="AA608" s="151">
        <v>84.454583999999997</v>
      </c>
      <c r="AB608" s="151">
        <v>6.608886</v>
      </c>
      <c r="AC608" s="151">
        <v>56.245992000000001</v>
      </c>
      <c r="AD608" s="151">
        <v>3.7788000000000002E-2</v>
      </c>
      <c r="AE608" s="151">
        <v>2.1134E-2</v>
      </c>
      <c r="AF608" s="151">
        <v>2.044E-2</v>
      </c>
      <c r="AG608" s="151">
        <v>0</v>
      </c>
      <c r="AH608" s="151">
        <v>0</v>
      </c>
      <c r="AI608" s="150">
        <v>1.2049000000000001E-2</v>
      </c>
    </row>
    <row r="609" spans="1:35" x14ac:dyDescent="0.25">
      <c r="A609" s="9">
        <v>608</v>
      </c>
      <c r="B609" s="3">
        <v>43109</v>
      </c>
      <c r="C609" s="151">
        <v>4.0491390000000003</v>
      </c>
      <c r="D609" s="151">
        <v>1.2316000000000001E-2</v>
      </c>
      <c r="E609" s="151">
        <v>1.9928000000000001E-2</v>
      </c>
      <c r="F609" s="151">
        <v>1.365532</v>
      </c>
      <c r="G609" s="151">
        <v>3.9854449999999999</v>
      </c>
      <c r="H609" s="151">
        <v>2.3604E-2</v>
      </c>
      <c r="I609" s="151">
        <v>1.502497</v>
      </c>
      <c r="J609" s="151">
        <v>1.008745</v>
      </c>
      <c r="K609" s="151">
        <v>1.375526</v>
      </c>
      <c r="L609" s="151">
        <v>0.124496</v>
      </c>
      <c r="M609" s="151">
        <v>0</v>
      </c>
      <c r="N609" s="151">
        <v>9.1674000000000005E-2</v>
      </c>
      <c r="O609" s="151">
        <v>5.2513639999999997</v>
      </c>
      <c r="P609" s="151">
        <v>0</v>
      </c>
      <c r="Q609" s="151">
        <v>2.3095999999999998E-2</v>
      </c>
      <c r="R609" s="151">
        <v>2.487E-2</v>
      </c>
      <c r="S609" s="151">
        <v>2.3141999999999999E-2</v>
      </c>
      <c r="T609" s="151">
        <v>0</v>
      </c>
      <c r="U609" s="151">
        <v>0</v>
      </c>
      <c r="V609" s="151">
        <v>0.14349700000000001</v>
      </c>
      <c r="W609" s="151">
        <v>0</v>
      </c>
      <c r="X609" s="151">
        <v>0</v>
      </c>
      <c r="Y609" s="151">
        <v>0</v>
      </c>
      <c r="Z609" s="151">
        <v>0</v>
      </c>
      <c r="AA609" s="151">
        <v>84.415322000000003</v>
      </c>
      <c r="AB609" s="151">
        <v>6.6431899999999997</v>
      </c>
      <c r="AC609" s="151">
        <v>56.268152000000001</v>
      </c>
      <c r="AD609" s="151">
        <v>3.7810999999999997E-2</v>
      </c>
      <c r="AE609" s="151">
        <v>2.1004999999999999E-2</v>
      </c>
      <c r="AF609" s="151">
        <v>2.0371E-2</v>
      </c>
      <c r="AG609" s="151">
        <v>0</v>
      </c>
      <c r="AH609" s="151">
        <v>0</v>
      </c>
      <c r="AI609" s="150">
        <v>1.1967E-2</v>
      </c>
    </row>
    <row r="610" spans="1:35" x14ac:dyDescent="0.25">
      <c r="A610" s="9">
        <v>609</v>
      </c>
      <c r="B610" s="3">
        <v>43108</v>
      </c>
      <c r="C610" s="151">
        <v>4.0470930000000003</v>
      </c>
      <c r="D610" s="151">
        <v>1.2307999999999999E-2</v>
      </c>
      <c r="E610" s="151">
        <v>1.992E-2</v>
      </c>
      <c r="F610" s="151">
        <v>1.365129</v>
      </c>
      <c r="G610" s="151">
        <v>3.984537</v>
      </c>
      <c r="H610" s="151">
        <v>2.3587E-2</v>
      </c>
      <c r="I610" s="151">
        <v>1.504478</v>
      </c>
      <c r="J610" s="151">
        <v>1.0086649999999999</v>
      </c>
      <c r="K610" s="151">
        <v>1.375491</v>
      </c>
      <c r="L610" s="151">
        <v>0.124459</v>
      </c>
      <c r="M610" s="151">
        <v>0</v>
      </c>
      <c r="N610" s="151">
        <v>9.1556999999999999E-2</v>
      </c>
      <c r="O610" s="151">
        <v>5.2502500000000003</v>
      </c>
      <c r="P610" s="151">
        <v>0</v>
      </c>
      <c r="Q610" s="151">
        <v>2.3074000000000001E-2</v>
      </c>
      <c r="R610" s="151">
        <v>2.4829E-2</v>
      </c>
      <c r="S610" s="151">
        <v>2.3082999999999999E-2</v>
      </c>
      <c r="T610" s="151">
        <v>0</v>
      </c>
      <c r="U610" s="151">
        <v>0</v>
      </c>
      <c r="V610" s="151">
        <v>0.14325399999999999</v>
      </c>
      <c r="W610" s="151">
        <v>0</v>
      </c>
      <c r="X610" s="151">
        <v>0</v>
      </c>
      <c r="Y610" s="151">
        <v>0</v>
      </c>
      <c r="Z610" s="151">
        <v>0</v>
      </c>
      <c r="AA610" s="151">
        <v>84.399327999999997</v>
      </c>
      <c r="AB610" s="151">
        <v>6.646744</v>
      </c>
      <c r="AC610" s="151">
        <v>56.288283</v>
      </c>
      <c r="AD610" s="151">
        <v>3.7805999999999999E-2</v>
      </c>
      <c r="AE610" s="151">
        <v>2.1004999999999999E-2</v>
      </c>
      <c r="AF610" s="151">
        <v>2.0371E-2</v>
      </c>
      <c r="AG610" s="151">
        <v>0</v>
      </c>
      <c r="AH610" s="151">
        <v>0</v>
      </c>
      <c r="AI610" s="150">
        <v>1.1975E-2</v>
      </c>
    </row>
    <row r="611" spans="1:35" x14ac:dyDescent="0.25">
      <c r="A611" s="9">
        <v>610</v>
      </c>
      <c r="B611" s="3">
        <v>43105</v>
      </c>
      <c r="C611" s="151">
        <v>4.0429449999999996</v>
      </c>
      <c r="D611" s="151">
        <v>1.2295E-2</v>
      </c>
      <c r="E611" s="151">
        <v>1.9897999999999999E-2</v>
      </c>
      <c r="F611" s="151">
        <v>1.363329</v>
      </c>
      <c r="G611" s="151">
        <v>3.9911789999999998</v>
      </c>
      <c r="H611" s="151">
        <v>2.3594E-2</v>
      </c>
      <c r="I611" s="151">
        <v>1.491206</v>
      </c>
      <c r="J611" s="151">
        <v>1.0016039999999999</v>
      </c>
      <c r="K611" s="151">
        <v>1.373448</v>
      </c>
      <c r="L611" s="151">
        <v>0.124167</v>
      </c>
      <c r="M611" s="151">
        <v>0</v>
      </c>
      <c r="N611" s="151">
        <v>9.1464000000000004E-2</v>
      </c>
      <c r="O611" s="151">
        <v>5.2458879999999999</v>
      </c>
      <c r="P611" s="151">
        <v>0</v>
      </c>
      <c r="Q611" s="151">
        <v>2.2811999999999999E-2</v>
      </c>
      <c r="R611" s="151">
        <v>2.4486000000000001E-2</v>
      </c>
      <c r="S611" s="151">
        <v>2.2929999999999999E-2</v>
      </c>
      <c r="T611" s="151">
        <v>0</v>
      </c>
      <c r="U611" s="151">
        <v>0</v>
      </c>
      <c r="V611" s="151">
        <v>0.14127799999999999</v>
      </c>
      <c r="W611" s="151">
        <v>0</v>
      </c>
      <c r="X611" s="151">
        <v>0</v>
      </c>
      <c r="Y611" s="151">
        <v>0</v>
      </c>
      <c r="Z611" s="151">
        <v>0</v>
      </c>
      <c r="AA611" s="151">
        <v>84.335976000000002</v>
      </c>
      <c r="AB611" s="151">
        <v>6.6143710000000002</v>
      </c>
      <c r="AC611" s="151">
        <v>56.220080000000003</v>
      </c>
      <c r="AD611" s="151">
        <v>3.7679999999999998E-2</v>
      </c>
      <c r="AE611" s="151">
        <v>2.1004999999999999E-2</v>
      </c>
      <c r="AF611" s="151">
        <v>2.0371E-2</v>
      </c>
      <c r="AG611" s="151">
        <v>0</v>
      </c>
      <c r="AH611" s="151">
        <v>0</v>
      </c>
      <c r="AI611" s="150">
        <v>1.2087000000000001E-2</v>
      </c>
    </row>
    <row r="612" spans="1:35" x14ac:dyDescent="0.25">
      <c r="A612" s="9">
        <v>611</v>
      </c>
      <c r="B612" s="3">
        <v>43104</v>
      </c>
      <c r="C612" s="151">
        <v>4.0413629999999996</v>
      </c>
      <c r="D612" s="151">
        <v>1.2291E-2</v>
      </c>
      <c r="E612" s="151">
        <v>1.9890000000000001E-2</v>
      </c>
      <c r="F612" s="151">
        <v>1.3630040000000001</v>
      </c>
      <c r="G612" s="151">
        <v>3.9801000000000002</v>
      </c>
      <c r="H612" s="151">
        <v>2.3640999999999999E-2</v>
      </c>
      <c r="I612" s="151">
        <v>1.495261</v>
      </c>
      <c r="J612" s="151">
        <v>1.004432</v>
      </c>
      <c r="K612" s="151">
        <v>1.3721859999999999</v>
      </c>
      <c r="L612" s="151">
        <v>0.124276</v>
      </c>
      <c r="M612" s="151">
        <v>0</v>
      </c>
      <c r="N612" s="151">
        <v>9.1429999999999997E-2</v>
      </c>
      <c r="O612" s="151">
        <v>5.2428309999999998</v>
      </c>
      <c r="P612" s="151">
        <v>0</v>
      </c>
      <c r="Q612" s="151">
        <v>2.2779000000000001E-2</v>
      </c>
      <c r="R612" s="151">
        <v>2.4368999999999998E-2</v>
      </c>
      <c r="S612" s="151">
        <v>2.2776999999999999E-2</v>
      </c>
      <c r="T612" s="151">
        <v>0</v>
      </c>
      <c r="U612" s="151">
        <v>0</v>
      </c>
      <c r="V612" s="151">
        <v>0.140602</v>
      </c>
      <c r="W612" s="151">
        <v>0</v>
      </c>
      <c r="X612" s="151">
        <v>0</v>
      </c>
      <c r="Y612" s="151">
        <v>0</v>
      </c>
      <c r="Z612" s="151">
        <v>0</v>
      </c>
      <c r="AA612" s="151">
        <v>84.279538000000002</v>
      </c>
      <c r="AB612" s="151">
        <v>6.6290180000000003</v>
      </c>
      <c r="AC612" s="151">
        <v>56.159232000000003</v>
      </c>
      <c r="AD612" s="151">
        <v>3.7388999999999999E-2</v>
      </c>
      <c r="AE612" s="151">
        <v>2.1004999999999999E-2</v>
      </c>
      <c r="AF612" s="151">
        <v>2.0371E-2</v>
      </c>
      <c r="AG612" s="151">
        <v>0</v>
      </c>
      <c r="AH612" s="151">
        <v>0</v>
      </c>
      <c r="AI612" s="150">
        <v>1.2061000000000001E-2</v>
      </c>
    </row>
    <row r="613" spans="1:35" x14ac:dyDescent="0.25">
      <c r="A613" s="9">
        <v>612</v>
      </c>
      <c r="B613" s="3">
        <v>43103</v>
      </c>
      <c r="C613" s="151">
        <v>4.0398769999999997</v>
      </c>
      <c r="D613" s="151">
        <v>1.2286999999999999E-2</v>
      </c>
      <c r="E613" s="151">
        <v>1.9882E-2</v>
      </c>
      <c r="F613" s="151">
        <v>1.362015</v>
      </c>
      <c r="G613" s="151">
        <v>3.9784999999999999</v>
      </c>
      <c r="H613" s="151">
        <v>2.3626999999999999E-2</v>
      </c>
      <c r="I613" s="151">
        <v>1.5088760000000001</v>
      </c>
      <c r="J613" s="151">
        <v>1.017876</v>
      </c>
      <c r="K613" s="151">
        <v>1.370825</v>
      </c>
      <c r="L613" s="151">
        <v>0.124376</v>
      </c>
      <c r="M613" s="151">
        <v>0</v>
      </c>
      <c r="N613" s="151">
        <v>9.1398999999999994E-2</v>
      </c>
      <c r="O613" s="151">
        <v>5.2408229999999998</v>
      </c>
      <c r="P613" s="151">
        <v>0</v>
      </c>
      <c r="Q613" s="151">
        <v>2.2984999999999998E-2</v>
      </c>
      <c r="R613" s="151">
        <v>2.4555E-2</v>
      </c>
      <c r="S613" s="151">
        <v>2.2671E-2</v>
      </c>
      <c r="T613" s="151">
        <v>0</v>
      </c>
      <c r="U613" s="151">
        <v>0</v>
      </c>
      <c r="V613" s="151">
        <v>0.14169000000000001</v>
      </c>
      <c r="W613" s="151">
        <v>0</v>
      </c>
      <c r="X613" s="151">
        <v>0</v>
      </c>
      <c r="Y613" s="151">
        <v>0</v>
      </c>
      <c r="Z613" s="151">
        <v>0</v>
      </c>
      <c r="AA613" s="151">
        <v>84.298192</v>
      </c>
      <c r="AB613" s="151">
        <v>6.6516710000000003</v>
      </c>
      <c r="AC613" s="151">
        <v>56.179842999999998</v>
      </c>
      <c r="AD613" s="151">
        <v>3.7477000000000003E-2</v>
      </c>
      <c r="AE613" s="151">
        <v>2.1004999999999999E-2</v>
      </c>
      <c r="AF613" s="151">
        <v>2.0371E-2</v>
      </c>
      <c r="AG613" s="151">
        <v>0</v>
      </c>
      <c r="AH613" s="151">
        <v>0</v>
      </c>
      <c r="AI613" s="150">
        <v>1.2015E-2</v>
      </c>
    </row>
    <row r="614" spans="1:35" x14ac:dyDescent="0.25">
      <c r="A614" s="9">
        <v>613</v>
      </c>
      <c r="B614" s="3">
        <v>43102</v>
      </c>
      <c r="C614" s="151">
        <v>4.0384000000000002</v>
      </c>
      <c r="D614" s="151">
        <v>1.2272E-2</v>
      </c>
      <c r="E614" s="151">
        <v>1.9876000000000001E-2</v>
      </c>
      <c r="F614" s="151">
        <v>1.360231</v>
      </c>
      <c r="G614" s="151">
        <v>3.9807100000000002</v>
      </c>
      <c r="H614" s="151">
        <v>2.3376000000000001E-2</v>
      </c>
      <c r="I614" s="151">
        <v>1.4885090000000001</v>
      </c>
      <c r="J614" s="151">
        <v>1.0033749999999999</v>
      </c>
      <c r="K614" s="151">
        <v>1.36954</v>
      </c>
      <c r="L614" s="151">
        <v>0.124138</v>
      </c>
      <c r="M614" s="151">
        <v>0</v>
      </c>
      <c r="N614" s="151">
        <v>9.1368000000000005E-2</v>
      </c>
      <c r="O614" s="151">
        <v>5.235144</v>
      </c>
      <c r="P614" s="151">
        <v>0</v>
      </c>
      <c r="Q614" s="151">
        <v>2.2807999999999998E-2</v>
      </c>
      <c r="R614" s="151">
        <v>2.4178000000000002E-2</v>
      </c>
      <c r="S614" s="151">
        <v>2.2152999999999999E-2</v>
      </c>
      <c r="T614" s="151">
        <v>0</v>
      </c>
      <c r="U614" s="151">
        <v>0</v>
      </c>
      <c r="V614" s="151">
        <v>0.139512</v>
      </c>
      <c r="W614" s="151">
        <v>0</v>
      </c>
      <c r="X614" s="151">
        <v>0</v>
      </c>
      <c r="Y614" s="151">
        <v>0</v>
      </c>
      <c r="Z614" s="151">
        <v>0</v>
      </c>
      <c r="AA614" s="151">
        <v>84.176930999999996</v>
      </c>
      <c r="AB614" s="151">
        <v>6.6086749999999999</v>
      </c>
      <c r="AC614" s="151">
        <v>56.106788999999999</v>
      </c>
      <c r="AD614" s="151">
        <v>3.7287000000000001E-2</v>
      </c>
      <c r="AE614" s="151">
        <v>2.0926E-2</v>
      </c>
      <c r="AF614" s="151">
        <v>2.0362999999999999E-2</v>
      </c>
      <c r="AG614" s="151">
        <v>0</v>
      </c>
      <c r="AH614" s="151">
        <v>0</v>
      </c>
      <c r="AI614" s="150">
        <v>1.1952000000000001E-2</v>
      </c>
    </row>
    <row r="615" spans="1:35" x14ac:dyDescent="0.25">
      <c r="A615" s="9">
        <v>614</v>
      </c>
      <c r="B615" s="3">
        <v>43098</v>
      </c>
      <c r="C615" s="151">
        <v>4.0327320000000002</v>
      </c>
      <c r="D615" s="151">
        <v>1.2263E-2</v>
      </c>
      <c r="E615" s="151">
        <v>1.9845999999999999E-2</v>
      </c>
      <c r="F615" s="151">
        <v>1.358927</v>
      </c>
      <c r="G615" s="151">
        <v>4.0175879999999999</v>
      </c>
      <c r="H615" s="151">
        <v>2.3531E-2</v>
      </c>
      <c r="I615" s="151">
        <v>1.4810749999999999</v>
      </c>
      <c r="J615" s="151">
        <v>0.99477800000000005</v>
      </c>
      <c r="K615" s="151">
        <v>1.3692679999999999</v>
      </c>
      <c r="L615" s="151">
        <v>0.12379800000000001</v>
      </c>
      <c r="M615" s="151">
        <v>0</v>
      </c>
      <c r="N615" s="151">
        <v>9.1236999999999999E-2</v>
      </c>
      <c r="O615" s="151">
        <v>5.2171519999999996</v>
      </c>
      <c r="P615" s="151">
        <v>0</v>
      </c>
      <c r="Q615" s="151">
        <v>2.2665000000000001E-2</v>
      </c>
      <c r="R615" s="151">
        <v>2.3983999999999998E-2</v>
      </c>
      <c r="S615" s="151">
        <v>2.2296E-2</v>
      </c>
      <c r="T615" s="151">
        <v>0</v>
      </c>
      <c r="U615" s="151">
        <v>0</v>
      </c>
      <c r="V615" s="151">
        <v>0.13842599999999999</v>
      </c>
      <c r="W615" s="151">
        <v>0</v>
      </c>
      <c r="X615" s="151">
        <v>0</v>
      </c>
      <c r="Y615" s="151">
        <v>0</v>
      </c>
      <c r="Z615" s="151">
        <v>0</v>
      </c>
      <c r="AA615" s="151">
        <v>84.035235999999998</v>
      </c>
      <c r="AB615" s="151">
        <v>6.5768129999999996</v>
      </c>
      <c r="AC615" s="151">
        <v>56.181381000000002</v>
      </c>
      <c r="AD615" s="151">
        <v>3.7239000000000001E-2</v>
      </c>
      <c r="AE615" s="151">
        <v>2.0962000000000001E-2</v>
      </c>
      <c r="AF615" s="151">
        <v>2.0320999999999999E-2</v>
      </c>
      <c r="AG615" s="151">
        <v>0</v>
      </c>
      <c r="AH615" s="151">
        <v>0</v>
      </c>
      <c r="AI615" s="150">
        <v>1.2055E-2</v>
      </c>
    </row>
    <row r="616" spans="1:35" x14ac:dyDescent="0.25">
      <c r="A616" s="9">
        <v>615</v>
      </c>
      <c r="B616" s="3">
        <v>43097</v>
      </c>
      <c r="C616" s="151">
        <v>4.0313509999999999</v>
      </c>
      <c r="D616" s="151">
        <v>1.2255E-2</v>
      </c>
      <c r="E616" s="151">
        <v>1.9838999999999999E-2</v>
      </c>
      <c r="F616" s="151">
        <v>1.3556950000000001</v>
      </c>
      <c r="G616" s="151">
        <v>4.0262840000000004</v>
      </c>
      <c r="H616" s="151">
        <v>2.3473000000000001E-2</v>
      </c>
      <c r="I616" s="151">
        <v>1.4541090000000001</v>
      </c>
      <c r="J616" s="151">
        <v>0.98360199999999998</v>
      </c>
      <c r="K616" s="151">
        <v>1.365602</v>
      </c>
      <c r="L616" s="151">
        <v>0.123514</v>
      </c>
      <c r="M616" s="151">
        <v>0</v>
      </c>
      <c r="N616" s="151">
        <v>9.1205999999999995E-2</v>
      </c>
      <c r="O616" s="151">
        <v>5.2170610000000002</v>
      </c>
      <c r="P616" s="151">
        <v>0</v>
      </c>
      <c r="Q616" s="151">
        <v>2.2266999999999999E-2</v>
      </c>
      <c r="R616" s="151">
        <v>2.3529000000000001E-2</v>
      </c>
      <c r="S616" s="151">
        <v>2.2346999999999999E-2</v>
      </c>
      <c r="T616" s="151">
        <v>0</v>
      </c>
      <c r="U616" s="151">
        <v>0</v>
      </c>
      <c r="V616" s="151">
        <v>0.13578899999999999</v>
      </c>
      <c r="W616" s="151">
        <v>0</v>
      </c>
      <c r="X616" s="151">
        <v>0</v>
      </c>
      <c r="Y616" s="151">
        <v>0</v>
      </c>
      <c r="Z616" s="151">
        <v>0</v>
      </c>
      <c r="AA616" s="151">
        <v>83.986682000000002</v>
      </c>
      <c r="AB616" s="151">
        <v>6.518796</v>
      </c>
      <c r="AC616" s="151">
        <v>56.076732</v>
      </c>
      <c r="AD616" s="151">
        <v>3.7123999999999997E-2</v>
      </c>
      <c r="AE616" s="151">
        <v>2.0962000000000001E-2</v>
      </c>
      <c r="AF616" s="151">
        <v>2.0320999999999999E-2</v>
      </c>
      <c r="AG616" s="151">
        <v>0</v>
      </c>
      <c r="AH616" s="151">
        <v>0</v>
      </c>
      <c r="AI616" s="150">
        <v>1.2024999999999999E-2</v>
      </c>
    </row>
    <row r="617" spans="1:35" x14ac:dyDescent="0.25">
      <c r="A617" s="9">
        <v>616</v>
      </c>
      <c r="B617" s="3">
        <v>43096</v>
      </c>
      <c r="C617" s="151">
        <v>4.0300289999999999</v>
      </c>
      <c r="D617" s="151">
        <v>1.2241999999999999E-2</v>
      </c>
      <c r="E617" s="151">
        <v>1.9823E-2</v>
      </c>
      <c r="F617" s="151">
        <v>1.353281</v>
      </c>
      <c r="G617" s="151">
        <v>4.0064719999999996</v>
      </c>
      <c r="H617" s="151">
        <v>2.324E-2</v>
      </c>
      <c r="I617" s="151">
        <v>1.4491080000000001</v>
      </c>
      <c r="J617" s="151">
        <v>0.98087899999999995</v>
      </c>
      <c r="K617" s="151">
        <v>1.3634770000000001</v>
      </c>
      <c r="L617" s="151">
        <v>0.12345399999999999</v>
      </c>
      <c r="M617" s="151">
        <v>0</v>
      </c>
      <c r="N617" s="151">
        <v>9.1175999999999993E-2</v>
      </c>
      <c r="O617" s="151">
        <v>5.2144079999999997</v>
      </c>
      <c r="P617" s="151">
        <v>0</v>
      </c>
      <c r="Q617" s="151">
        <v>2.2172000000000001E-2</v>
      </c>
      <c r="R617" s="151">
        <v>2.3424E-2</v>
      </c>
      <c r="S617" s="151">
        <v>2.2391999999999999E-2</v>
      </c>
      <c r="T617" s="151">
        <v>0</v>
      </c>
      <c r="U617" s="151">
        <v>0</v>
      </c>
      <c r="V617" s="151">
        <v>0.13516300000000001</v>
      </c>
      <c r="W617" s="151">
        <v>0</v>
      </c>
      <c r="X617" s="151">
        <v>0</v>
      </c>
      <c r="Y617" s="151">
        <v>0</v>
      </c>
      <c r="Z617" s="151">
        <v>0</v>
      </c>
      <c r="AA617" s="151">
        <v>83.964736000000002</v>
      </c>
      <c r="AB617" s="151">
        <v>6.5147579999999996</v>
      </c>
      <c r="AC617" s="151">
        <v>56.047122000000002</v>
      </c>
      <c r="AD617" s="151">
        <v>3.7178999999999997E-2</v>
      </c>
      <c r="AE617" s="151">
        <v>2.0962000000000001E-2</v>
      </c>
      <c r="AF617" s="151">
        <v>2.0320999999999999E-2</v>
      </c>
      <c r="AG617" s="151">
        <v>0</v>
      </c>
      <c r="AH617" s="151">
        <v>0</v>
      </c>
      <c r="AI617" s="150">
        <v>1.1901E-2</v>
      </c>
    </row>
    <row r="618" spans="1:35" x14ac:dyDescent="0.25">
      <c r="A618" s="9">
        <v>617</v>
      </c>
      <c r="B618" s="3">
        <v>43095</v>
      </c>
      <c r="C618" s="151">
        <v>4.0286200000000001</v>
      </c>
      <c r="D618" s="151">
        <v>1.2233000000000001E-2</v>
      </c>
      <c r="E618" s="151">
        <v>1.9814999999999999E-2</v>
      </c>
      <c r="F618" s="151">
        <v>1.353809</v>
      </c>
      <c r="G618" s="151">
        <v>4.0131899999999998</v>
      </c>
      <c r="H618" s="151">
        <v>2.3213999999999999E-2</v>
      </c>
      <c r="I618" s="151">
        <v>1.449114</v>
      </c>
      <c r="J618" s="151">
        <v>0.98107100000000003</v>
      </c>
      <c r="K618" s="151">
        <v>1.364134</v>
      </c>
      <c r="L618" s="151">
        <v>0.123394</v>
      </c>
      <c r="M618" s="151">
        <v>0</v>
      </c>
      <c r="N618" s="151">
        <v>9.1144000000000003E-2</v>
      </c>
      <c r="O618" s="151">
        <v>5.214213</v>
      </c>
      <c r="P618" s="151">
        <v>0</v>
      </c>
      <c r="Q618" s="151">
        <v>2.2193999999999998E-2</v>
      </c>
      <c r="R618" s="151">
        <v>2.3406E-2</v>
      </c>
      <c r="S618" s="151">
        <v>2.2395999999999999E-2</v>
      </c>
      <c r="T618" s="151">
        <v>0</v>
      </c>
      <c r="U618" s="151">
        <v>0</v>
      </c>
      <c r="V618" s="151">
        <v>0.13508200000000001</v>
      </c>
      <c r="W618" s="151">
        <v>0</v>
      </c>
      <c r="X618" s="151">
        <v>0</v>
      </c>
      <c r="Y618" s="151">
        <v>0</v>
      </c>
      <c r="Z618" s="151">
        <v>0</v>
      </c>
      <c r="AA618" s="151">
        <v>83.878711999999993</v>
      </c>
      <c r="AB618" s="151">
        <v>6.5105560000000002</v>
      </c>
      <c r="AC618" s="151">
        <v>56.064005000000002</v>
      </c>
      <c r="AD618" s="151">
        <v>3.7085E-2</v>
      </c>
      <c r="AE618" s="151">
        <v>2.0809999999999999E-2</v>
      </c>
      <c r="AF618" s="151">
        <v>2.0240000000000001E-2</v>
      </c>
      <c r="AG618" s="151">
        <v>0</v>
      </c>
      <c r="AH618" s="151">
        <v>0</v>
      </c>
      <c r="AI618" s="150">
        <v>1.1789000000000001E-2</v>
      </c>
    </row>
    <row r="619" spans="1:35" x14ac:dyDescent="0.25">
      <c r="A619" s="9">
        <v>618</v>
      </c>
      <c r="B619" s="3">
        <v>43094</v>
      </c>
      <c r="C619" s="151">
        <v>4.0272300000000003</v>
      </c>
      <c r="D619" s="151">
        <v>1.2226000000000001E-2</v>
      </c>
      <c r="E619" s="151">
        <v>1.9807000000000002E-2</v>
      </c>
      <c r="F619" s="151">
        <v>1.3523480000000001</v>
      </c>
      <c r="G619" s="151">
        <v>4.0160150000000003</v>
      </c>
      <c r="H619" s="151">
        <v>2.3105000000000001E-2</v>
      </c>
      <c r="I619" s="151">
        <v>1.4376720000000001</v>
      </c>
      <c r="J619" s="151">
        <v>0.97453400000000001</v>
      </c>
      <c r="K619" s="151">
        <v>1.3625339999999999</v>
      </c>
      <c r="L619" s="151">
        <v>0.12331400000000001</v>
      </c>
      <c r="M619" s="151">
        <v>0</v>
      </c>
      <c r="N619" s="151">
        <v>9.1110999999999998E-2</v>
      </c>
      <c r="O619" s="151">
        <v>5.2098699999999996</v>
      </c>
      <c r="P619" s="151">
        <v>0</v>
      </c>
      <c r="Q619" s="151">
        <v>2.2053E-2</v>
      </c>
      <c r="R619" s="151">
        <v>2.3258000000000001E-2</v>
      </c>
      <c r="S619" s="151">
        <v>2.2412999999999999E-2</v>
      </c>
      <c r="T619" s="151">
        <v>0</v>
      </c>
      <c r="U619" s="151">
        <v>0</v>
      </c>
      <c r="V619" s="151">
        <v>0.134213</v>
      </c>
      <c r="W619" s="151">
        <v>0</v>
      </c>
      <c r="X619" s="151">
        <v>0</v>
      </c>
      <c r="Y619" s="151">
        <v>0</v>
      </c>
      <c r="Z619" s="151">
        <v>0</v>
      </c>
      <c r="AA619" s="151">
        <v>83.894276000000005</v>
      </c>
      <c r="AB619" s="151">
        <v>6.5022310000000001</v>
      </c>
      <c r="AC619" s="151">
        <v>55.974612</v>
      </c>
      <c r="AD619" s="151">
        <v>3.6814E-2</v>
      </c>
      <c r="AE619" s="151">
        <v>2.0809999999999999E-2</v>
      </c>
      <c r="AF619" s="151">
        <v>2.0240000000000001E-2</v>
      </c>
      <c r="AG619" s="151">
        <v>0</v>
      </c>
      <c r="AH619" s="151">
        <v>0</v>
      </c>
      <c r="AI619" s="150">
        <v>1.1797999999999999E-2</v>
      </c>
    </row>
    <row r="620" spans="1:35" x14ac:dyDescent="0.25">
      <c r="A620" s="9">
        <v>619</v>
      </c>
      <c r="B620" s="3">
        <v>43091</v>
      </c>
      <c r="C620" s="151">
        <v>4.023212</v>
      </c>
      <c r="D620" s="151">
        <v>1.2213999999999999E-2</v>
      </c>
      <c r="E620" s="151">
        <v>1.9785000000000001E-2</v>
      </c>
      <c r="F620" s="151">
        <v>1.3518730000000001</v>
      </c>
      <c r="G620" s="151">
        <v>4.026459</v>
      </c>
      <c r="H620" s="151">
        <v>2.3136E-2</v>
      </c>
      <c r="I620" s="151">
        <v>1.4386570000000001</v>
      </c>
      <c r="J620" s="151">
        <v>0.97649600000000003</v>
      </c>
      <c r="K620" s="151">
        <v>1.3616330000000001</v>
      </c>
      <c r="L620" s="151">
        <v>0.123205</v>
      </c>
      <c r="M620" s="151">
        <v>0</v>
      </c>
      <c r="N620" s="151">
        <v>9.1013999999999998E-2</v>
      </c>
      <c r="O620" s="151">
        <v>5.2041719999999998</v>
      </c>
      <c r="P620" s="151">
        <v>0</v>
      </c>
      <c r="Q620" s="151">
        <v>2.2037999999999999E-2</v>
      </c>
      <c r="R620" s="151">
        <v>2.3268E-2</v>
      </c>
      <c r="S620" s="151">
        <v>2.2461999999999999E-2</v>
      </c>
      <c r="T620" s="151">
        <v>0</v>
      </c>
      <c r="U620" s="151">
        <v>0</v>
      </c>
      <c r="V620" s="151">
        <v>0.134296</v>
      </c>
      <c r="W620" s="151">
        <v>0</v>
      </c>
      <c r="X620" s="151">
        <v>0</v>
      </c>
      <c r="Y620" s="151">
        <v>0</v>
      </c>
      <c r="Z620" s="151">
        <v>0</v>
      </c>
      <c r="AA620" s="151">
        <v>83.865677000000005</v>
      </c>
      <c r="AB620" s="151">
        <v>6.5012100000000004</v>
      </c>
      <c r="AC620" s="151">
        <v>55.946733999999999</v>
      </c>
      <c r="AD620" s="151">
        <v>3.6845999999999997E-2</v>
      </c>
      <c r="AE620" s="151">
        <v>2.0809999999999999E-2</v>
      </c>
      <c r="AF620" s="151">
        <v>2.0240000000000001E-2</v>
      </c>
      <c r="AG620" s="151">
        <v>0</v>
      </c>
      <c r="AH620" s="151">
        <v>0</v>
      </c>
      <c r="AI620" s="150">
        <v>1.1802999999999999E-2</v>
      </c>
    </row>
    <row r="621" spans="1:35" x14ac:dyDescent="0.25">
      <c r="A621" s="9">
        <v>620</v>
      </c>
      <c r="B621" s="3">
        <v>43090</v>
      </c>
      <c r="C621" s="151">
        <v>4.0217520000000002</v>
      </c>
      <c r="D621" s="151">
        <v>1.2208E-2</v>
      </c>
      <c r="E621" s="151">
        <v>1.9776999999999999E-2</v>
      </c>
      <c r="F621" s="151">
        <v>1.351167</v>
      </c>
      <c r="G621" s="151">
        <v>4.0397790000000002</v>
      </c>
      <c r="H621" s="151">
        <v>2.3206000000000001E-2</v>
      </c>
      <c r="I621" s="151">
        <v>1.429584</v>
      </c>
      <c r="J621" s="151">
        <v>0.976553</v>
      </c>
      <c r="K621" s="151">
        <v>1.361429</v>
      </c>
      <c r="L621" s="151">
        <v>0.123095</v>
      </c>
      <c r="M621" s="151">
        <v>0</v>
      </c>
      <c r="N621" s="151">
        <v>9.0976000000000001E-2</v>
      </c>
      <c r="O621" s="151">
        <v>5.2008419999999997</v>
      </c>
      <c r="P621" s="151">
        <v>0</v>
      </c>
      <c r="Q621" s="151">
        <v>2.1906999999999999E-2</v>
      </c>
      <c r="R621" s="151">
        <v>2.3122E-2</v>
      </c>
      <c r="S621" s="151">
        <v>2.2328000000000001E-2</v>
      </c>
      <c r="T621" s="151">
        <v>0</v>
      </c>
      <c r="U621" s="151">
        <v>0</v>
      </c>
      <c r="V621" s="151">
        <v>0.13345499999999999</v>
      </c>
      <c r="W621" s="151">
        <v>0</v>
      </c>
      <c r="X621" s="151">
        <v>0</v>
      </c>
      <c r="Y621" s="151">
        <v>0</v>
      </c>
      <c r="Z621" s="151">
        <v>0</v>
      </c>
      <c r="AA621" s="151">
        <v>83.844100999999995</v>
      </c>
      <c r="AB621" s="151">
        <v>6.4838209999999998</v>
      </c>
      <c r="AC621" s="151">
        <v>55.943818</v>
      </c>
      <c r="AD621" s="151">
        <v>3.6926E-2</v>
      </c>
      <c r="AE621" s="151">
        <v>2.0809999999999999E-2</v>
      </c>
      <c r="AF621" s="151">
        <v>2.0240000000000001E-2</v>
      </c>
      <c r="AG621" s="151">
        <v>0</v>
      </c>
      <c r="AH621" s="151">
        <v>0</v>
      </c>
      <c r="AI621" s="150">
        <v>1.1815000000000001E-2</v>
      </c>
    </row>
    <row r="622" spans="1:35" x14ac:dyDescent="0.25">
      <c r="A622" s="9">
        <v>621</v>
      </c>
      <c r="B622" s="3">
        <v>43089</v>
      </c>
      <c r="C622" s="151">
        <v>4.0203870000000004</v>
      </c>
      <c r="D622" s="151">
        <v>1.2203E-2</v>
      </c>
      <c r="E622" s="151">
        <v>1.9769999999999999E-2</v>
      </c>
      <c r="F622" s="151">
        <v>1.350644</v>
      </c>
      <c r="G622" s="151">
        <v>4.0410630000000003</v>
      </c>
      <c r="H622" s="151">
        <v>2.3168000000000001E-2</v>
      </c>
      <c r="I622" s="151">
        <v>1.4243060000000001</v>
      </c>
      <c r="J622" s="151">
        <v>0.97317900000000002</v>
      </c>
      <c r="K622" s="151">
        <v>1.360697</v>
      </c>
      <c r="L622" s="151">
        <v>0.123019</v>
      </c>
      <c r="M622" s="151">
        <v>0</v>
      </c>
      <c r="N622" s="151">
        <v>9.0945999999999999E-2</v>
      </c>
      <c r="O622" s="151">
        <v>5.1996830000000003</v>
      </c>
      <c r="P622" s="151">
        <v>0</v>
      </c>
      <c r="Q622" s="151">
        <v>2.1940000000000001E-2</v>
      </c>
      <c r="R622" s="151">
        <v>2.3047999999999999E-2</v>
      </c>
      <c r="S622" s="151">
        <v>2.2314000000000001E-2</v>
      </c>
      <c r="T622" s="151">
        <v>0</v>
      </c>
      <c r="U622" s="151">
        <v>0</v>
      </c>
      <c r="V622" s="151">
        <v>0.13303000000000001</v>
      </c>
      <c r="W622" s="151">
        <v>0</v>
      </c>
      <c r="X622" s="151">
        <v>0</v>
      </c>
      <c r="Y622" s="151">
        <v>0</v>
      </c>
      <c r="Z622" s="151">
        <v>0</v>
      </c>
      <c r="AA622" s="151">
        <v>83.861784</v>
      </c>
      <c r="AB622" s="151">
        <v>6.4753379999999998</v>
      </c>
      <c r="AC622" s="151">
        <v>55.907539999999997</v>
      </c>
      <c r="AD622" s="151">
        <v>3.6898E-2</v>
      </c>
      <c r="AE622" s="151">
        <v>2.0809999999999999E-2</v>
      </c>
      <c r="AF622" s="151">
        <v>2.0240000000000001E-2</v>
      </c>
      <c r="AG622" s="151">
        <v>0</v>
      </c>
      <c r="AH622" s="151">
        <v>0</v>
      </c>
      <c r="AI622" s="150">
        <v>1.1738E-2</v>
      </c>
    </row>
    <row r="623" spans="1:35" x14ac:dyDescent="0.25">
      <c r="A623" s="9">
        <v>622</v>
      </c>
      <c r="B623" s="3">
        <v>43088</v>
      </c>
      <c r="C623" s="151">
        <v>4.0189060000000003</v>
      </c>
      <c r="D623" s="151">
        <v>1.2199E-2</v>
      </c>
      <c r="E623" s="151">
        <v>1.9761999999999998E-2</v>
      </c>
      <c r="F623" s="151">
        <v>1.3505499999999999</v>
      </c>
      <c r="G623" s="151">
        <v>4.0562490000000002</v>
      </c>
      <c r="H623" s="151">
        <v>2.3185999999999998E-2</v>
      </c>
      <c r="I623" s="151">
        <v>1.421918</v>
      </c>
      <c r="J623" s="151">
        <v>0.977325</v>
      </c>
      <c r="K623" s="151">
        <v>1.361027</v>
      </c>
      <c r="L623" s="151">
        <v>0.12296799999999999</v>
      </c>
      <c r="M623" s="151">
        <v>0</v>
      </c>
      <c r="N623" s="151">
        <v>9.0917999999999999E-2</v>
      </c>
      <c r="O623" s="151">
        <v>5.1928190000000001</v>
      </c>
      <c r="P623" s="151">
        <v>0</v>
      </c>
      <c r="Q623" s="151">
        <v>2.1957000000000001E-2</v>
      </c>
      <c r="R623" s="151">
        <v>2.2997E-2</v>
      </c>
      <c r="S623" s="151">
        <v>2.2369E-2</v>
      </c>
      <c r="T623" s="151">
        <v>0</v>
      </c>
      <c r="U623" s="151">
        <v>0</v>
      </c>
      <c r="V623" s="151">
        <v>0.132744</v>
      </c>
      <c r="W623" s="151">
        <v>0</v>
      </c>
      <c r="X623" s="151">
        <v>0</v>
      </c>
      <c r="Y623" s="151">
        <v>0</v>
      </c>
      <c r="Z623" s="151">
        <v>0</v>
      </c>
      <c r="AA623" s="151">
        <v>83.819494000000006</v>
      </c>
      <c r="AB623" s="151">
        <v>6.4756770000000001</v>
      </c>
      <c r="AC623" s="151">
        <v>55.935150999999998</v>
      </c>
      <c r="AD623" s="151">
        <v>3.6927000000000001E-2</v>
      </c>
      <c r="AE623" s="151">
        <v>2.0628000000000001E-2</v>
      </c>
      <c r="AF623" s="151">
        <v>2.0177E-2</v>
      </c>
      <c r="AG623" s="151">
        <v>0</v>
      </c>
      <c r="AH623" s="151">
        <v>0</v>
      </c>
      <c r="AI623" s="150">
        <v>1.1749000000000001E-2</v>
      </c>
    </row>
    <row r="624" spans="1:35" x14ac:dyDescent="0.25">
      <c r="A624" s="9">
        <v>623</v>
      </c>
      <c r="B624" s="3">
        <v>43087</v>
      </c>
      <c r="C624" s="151">
        <v>4.0175429999999999</v>
      </c>
      <c r="D624" s="151">
        <v>1.2192E-2</v>
      </c>
      <c r="E624" s="151">
        <v>1.9754000000000001E-2</v>
      </c>
      <c r="F624" s="151">
        <v>1.34911</v>
      </c>
      <c r="G624" s="151">
        <v>4.0619519999999998</v>
      </c>
      <c r="H624" s="151">
        <v>2.3212E-2</v>
      </c>
      <c r="I624" s="151">
        <v>1.415365</v>
      </c>
      <c r="J624" s="151">
        <v>0.97743100000000005</v>
      </c>
      <c r="K624" s="151">
        <v>1.358946</v>
      </c>
      <c r="L624" s="151">
        <v>0.12282899999999999</v>
      </c>
      <c r="M624" s="151">
        <v>0</v>
      </c>
      <c r="N624" s="151">
        <v>9.0888999999999998E-2</v>
      </c>
      <c r="O624" s="151">
        <v>5.1918230000000003</v>
      </c>
      <c r="P624" s="151">
        <v>0</v>
      </c>
      <c r="Q624" s="151">
        <v>2.1845E-2</v>
      </c>
      <c r="R624" s="151">
        <v>2.2782E-2</v>
      </c>
      <c r="S624" s="151">
        <v>2.2164E-2</v>
      </c>
      <c r="T624" s="151">
        <v>0</v>
      </c>
      <c r="U624" s="151">
        <v>0</v>
      </c>
      <c r="V624" s="151">
        <v>0.13150800000000001</v>
      </c>
      <c r="W624" s="151">
        <v>0</v>
      </c>
      <c r="X624" s="151">
        <v>0</v>
      </c>
      <c r="Y624" s="151">
        <v>0</v>
      </c>
      <c r="Z624" s="151">
        <v>0</v>
      </c>
      <c r="AA624" s="151">
        <v>83.794832</v>
      </c>
      <c r="AB624" s="151">
        <v>6.4555559999999996</v>
      </c>
      <c r="AC624" s="151">
        <v>55.851134000000002</v>
      </c>
      <c r="AD624" s="151">
        <v>3.6524000000000001E-2</v>
      </c>
      <c r="AE624" s="151">
        <v>2.0628000000000001E-2</v>
      </c>
      <c r="AF624" s="151">
        <v>2.0177E-2</v>
      </c>
      <c r="AG624" s="151">
        <v>0</v>
      </c>
      <c r="AH624" s="151">
        <v>0</v>
      </c>
      <c r="AI624" s="150">
        <v>1.1757E-2</v>
      </c>
    </row>
    <row r="625" spans="1:35" x14ac:dyDescent="0.25">
      <c r="A625" s="9">
        <v>624</v>
      </c>
      <c r="B625" s="3">
        <v>43084</v>
      </c>
      <c r="C625" s="151">
        <v>4.0137890000000001</v>
      </c>
      <c r="D625" s="151">
        <v>1.2181000000000001E-2</v>
      </c>
      <c r="E625" s="151">
        <v>1.9733000000000001E-2</v>
      </c>
      <c r="F625" s="151">
        <v>1.3458410000000001</v>
      </c>
      <c r="G625" s="151">
        <v>4.0307019999999998</v>
      </c>
      <c r="H625" s="151">
        <v>2.3005000000000001E-2</v>
      </c>
      <c r="I625" s="151">
        <v>1.417198</v>
      </c>
      <c r="J625" s="151">
        <v>0.97687599999999997</v>
      </c>
      <c r="K625" s="151">
        <v>1.353855</v>
      </c>
      <c r="L625" s="151">
        <v>0.122817</v>
      </c>
      <c r="M625" s="151">
        <v>0</v>
      </c>
      <c r="N625" s="151">
        <v>9.0794E-2</v>
      </c>
      <c r="O625" s="151">
        <v>5.1949909999999999</v>
      </c>
      <c r="P625" s="151">
        <v>0</v>
      </c>
      <c r="Q625" s="151">
        <v>2.1824E-2</v>
      </c>
      <c r="R625" s="151">
        <v>2.2775E-2</v>
      </c>
      <c r="S625" s="151">
        <v>2.1999999999999999E-2</v>
      </c>
      <c r="T625" s="151">
        <v>0</v>
      </c>
      <c r="U625" s="151">
        <v>0</v>
      </c>
      <c r="V625" s="151">
        <v>0.13147200000000001</v>
      </c>
      <c r="W625" s="151">
        <v>0</v>
      </c>
      <c r="X625" s="151">
        <v>0</v>
      </c>
      <c r="Y625" s="151">
        <v>0</v>
      </c>
      <c r="Z625" s="151">
        <v>0</v>
      </c>
      <c r="AA625" s="151">
        <v>83.798192999999998</v>
      </c>
      <c r="AB625" s="151">
        <v>6.4585749999999997</v>
      </c>
      <c r="AC625" s="151">
        <v>55.701421000000003</v>
      </c>
      <c r="AD625" s="151">
        <v>3.6283999999999997E-2</v>
      </c>
      <c r="AE625" s="151">
        <v>2.0628000000000001E-2</v>
      </c>
      <c r="AF625" s="151">
        <v>2.0177E-2</v>
      </c>
      <c r="AG625" s="151">
        <v>0</v>
      </c>
      <c r="AH625" s="151">
        <v>0</v>
      </c>
      <c r="AI625" s="150">
        <v>1.1631000000000001E-2</v>
      </c>
    </row>
    <row r="626" spans="1:35" x14ac:dyDescent="0.25">
      <c r="A626" s="9">
        <v>625</v>
      </c>
      <c r="B626" s="3">
        <v>43083</v>
      </c>
      <c r="C626" s="151">
        <v>4.0124579999999996</v>
      </c>
      <c r="D626" s="151">
        <v>1.2177E-2</v>
      </c>
      <c r="E626" s="151">
        <v>1.9726E-2</v>
      </c>
      <c r="F626" s="151">
        <v>1.345064</v>
      </c>
      <c r="G626" s="151">
        <v>4.0329819999999996</v>
      </c>
      <c r="H626" s="151">
        <v>2.2821000000000001E-2</v>
      </c>
      <c r="I626" s="151">
        <v>1.398712</v>
      </c>
      <c r="J626" s="151">
        <v>0.97579800000000005</v>
      </c>
      <c r="K626" s="151">
        <v>1.3554079999999999</v>
      </c>
      <c r="L626" s="151">
        <v>0.122652</v>
      </c>
      <c r="M626" s="151">
        <v>0</v>
      </c>
      <c r="N626" s="151">
        <v>9.0763999999999997E-2</v>
      </c>
      <c r="O626" s="151">
        <v>5.1898390000000001</v>
      </c>
      <c r="P626" s="151">
        <v>0</v>
      </c>
      <c r="Q626" s="151">
        <v>2.1503000000000001E-2</v>
      </c>
      <c r="R626" s="151">
        <v>2.2499000000000002E-2</v>
      </c>
      <c r="S626" s="151">
        <v>2.2062999999999999E-2</v>
      </c>
      <c r="T626" s="151">
        <v>0</v>
      </c>
      <c r="U626" s="151">
        <v>0</v>
      </c>
      <c r="V626" s="151">
        <v>0.12987299999999999</v>
      </c>
      <c r="W626" s="151">
        <v>0</v>
      </c>
      <c r="X626" s="151">
        <v>0</v>
      </c>
      <c r="Y626" s="151">
        <v>0</v>
      </c>
      <c r="Z626" s="151">
        <v>0</v>
      </c>
      <c r="AA626" s="151">
        <v>83.736468000000002</v>
      </c>
      <c r="AB626" s="151">
        <v>6.4193239999999996</v>
      </c>
      <c r="AC626" s="151">
        <v>55.779595999999998</v>
      </c>
      <c r="AD626" s="151">
        <v>3.6253000000000001E-2</v>
      </c>
      <c r="AE626" s="151">
        <v>2.0628000000000001E-2</v>
      </c>
      <c r="AF626" s="151">
        <v>2.0177E-2</v>
      </c>
      <c r="AG626" s="151">
        <v>0</v>
      </c>
      <c r="AH626" s="151">
        <v>0</v>
      </c>
      <c r="AI626" s="150">
        <v>1.1597E-2</v>
      </c>
    </row>
    <row r="627" spans="1:35" x14ac:dyDescent="0.25">
      <c r="A627" s="9">
        <v>626</v>
      </c>
      <c r="B627" s="3">
        <v>43082</v>
      </c>
      <c r="C627" s="151">
        <v>4.0111679999999996</v>
      </c>
      <c r="D627" s="151">
        <v>1.2172000000000001E-2</v>
      </c>
      <c r="E627" s="151">
        <v>1.9717999999999999E-2</v>
      </c>
      <c r="F627" s="151">
        <v>1.3437889999999999</v>
      </c>
      <c r="G627" s="151">
        <v>4.0189130000000004</v>
      </c>
      <c r="H627" s="151">
        <v>2.2783000000000001E-2</v>
      </c>
      <c r="I627" s="151">
        <v>1.406679</v>
      </c>
      <c r="J627" s="151">
        <v>0.980958</v>
      </c>
      <c r="K627" s="151">
        <v>1.3544499999999999</v>
      </c>
      <c r="L627" s="151">
        <v>0.122777</v>
      </c>
      <c r="M627" s="151">
        <v>0</v>
      </c>
      <c r="N627" s="151">
        <v>9.0733999999999995E-2</v>
      </c>
      <c r="O627" s="151">
        <v>5.1904279999999998</v>
      </c>
      <c r="P627" s="151">
        <v>0</v>
      </c>
      <c r="Q627" s="151">
        <v>2.1569000000000001E-2</v>
      </c>
      <c r="R627" s="151">
        <v>2.2681E-2</v>
      </c>
      <c r="S627" s="151">
        <v>2.1919000000000001E-2</v>
      </c>
      <c r="T627" s="151">
        <v>0</v>
      </c>
      <c r="U627" s="151">
        <v>0</v>
      </c>
      <c r="V627" s="151">
        <v>0.13094900000000001</v>
      </c>
      <c r="W627" s="151">
        <v>0</v>
      </c>
      <c r="X627" s="151">
        <v>0</v>
      </c>
      <c r="Y627" s="151">
        <v>0</v>
      </c>
      <c r="Z627" s="151">
        <v>0</v>
      </c>
      <c r="AA627" s="151">
        <v>83.749798999999996</v>
      </c>
      <c r="AB627" s="151">
        <v>6.4330999999999996</v>
      </c>
      <c r="AC627" s="151">
        <v>55.762681999999998</v>
      </c>
      <c r="AD627" s="151">
        <v>3.6354999999999998E-2</v>
      </c>
      <c r="AE627" s="151">
        <v>2.0628000000000001E-2</v>
      </c>
      <c r="AF627" s="151">
        <v>2.0177E-2</v>
      </c>
      <c r="AG627" s="151">
        <v>0</v>
      </c>
      <c r="AH627" s="151">
        <v>0</v>
      </c>
      <c r="AI627" s="150">
        <v>1.1583E-2</v>
      </c>
    </row>
    <row r="628" spans="1:35" x14ac:dyDescent="0.25">
      <c r="A628" s="9">
        <v>627</v>
      </c>
      <c r="B628" s="3">
        <v>43081</v>
      </c>
      <c r="C628" s="151">
        <v>4.0098529999999997</v>
      </c>
      <c r="D628" s="151">
        <v>1.2168E-2</v>
      </c>
      <c r="E628" s="151">
        <v>1.9710999999999999E-2</v>
      </c>
      <c r="F628" s="151">
        <v>1.3441940000000001</v>
      </c>
      <c r="G628" s="151">
        <v>4.0136139999999996</v>
      </c>
      <c r="H628" s="151">
        <v>2.291E-2</v>
      </c>
      <c r="I628" s="151">
        <v>1.409823</v>
      </c>
      <c r="J628" s="151">
        <v>0.97902199999999995</v>
      </c>
      <c r="K628" s="151">
        <v>1.355443</v>
      </c>
      <c r="L628" s="151">
        <v>0.122823</v>
      </c>
      <c r="M628" s="151">
        <v>0</v>
      </c>
      <c r="N628" s="151">
        <v>9.0704000000000007E-2</v>
      </c>
      <c r="O628" s="151">
        <v>5.1888240000000003</v>
      </c>
      <c r="P628" s="151">
        <v>0</v>
      </c>
      <c r="Q628" s="151">
        <v>2.1645000000000001E-2</v>
      </c>
      <c r="R628" s="151">
        <v>2.2609000000000001E-2</v>
      </c>
      <c r="S628" s="151">
        <v>2.2015E-2</v>
      </c>
      <c r="T628" s="151">
        <v>0</v>
      </c>
      <c r="U628" s="151">
        <v>0</v>
      </c>
      <c r="V628" s="151">
        <v>0.13056300000000001</v>
      </c>
      <c r="W628" s="151">
        <v>0</v>
      </c>
      <c r="X628" s="151">
        <v>0</v>
      </c>
      <c r="Y628" s="151">
        <v>0</v>
      </c>
      <c r="Z628" s="151">
        <v>0</v>
      </c>
      <c r="AA628" s="151">
        <v>83.726421000000002</v>
      </c>
      <c r="AB628" s="151">
        <v>6.4384480000000002</v>
      </c>
      <c r="AC628" s="151">
        <v>55.779094000000001</v>
      </c>
      <c r="AD628" s="151">
        <v>3.6334999999999999E-2</v>
      </c>
      <c r="AE628" s="151">
        <v>2.0397999999999999E-2</v>
      </c>
      <c r="AF628" s="151">
        <v>2.0107E-2</v>
      </c>
      <c r="AG628" s="151">
        <v>0</v>
      </c>
      <c r="AH628" s="151">
        <v>0</v>
      </c>
      <c r="AI628" s="150">
        <v>1.1650000000000001E-2</v>
      </c>
    </row>
    <row r="629" spans="1:35" x14ac:dyDescent="0.25">
      <c r="A629" s="9">
        <v>628</v>
      </c>
      <c r="B629" s="3">
        <v>43080</v>
      </c>
      <c r="C629" s="151">
        <v>4.0085259999999998</v>
      </c>
      <c r="D629" s="151">
        <v>1.2163999999999999E-2</v>
      </c>
      <c r="E629" s="151">
        <v>1.9702999999999998E-2</v>
      </c>
      <c r="F629" s="151">
        <v>1.3442750000000001</v>
      </c>
      <c r="G629" s="151">
        <v>4.038405</v>
      </c>
      <c r="H629" s="151">
        <v>2.2998000000000001E-2</v>
      </c>
      <c r="I629" s="151">
        <v>1.394393</v>
      </c>
      <c r="J629" s="151">
        <v>0.97327900000000001</v>
      </c>
      <c r="K629" s="151">
        <v>1.355394</v>
      </c>
      <c r="L629" s="151">
        <v>0.12254</v>
      </c>
      <c r="M629" s="151">
        <v>0</v>
      </c>
      <c r="N629" s="151">
        <v>9.0672000000000003E-2</v>
      </c>
      <c r="O629" s="151">
        <v>5.1839620000000002</v>
      </c>
      <c r="P629" s="151">
        <v>0</v>
      </c>
      <c r="Q629" s="151">
        <v>2.1356E-2</v>
      </c>
      <c r="R629" s="151">
        <v>2.2426999999999999E-2</v>
      </c>
      <c r="S629" s="151">
        <v>2.1909999999999999E-2</v>
      </c>
      <c r="T629" s="151">
        <v>0</v>
      </c>
      <c r="U629" s="151">
        <v>0</v>
      </c>
      <c r="V629" s="151">
        <v>0.12950900000000001</v>
      </c>
      <c r="W629" s="151">
        <v>0</v>
      </c>
      <c r="X629" s="151">
        <v>0</v>
      </c>
      <c r="Y629" s="151">
        <v>0</v>
      </c>
      <c r="Z629" s="151">
        <v>0</v>
      </c>
      <c r="AA629" s="151">
        <v>83.670916000000005</v>
      </c>
      <c r="AB629" s="151">
        <v>6.4037110000000004</v>
      </c>
      <c r="AC629" s="151">
        <v>55.779887000000002</v>
      </c>
      <c r="AD629" s="151">
        <v>3.6012000000000002E-2</v>
      </c>
      <c r="AE629" s="151">
        <v>2.0397999999999999E-2</v>
      </c>
      <c r="AF629" s="151">
        <v>2.0107E-2</v>
      </c>
      <c r="AG629" s="151">
        <v>0</v>
      </c>
      <c r="AH629" s="151">
        <v>0</v>
      </c>
      <c r="AI629" s="150">
        <v>1.1701E-2</v>
      </c>
    </row>
    <row r="630" spans="1:35" x14ac:dyDescent="0.25">
      <c r="A630" s="9">
        <v>629</v>
      </c>
      <c r="B630" s="3">
        <v>43077</v>
      </c>
      <c r="C630" s="151">
        <v>4.0044690000000003</v>
      </c>
      <c r="D630" s="151">
        <v>1.2153000000000001E-2</v>
      </c>
      <c r="E630" s="151">
        <v>1.9681000000000001E-2</v>
      </c>
      <c r="F630" s="151">
        <v>1.343326</v>
      </c>
      <c r="G630" s="151">
        <v>4.0451059999999996</v>
      </c>
      <c r="H630" s="151">
        <v>2.3207999999999999E-2</v>
      </c>
      <c r="I630" s="151">
        <v>1.383157</v>
      </c>
      <c r="J630" s="151">
        <v>0.96349399999999996</v>
      </c>
      <c r="K630" s="151">
        <v>1.3536300000000001</v>
      </c>
      <c r="L630" s="151">
        <v>0.12226099999999999</v>
      </c>
      <c r="M630" s="151">
        <v>0</v>
      </c>
      <c r="N630" s="151">
        <v>9.0566999999999995E-2</v>
      </c>
      <c r="O630" s="151">
        <v>5.1780460000000001</v>
      </c>
      <c r="P630" s="151">
        <v>0</v>
      </c>
      <c r="Q630" s="151">
        <v>2.1159000000000001E-2</v>
      </c>
      <c r="R630" s="151">
        <v>2.2221999999999999E-2</v>
      </c>
      <c r="S630" s="151">
        <v>2.1794000000000001E-2</v>
      </c>
      <c r="T630" s="151">
        <v>0</v>
      </c>
      <c r="U630" s="151">
        <v>0</v>
      </c>
      <c r="V630" s="151">
        <v>0.128334</v>
      </c>
      <c r="W630" s="151">
        <v>0</v>
      </c>
      <c r="X630" s="151">
        <v>0</v>
      </c>
      <c r="Y630" s="151">
        <v>0</v>
      </c>
      <c r="Z630" s="151">
        <v>0</v>
      </c>
      <c r="AA630" s="151">
        <v>83.573961999999995</v>
      </c>
      <c r="AB630" s="151">
        <v>6.3679059999999996</v>
      </c>
      <c r="AC630" s="151">
        <v>55.670068000000001</v>
      </c>
      <c r="AD630" s="151">
        <v>3.5786999999999999E-2</v>
      </c>
      <c r="AE630" s="151">
        <v>2.0397999999999999E-2</v>
      </c>
      <c r="AF630" s="151">
        <v>2.0107E-2</v>
      </c>
      <c r="AG630" s="151">
        <v>0</v>
      </c>
      <c r="AH630" s="151">
        <v>0</v>
      </c>
      <c r="AI630" s="150">
        <v>1.166E-2</v>
      </c>
    </row>
    <row r="631" spans="1:35" x14ac:dyDescent="0.25">
      <c r="A631" s="9">
        <v>630</v>
      </c>
      <c r="B631" s="3">
        <v>43076</v>
      </c>
      <c r="C631" s="151">
        <v>4.0031590000000001</v>
      </c>
      <c r="D631" s="151">
        <v>1.2149E-2</v>
      </c>
      <c r="E631" s="151">
        <v>1.9674000000000001E-2</v>
      </c>
      <c r="F631" s="151">
        <v>1.340549</v>
      </c>
      <c r="G631" s="151">
        <v>4.0375860000000001</v>
      </c>
      <c r="H631" s="151">
        <v>2.3390999999999999E-2</v>
      </c>
      <c r="I631" s="151">
        <v>1.3690089999999999</v>
      </c>
      <c r="J631" s="151">
        <v>0.95775399999999999</v>
      </c>
      <c r="K631" s="151">
        <v>1.352379</v>
      </c>
      <c r="L631" s="151">
        <v>0.122131</v>
      </c>
      <c r="M631" s="151">
        <v>0</v>
      </c>
      <c r="N631" s="151">
        <v>9.0535000000000004E-2</v>
      </c>
      <c r="O631" s="151">
        <v>5.1764970000000003</v>
      </c>
      <c r="P631" s="151">
        <v>0</v>
      </c>
      <c r="Q631" s="151">
        <v>2.0885000000000001E-2</v>
      </c>
      <c r="R631" s="151">
        <v>2.1950000000000001E-2</v>
      </c>
      <c r="S631" s="151">
        <v>2.1677999999999999E-2</v>
      </c>
      <c r="T631" s="151">
        <v>0</v>
      </c>
      <c r="U631" s="151">
        <v>0</v>
      </c>
      <c r="V631" s="151">
        <v>0.126747</v>
      </c>
      <c r="W631" s="151">
        <v>0</v>
      </c>
      <c r="X631" s="151">
        <v>0</v>
      </c>
      <c r="Y631" s="151">
        <v>0</v>
      </c>
      <c r="Z631" s="151">
        <v>0</v>
      </c>
      <c r="AA631" s="151">
        <v>83.548604999999995</v>
      </c>
      <c r="AB631" s="151">
        <v>6.340776</v>
      </c>
      <c r="AC631" s="151">
        <v>55.679063999999997</v>
      </c>
      <c r="AD631" s="151">
        <v>3.5577999999999999E-2</v>
      </c>
      <c r="AE631" s="151">
        <v>2.0397999999999999E-2</v>
      </c>
      <c r="AF631" s="151">
        <v>2.0107E-2</v>
      </c>
      <c r="AG631" s="151">
        <v>0</v>
      </c>
      <c r="AH631" s="151">
        <v>0</v>
      </c>
      <c r="AI631" s="150">
        <v>1.1637E-2</v>
      </c>
    </row>
    <row r="632" spans="1:35" x14ac:dyDescent="0.25">
      <c r="A632" s="9">
        <v>631</v>
      </c>
      <c r="B632" s="3">
        <v>43075</v>
      </c>
      <c r="C632" s="151">
        <v>4.0018120000000001</v>
      </c>
      <c r="D632" s="151">
        <v>1.2146000000000001E-2</v>
      </c>
      <c r="E632" s="151">
        <v>1.9667E-2</v>
      </c>
      <c r="F632" s="151">
        <v>1.3421160000000001</v>
      </c>
      <c r="G632" s="151">
        <v>4.0426409999999997</v>
      </c>
      <c r="H632" s="151">
        <v>2.3581999999999999E-2</v>
      </c>
      <c r="I632" s="151">
        <v>1.380239</v>
      </c>
      <c r="J632" s="151">
        <v>0.95768500000000001</v>
      </c>
      <c r="K632" s="151">
        <v>1.351891</v>
      </c>
      <c r="L632" s="151">
        <v>0.122118</v>
      </c>
      <c r="M632" s="151">
        <v>0</v>
      </c>
      <c r="N632" s="151">
        <v>9.0504000000000001E-2</v>
      </c>
      <c r="O632" s="151">
        <v>5.177187</v>
      </c>
      <c r="P632" s="151">
        <v>0</v>
      </c>
      <c r="Q632" s="151">
        <v>2.1073999999999999E-2</v>
      </c>
      <c r="R632" s="151">
        <v>2.2089999999999999E-2</v>
      </c>
      <c r="S632" s="151">
        <v>2.1888000000000001E-2</v>
      </c>
      <c r="T632" s="151">
        <v>0</v>
      </c>
      <c r="U632" s="151">
        <v>0</v>
      </c>
      <c r="V632" s="151">
        <v>0.12757099999999999</v>
      </c>
      <c r="W632" s="151">
        <v>0</v>
      </c>
      <c r="X632" s="151">
        <v>0</v>
      </c>
      <c r="Y632" s="151">
        <v>0</v>
      </c>
      <c r="Z632" s="151">
        <v>0</v>
      </c>
      <c r="AA632" s="151">
        <v>83.558251999999996</v>
      </c>
      <c r="AB632" s="151">
        <v>6.3666479999999996</v>
      </c>
      <c r="AC632" s="151">
        <v>55.637393000000003</v>
      </c>
      <c r="AD632" s="151">
        <v>3.5718E-2</v>
      </c>
      <c r="AE632" s="151">
        <v>2.0397999999999999E-2</v>
      </c>
      <c r="AF632" s="151">
        <v>2.0107E-2</v>
      </c>
      <c r="AG632" s="151">
        <v>0</v>
      </c>
      <c r="AH632" s="151">
        <v>0</v>
      </c>
      <c r="AI632" s="150">
        <v>1.1831E-2</v>
      </c>
    </row>
    <row r="633" spans="1:35" x14ac:dyDescent="0.25">
      <c r="A633" s="9">
        <v>632</v>
      </c>
      <c r="B633" s="3">
        <v>43074</v>
      </c>
      <c r="C633" s="151">
        <v>4.0002760000000004</v>
      </c>
      <c r="D633" s="151">
        <v>1.2142E-2</v>
      </c>
      <c r="E633" s="151">
        <v>1.9658999999999999E-2</v>
      </c>
      <c r="F633" s="151">
        <v>1.3437049999999999</v>
      </c>
      <c r="G633" s="151">
        <v>4.0919020000000002</v>
      </c>
      <c r="H633" s="151">
        <v>2.3970000000000002E-2</v>
      </c>
      <c r="I633" s="151">
        <v>1.3709</v>
      </c>
      <c r="J633" s="151">
        <v>0.95784800000000003</v>
      </c>
      <c r="K633" s="151">
        <v>1.3536950000000001</v>
      </c>
      <c r="L633" s="151">
        <v>0.12189</v>
      </c>
      <c r="M633" s="151">
        <v>0</v>
      </c>
      <c r="N633" s="151">
        <v>9.0472999999999998E-2</v>
      </c>
      <c r="O633" s="151">
        <v>5.1707080000000003</v>
      </c>
      <c r="P633" s="151">
        <v>0</v>
      </c>
      <c r="Q633" s="151">
        <v>2.0969999999999999E-2</v>
      </c>
      <c r="R633" s="151">
        <v>2.1939E-2</v>
      </c>
      <c r="S633" s="151">
        <v>2.2296E-2</v>
      </c>
      <c r="T633" s="151">
        <v>0</v>
      </c>
      <c r="U633" s="151">
        <v>0</v>
      </c>
      <c r="V633" s="151">
        <v>0.12671099999999999</v>
      </c>
      <c r="W633" s="151">
        <v>0</v>
      </c>
      <c r="X633" s="151">
        <v>0</v>
      </c>
      <c r="Y633" s="151">
        <v>0</v>
      </c>
      <c r="Z633" s="151">
        <v>0</v>
      </c>
      <c r="AA633" s="151">
        <v>83.476594000000006</v>
      </c>
      <c r="AB633" s="151">
        <v>6.3482649999999996</v>
      </c>
      <c r="AC633" s="151">
        <v>55.690874999999998</v>
      </c>
      <c r="AD633" s="151">
        <v>3.5375999999999998E-2</v>
      </c>
      <c r="AE633" s="151">
        <v>2.0299000000000001E-2</v>
      </c>
      <c r="AF633" s="151">
        <v>2.0056000000000001E-2</v>
      </c>
      <c r="AG633" s="151">
        <v>0</v>
      </c>
      <c r="AH633" s="151">
        <v>0</v>
      </c>
      <c r="AI633" s="150">
        <v>1.2066E-2</v>
      </c>
    </row>
    <row r="634" spans="1:35" x14ac:dyDescent="0.25">
      <c r="A634" s="9">
        <v>633</v>
      </c>
      <c r="B634" s="3">
        <v>43073</v>
      </c>
      <c r="C634" s="151">
        <v>3.9987270000000001</v>
      </c>
      <c r="D634" s="151">
        <v>1.2137E-2</v>
      </c>
      <c r="E634" s="151">
        <v>1.9651999999999999E-2</v>
      </c>
      <c r="F634" s="151">
        <v>1.3407150000000001</v>
      </c>
      <c r="G634" s="151">
        <v>4.102258</v>
      </c>
      <c r="H634" s="151">
        <v>2.4042000000000001E-2</v>
      </c>
      <c r="I634" s="151">
        <v>1.352392</v>
      </c>
      <c r="J634" s="151">
        <v>0.94617899999999999</v>
      </c>
      <c r="K634" s="151">
        <v>1.350589</v>
      </c>
      <c r="L634" s="151">
        <v>0.12170300000000001</v>
      </c>
      <c r="M634" s="151">
        <v>0</v>
      </c>
      <c r="N634" s="151">
        <v>9.0442999999999996E-2</v>
      </c>
      <c r="O634" s="151">
        <v>5.1649310000000002</v>
      </c>
      <c r="P634" s="151">
        <v>0</v>
      </c>
      <c r="Q634" s="151">
        <v>2.0697E-2</v>
      </c>
      <c r="R634" s="151">
        <v>2.1517000000000001E-2</v>
      </c>
      <c r="S634" s="151">
        <v>2.2269000000000001E-2</v>
      </c>
      <c r="T634" s="151">
        <v>0</v>
      </c>
      <c r="U634" s="151">
        <v>0</v>
      </c>
      <c r="V634" s="151">
        <v>0.12428400000000001</v>
      </c>
      <c r="W634" s="151">
        <v>0</v>
      </c>
      <c r="X634" s="151">
        <v>0</v>
      </c>
      <c r="Y634" s="151">
        <v>0</v>
      </c>
      <c r="Z634" s="151">
        <v>0</v>
      </c>
      <c r="AA634" s="151">
        <v>83.379844000000006</v>
      </c>
      <c r="AB634" s="151">
        <v>6.2987109999999999</v>
      </c>
      <c r="AC634" s="151">
        <v>55.604616999999998</v>
      </c>
      <c r="AD634" s="151">
        <v>3.5024E-2</v>
      </c>
      <c r="AE634" s="151">
        <v>2.0299000000000001E-2</v>
      </c>
      <c r="AF634" s="151">
        <v>2.0056000000000001E-2</v>
      </c>
      <c r="AG634" s="151">
        <v>0</v>
      </c>
      <c r="AH634" s="151">
        <v>0</v>
      </c>
      <c r="AI634" s="150">
        <v>1.2211E-2</v>
      </c>
    </row>
    <row r="635" spans="1:35" x14ac:dyDescent="0.25">
      <c r="A635" s="9">
        <v>634</v>
      </c>
      <c r="B635" s="3">
        <v>43070</v>
      </c>
      <c r="C635" s="151">
        <v>3.994551</v>
      </c>
      <c r="D635" s="151">
        <v>1.2123999999999999E-2</v>
      </c>
      <c r="E635" s="151">
        <v>1.9630000000000002E-2</v>
      </c>
      <c r="F635" s="151">
        <v>1.340527</v>
      </c>
      <c r="G635" s="151">
        <v>4.1073360000000001</v>
      </c>
      <c r="H635" s="151">
        <v>2.418E-2</v>
      </c>
      <c r="I635" s="151">
        <v>1.3620779999999999</v>
      </c>
      <c r="J635" s="151">
        <v>0.94615099999999996</v>
      </c>
      <c r="K635" s="151">
        <v>1.3500669999999999</v>
      </c>
      <c r="L635" s="151">
        <v>0.121596</v>
      </c>
      <c r="M635" s="151">
        <v>0</v>
      </c>
      <c r="N635" s="151">
        <v>9.0355000000000005E-2</v>
      </c>
      <c r="O635" s="151">
        <v>5.1553880000000003</v>
      </c>
      <c r="P635" s="151">
        <v>0</v>
      </c>
      <c r="Q635" s="151">
        <v>2.0832E-2</v>
      </c>
      <c r="R635" s="151">
        <v>2.1586999999999999E-2</v>
      </c>
      <c r="S635" s="151">
        <v>2.2453000000000001E-2</v>
      </c>
      <c r="T635" s="151">
        <v>0</v>
      </c>
      <c r="U635" s="151">
        <v>0</v>
      </c>
      <c r="V635" s="151">
        <v>0.12470299999999999</v>
      </c>
      <c r="W635" s="151">
        <v>0</v>
      </c>
      <c r="X635" s="151">
        <v>0</v>
      </c>
      <c r="Y635" s="151">
        <v>0</v>
      </c>
      <c r="Z635" s="151">
        <v>0</v>
      </c>
      <c r="AA635" s="151">
        <v>83.255032</v>
      </c>
      <c r="AB635" s="151">
        <v>6.2928309999999996</v>
      </c>
      <c r="AC635" s="151">
        <v>55.608991000000003</v>
      </c>
      <c r="AD635" s="151">
        <v>3.5124000000000002E-2</v>
      </c>
      <c r="AE635" s="151">
        <v>2.0299000000000001E-2</v>
      </c>
      <c r="AF635" s="151">
        <v>2.0056000000000001E-2</v>
      </c>
      <c r="AG635" s="151">
        <v>0</v>
      </c>
      <c r="AH635" s="151">
        <v>0</v>
      </c>
      <c r="AI635" s="150">
        <v>1.2128999999999999E-2</v>
      </c>
    </row>
    <row r="636" spans="1:35" x14ac:dyDescent="0.25">
      <c r="A636" s="9">
        <v>635</v>
      </c>
      <c r="B636" s="3">
        <v>43069</v>
      </c>
      <c r="C636" s="151">
        <v>3.9933809999999998</v>
      </c>
      <c r="D636" s="151">
        <v>1.2121E-2</v>
      </c>
      <c r="E636" s="151">
        <v>1.9623000000000002E-2</v>
      </c>
      <c r="F636" s="151">
        <v>1.3393029999999999</v>
      </c>
      <c r="G636" s="151">
        <v>4.1153269999999997</v>
      </c>
      <c r="H636" s="151">
        <v>2.4475E-2</v>
      </c>
      <c r="I636" s="151">
        <v>1.344929</v>
      </c>
      <c r="J636" s="151">
        <v>0.93850299999999998</v>
      </c>
      <c r="K636" s="151">
        <v>1.3473619999999999</v>
      </c>
      <c r="L636" s="151">
        <v>0.121429</v>
      </c>
      <c r="M636" s="151">
        <v>0</v>
      </c>
      <c r="N636" s="151">
        <v>9.0320999999999999E-2</v>
      </c>
      <c r="O636" s="151">
        <v>5.1517530000000002</v>
      </c>
      <c r="P636" s="151">
        <v>0</v>
      </c>
      <c r="Q636" s="151">
        <v>2.0538000000000001E-2</v>
      </c>
      <c r="R636" s="151">
        <v>2.1256000000000001E-2</v>
      </c>
      <c r="S636" s="151">
        <v>2.2852999999999998E-2</v>
      </c>
      <c r="T636" s="151">
        <v>0</v>
      </c>
      <c r="U636" s="151">
        <v>0</v>
      </c>
      <c r="V636" s="151">
        <v>0.122792</v>
      </c>
      <c r="W636" s="151">
        <v>0</v>
      </c>
      <c r="X636" s="151">
        <v>0</v>
      </c>
      <c r="Y636" s="151">
        <v>0</v>
      </c>
      <c r="Z636" s="151">
        <v>0</v>
      </c>
      <c r="AA636" s="151">
        <v>83.220152999999996</v>
      </c>
      <c r="AB636" s="151">
        <v>6.2460069999999996</v>
      </c>
      <c r="AC636" s="151">
        <v>55.487909000000002</v>
      </c>
      <c r="AD636" s="151">
        <v>3.4901000000000001E-2</v>
      </c>
      <c r="AE636" s="151">
        <v>2.0275000000000001E-2</v>
      </c>
      <c r="AF636" s="151">
        <v>2.0042999999999998E-2</v>
      </c>
      <c r="AG636" s="151">
        <v>0</v>
      </c>
      <c r="AH636" s="151">
        <v>0</v>
      </c>
      <c r="AI636" s="150">
        <v>1.2208999999999999E-2</v>
      </c>
    </row>
    <row r="637" spans="1:35" x14ac:dyDescent="0.25">
      <c r="A637" s="9">
        <v>636</v>
      </c>
      <c r="B637" s="3">
        <v>43068</v>
      </c>
      <c r="C637" s="151">
        <v>3.9919690000000001</v>
      </c>
      <c r="D637" s="151">
        <v>1.2116999999999999E-2</v>
      </c>
      <c r="E637" s="151">
        <v>1.9615E-2</v>
      </c>
      <c r="F637" s="151">
        <v>1.33751</v>
      </c>
      <c r="G637" s="151">
        <v>4.0879649999999996</v>
      </c>
      <c r="H637" s="151">
        <v>2.4306000000000001E-2</v>
      </c>
      <c r="I637" s="151">
        <v>1.3450439999999999</v>
      </c>
      <c r="J637" s="151">
        <v>0.94511299999999998</v>
      </c>
      <c r="K637" s="151">
        <v>1.3451660000000001</v>
      </c>
      <c r="L637" s="151">
        <v>0.12149</v>
      </c>
      <c r="M637" s="151">
        <v>0</v>
      </c>
      <c r="N637" s="151">
        <v>9.0291999999999997E-2</v>
      </c>
      <c r="O637" s="151">
        <v>5.154744</v>
      </c>
      <c r="P637" s="151">
        <v>0</v>
      </c>
      <c r="Q637" s="151">
        <v>2.0584999999999999E-2</v>
      </c>
      <c r="R637" s="151">
        <v>2.1152000000000001E-2</v>
      </c>
      <c r="S637" s="151">
        <v>2.3033999999999999E-2</v>
      </c>
      <c r="T637" s="151">
        <v>0</v>
      </c>
      <c r="U637" s="151">
        <v>0</v>
      </c>
      <c r="V637" s="151">
        <v>0.1222</v>
      </c>
      <c r="W637" s="151">
        <v>0</v>
      </c>
      <c r="X637" s="151">
        <v>0</v>
      </c>
      <c r="Y637" s="151">
        <v>0</v>
      </c>
      <c r="Z637" s="151">
        <v>0</v>
      </c>
      <c r="AA637" s="151">
        <v>83.224462000000003</v>
      </c>
      <c r="AB637" s="151">
        <v>6.2387059999999996</v>
      </c>
      <c r="AC637" s="151">
        <v>55.387166999999998</v>
      </c>
      <c r="AD637" s="151">
        <v>3.4810000000000001E-2</v>
      </c>
      <c r="AE637" s="151">
        <v>2.0275000000000001E-2</v>
      </c>
      <c r="AF637" s="151">
        <v>2.0042999999999998E-2</v>
      </c>
      <c r="AG637" s="151">
        <v>0</v>
      </c>
      <c r="AH637" s="151">
        <v>0</v>
      </c>
      <c r="AI637" s="150">
        <v>1.2187999999999999E-2</v>
      </c>
    </row>
    <row r="638" spans="1:35" x14ac:dyDescent="0.25">
      <c r="A638" s="9">
        <v>637</v>
      </c>
      <c r="B638" s="3">
        <v>43067</v>
      </c>
      <c r="C638" s="151">
        <v>3.9903840000000002</v>
      </c>
      <c r="D638" s="151">
        <v>1.2113000000000001E-2</v>
      </c>
      <c r="E638" s="151">
        <v>1.9608E-2</v>
      </c>
      <c r="F638" s="151">
        <v>1.339731</v>
      </c>
      <c r="G638" s="151">
        <v>4.0946360000000004</v>
      </c>
      <c r="H638" s="151">
        <v>2.4320000000000001E-2</v>
      </c>
      <c r="I638" s="151">
        <v>1.3726739999999999</v>
      </c>
      <c r="J638" s="151">
        <v>0.95955100000000004</v>
      </c>
      <c r="K638" s="151">
        <v>1.3494079999999999</v>
      </c>
      <c r="L638" s="151">
        <v>0.12134399999999999</v>
      </c>
      <c r="M638" s="151">
        <v>0</v>
      </c>
      <c r="N638" s="151">
        <v>9.0262999999999996E-2</v>
      </c>
      <c r="O638" s="151">
        <v>5.1515940000000002</v>
      </c>
      <c r="P638" s="151">
        <v>0</v>
      </c>
      <c r="Q638" s="151">
        <v>2.0902E-2</v>
      </c>
      <c r="R638" s="151">
        <v>2.164E-2</v>
      </c>
      <c r="S638" s="151">
        <v>2.3098E-2</v>
      </c>
      <c r="T638" s="151">
        <v>0</v>
      </c>
      <c r="U638" s="151">
        <v>0</v>
      </c>
      <c r="V638" s="151">
        <v>0.12531800000000001</v>
      </c>
      <c r="W638" s="151">
        <v>0</v>
      </c>
      <c r="X638" s="151">
        <v>0</v>
      </c>
      <c r="Y638" s="151">
        <v>0</v>
      </c>
      <c r="Z638" s="151">
        <v>0</v>
      </c>
      <c r="AA638" s="151">
        <v>83.163839999999993</v>
      </c>
      <c r="AB638" s="151">
        <v>6.2929950000000003</v>
      </c>
      <c r="AC638" s="151">
        <v>55.595581000000003</v>
      </c>
      <c r="AD638" s="151">
        <v>3.5253E-2</v>
      </c>
      <c r="AE638" s="151">
        <v>2.0222E-2</v>
      </c>
      <c r="AF638" s="151">
        <v>1.9966000000000001E-2</v>
      </c>
      <c r="AG638" s="151">
        <v>0</v>
      </c>
      <c r="AH638" s="151">
        <v>0</v>
      </c>
      <c r="AI638" s="150">
        <v>1.2253E-2</v>
      </c>
    </row>
    <row r="639" spans="1:35" x14ac:dyDescent="0.25">
      <c r="A639" s="9">
        <v>638</v>
      </c>
      <c r="B639" s="3">
        <v>43066</v>
      </c>
      <c r="C639" s="151">
        <v>3.9892059999999998</v>
      </c>
      <c r="D639" s="151">
        <v>1.2109E-2</v>
      </c>
      <c r="E639" s="151">
        <v>1.9601E-2</v>
      </c>
      <c r="F639" s="151">
        <v>1.3380110000000001</v>
      </c>
      <c r="G639" s="151">
        <v>4.0938920000000003</v>
      </c>
      <c r="H639" s="151">
        <v>2.4271000000000001E-2</v>
      </c>
      <c r="I639" s="151">
        <v>1.3690389999999999</v>
      </c>
      <c r="J639" s="151">
        <v>0.95461499999999999</v>
      </c>
      <c r="K639" s="151">
        <v>1.3460160000000001</v>
      </c>
      <c r="L639" s="151">
        <v>0.121367</v>
      </c>
      <c r="M639" s="151">
        <v>0</v>
      </c>
      <c r="N639" s="151">
        <v>9.0232999999999994E-2</v>
      </c>
      <c r="O639" s="151">
        <v>5.1470520000000004</v>
      </c>
      <c r="P639" s="151">
        <v>0</v>
      </c>
      <c r="Q639" s="151">
        <v>2.0802000000000001E-2</v>
      </c>
      <c r="R639" s="151">
        <v>2.1472000000000002E-2</v>
      </c>
      <c r="S639" s="151">
        <v>2.3446999999999999E-2</v>
      </c>
      <c r="T639" s="151">
        <v>0</v>
      </c>
      <c r="U639" s="151">
        <v>0</v>
      </c>
      <c r="V639" s="151">
        <v>0.12435300000000001</v>
      </c>
      <c r="W639" s="151">
        <v>0</v>
      </c>
      <c r="X639" s="151">
        <v>0</v>
      </c>
      <c r="Y639" s="151">
        <v>0</v>
      </c>
      <c r="Z639" s="151">
        <v>0</v>
      </c>
      <c r="AA639" s="151">
        <v>83.104382999999999</v>
      </c>
      <c r="AB639" s="151">
        <v>6.2877859999999997</v>
      </c>
      <c r="AC639" s="151">
        <v>55.481444000000003</v>
      </c>
      <c r="AD639" s="151">
        <v>3.5205E-2</v>
      </c>
      <c r="AE639" s="151">
        <v>2.0222E-2</v>
      </c>
      <c r="AF639" s="151">
        <v>1.9966000000000001E-2</v>
      </c>
      <c r="AG639" s="151">
        <v>0</v>
      </c>
      <c r="AH639" s="151">
        <v>0</v>
      </c>
      <c r="AI639" s="150">
        <v>1.2338E-2</v>
      </c>
    </row>
    <row r="640" spans="1:35" x14ac:dyDescent="0.25">
      <c r="A640" s="9">
        <v>639</v>
      </c>
      <c r="B640" s="3">
        <v>43063</v>
      </c>
      <c r="C640" s="151">
        <v>3.9848659999999998</v>
      </c>
      <c r="D640" s="151">
        <v>1.2097E-2</v>
      </c>
      <c r="E640" s="151">
        <v>1.9578999999999999E-2</v>
      </c>
      <c r="F640" s="151">
        <v>1.33691</v>
      </c>
      <c r="G640" s="151">
        <v>4.0593139999999996</v>
      </c>
      <c r="H640" s="151">
        <v>2.4191000000000001E-2</v>
      </c>
      <c r="I640" s="151">
        <v>1.3725290000000001</v>
      </c>
      <c r="J640" s="151">
        <v>0.95778399999999997</v>
      </c>
      <c r="K640" s="151">
        <v>1.3450580000000001</v>
      </c>
      <c r="L640" s="151">
        <v>0.121224</v>
      </c>
      <c r="M640" s="151">
        <v>0</v>
      </c>
      <c r="N640" s="151">
        <v>9.0138999999999997E-2</v>
      </c>
      <c r="O640" s="151">
        <v>5.144145</v>
      </c>
      <c r="P640" s="151">
        <v>0</v>
      </c>
      <c r="Q640" s="151">
        <v>2.0906999999999999E-2</v>
      </c>
      <c r="R640" s="151">
        <v>2.1645999999999999E-2</v>
      </c>
      <c r="S640" s="151">
        <v>2.3352000000000001E-2</v>
      </c>
      <c r="T640" s="151">
        <v>0</v>
      </c>
      <c r="U640" s="151">
        <v>0</v>
      </c>
      <c r="V640" s="151">
        <v>0.125391</v>
      </c>
      <c r="W640" s="151">
        <v>0</v>
      </c>
      <c r="X640" s="151">
        <v>0</v>
      </c>
      <c r="Y640" s="151">
        <v>0</v>
      </c>
      <c r="Z640" s="151">
        <v>0</v>
      </c>
      <c r="AA640" s="151">
        <v>83.055974000000006</v>
      </c>
      <c r="AB640" s="151">
        <v>6.2996569999999998</v>
      </c>
      <c r="AC640" s="151">
        <v>55.421112000000001</v>
      </c>
      <c r="AD640" s="151">
        <v>3.5194999999999997E-2</v>
      </c>
      <c r="AE640" s="151">
        <v>2.0222E-2</v>
      </c>
      <c r="AF640" s="151">
        <v>1.9966000000000001E-2</v>
      </c>
      <c r="AG640" s="151">
        <v>0</v>
      </c>
      <c r="AH640" s="151">
        <v>0</v>
      </c>
      <c r="AI640" s="150">
        <v>1.2224E-2</v>
      </c>
    </row>
    <row r="641" spans="1:35" x14ac:dyDescent="0.25">
      <c r="A641" s="9">
        <v>640</v>
      </c>
      <c r="B641" s="3">
        <v>43062</v>
      </c>
      <c r="C641" s="151">
        <v>3.9835739999999999</v>
      </c>
      <c r="D641" s="151">
        <v>1.2094000000000001E-2</v>
      </c>
      <c r="E641" s="151">
        <v>1.9571000000000002E-2</v>
      </c>
      <c r="F641" s="151">
        <v>1.3382959999999999</v>
      </c>
      <c r="G641" s="151">
        <v>4.0979099999999997</v>
      </c>
      <c r="H641" s="151">
        <v>2.4320999999999999E-2</v>
      </c>
      <c r="I641" s="151">
        <v>1.3832070000000001</v>
      </c>
      <c r="J641" s="151">
        <v>0.96400200000000003</v>
      </c>
      <c r="K641" s="151">
        <v>1.345729</v>
      </c>
      <c r="L641" s="151">
        <v>0.121351</v>
      </c>
      <c r="M641" s="151">
        <v>0</v>
      </c>
      <c r="N641" s="151">
        <v>9.0109999999999996E-2</v>
      </c>
      <c r="O641" s="151">
        <v>5.1368859999999996</v>
      </c>
      <c r="P641" s="151">
        <v>0</v>
      </c>
      <c r="Q641" s="151">
        <v>2.1027000000000001E-2</v>
      </c>
      <c r="R641" s="151">
        <v>2.1777000000000001E-2</v>
      </c>
      <c r="S641" s="151">
        <v>2.3594E-2</v>
      </c>
      <c r="T641" s="151">
        <v>0</v>
      </c>
      <c r="U641" s="151">
        <v>0</v>
      </c>
      <c r="V641" s="151">
        <v>0.12618199999999999</v>
      </c>
      <c r="W641" s="151">
        <v>0</v>
      </c>
      <c r="X641" s="151">
        <v>0</v>
      </c>
      <c r="Y641" s="151">
        <v>0</v>
      </c>
      <c r="Z641" s="151">
        <v>0</v>
      </c>
      <c r="AA641" s="151">
        <v>82.886521999999999</v>
      </c>
      <c r="AB641" s="151">
        <v>6.3099509999999999</v>
      </c>
      <c r="AC641" s="151">
        <v>55.461081999999998</v>
      </c>
      <c r="AD641" s="151">
        <v>3.5220000000000001E-2</v>
      </c>
      <c r="AE641" s="151">
        <v>2.0222E-2</v>
      </c>
      <c r="AF641" s="151">
        <v>1.9966000000000001E-2</v>
      </c>
      <c r="AG641" s="151">
        <v>0</v>
      </c>
      <c r="AH641" s="151">
        <v>0</v>
      </c>
      <c r="AI641" s="150">
        <v>1.235E-2</v>
      </c>
    </row>
    <row r="642" spans="1:35" x14ac:dyDescent="0.25">
      <c r="A642" s="9">
        <v>641</v>
      </c>
      <c r="B642" s="3">
        <v>43061</v>
      </c>
      <c r="C642" s="151">
        <v>3.982345</v>
      </c>
      <c r="D642" s="151">
        <v>1.209E-2</v>
      </c>
      <c r="E642" s="151">
        <v>1.9564000000000002E-2</v>
      </c>
      <c r="F642" s="151">
        <v>1.336554</v>
      </c>
      <c r="G642" s="151">
        <v>4.0881670000000003</v>
      </c>
      <c r="H642" s="151">
        <v>2.4230000000000002E-2</v>
      </c>
      <c r="I642" s="151">
        <v>1.377936</v>
      </c>
      <c r="J642" s="151">
        <v>0.96257599999999999</v>
      </c>
      <c r="K642" s="151">
        <v>1.3430550000000001</v>
      </c>
      <c r="L642" s="151">
        <v>0.12138400000000001</v>
      </c>
      <c r="M642" s="151">
        <v>0</v>
      </c>
      <c r="N642" s="151">
        <v>9.0080999999999994E-2</v>
      </c>
      <c r="O642" s="151">
        <v>5.1371010000000004</v>
      </c>
      <c r="P642" s="151">
        <v>0</v>
      </c>
      <c r="Q642" s="151">
        <v>2.104E-2</v>
      </c>
      <c r="R642" s="151">
        <v>2.1683999999999998E-2</v>
      </c>
      <c r="S642" s="151">
        <v>2.3345000000000001E-2</v>
      </c>
      <c r="T642" s="151">
        <v>0</v>
      </c>
      <c r="U642" s="151">
        <v>0</v>
      </c>
      <c r="V642" s="151">
        <v>0.12567600000000001</v>
      </c>
      <c r="W642" s="151">
        <v>0</v>
      </c>
      <c r="X642" s="151">
        <v>0</v>
      </c>
      <c r="Y642" s="151">
        <v>0</v>
      </c>
      <c r="Z642" s="151">
        <v>0</v>
      </c>
      <c r="AA642" s="151">
        <v>82.914219000000003</v>
      </c>
      <c r="AB642" s="151">
        <v>6.3045819999999999</v>
      </c>
      <c r="AC642" s="151">
        <v>55.402154000000003</v>
      </c>
      <c r="AD642" s="151">
        <v>3.5173000000000003E-2</v>
      </c>
      <c r="AE642" s="151">
        <v>2.0222E-2</v>
      </c>
      <c r="AF642" s="151">
        <v>1.9966000000000001E-2</v>
      </c>
      <c r="AG642" s="151">
        <v>0</v>
      </c>
      <c r="AH642" s="151">
        <v>0</v>
      </c>
      <c r="AI642" s="150">
        <v>1.2215999999999999E-2</v>
      </c>
    </row>
    <row r="643" spans="1:35" x14ac:dyDescent="0.25">
      <c r="A643" s="9">
        <v>642</v>
      </c>
      <c r="B643" s="3">
        <v>43060</v>
      </c>
      <c r="C643" s="151">
        <v>3.981185</v>
      </c>
      <c r="D643" s="151">
        <v>1.2083E-2</v>
      </c>
      <c r="E643" s="151">
        <v>1.9557999999999999E-2</v>
      </c>
      <c r="F643" s="151">
        <v>1.3318399999999999</v>
      </c>
      <c r="G643" s="151">
        <v>4.0338580000000004</v>
      </c>
      <c r="H643" s="151">
        <v>2.4015000000000002E-2</v>
      </c>
      <c r="I643" s="151">
        <v>1.363621</v>
      </c>
      <c r="J643" s="151">
        <v>0.95466600000000001</v>
      </c>
      <c r="K643" s="151">
        <v>1.3398019999999999</v>
      </c>
      <c r="L643" s="151">
        <v>0.121354</v>
      </c>
      <c r="M643" s="151">
        <v>0</v>
      </c>
      <c r="N643" s="151">
        <v>9.0050000000000005E-2</v>
      </c>
      <c r="O643" s="151">
        <v>5.1415899999999999</v>
      </c>
      <c r="P643" s="151">
        <v>0</v>
      </c>
      <c r="Q643" s="151">
        <v>2.0898E-2</v>
      </c>
      <c r="R643" s="151">
        <v>2.1339E-2</v>
      </c>
      <c r="S643" s="151">
        <v>2.2772000000000001E-2</v>
      </c>
      <c r="T643" s="151">
        <v>0</v>
      </c>
      <c r="U643" s="151">
        <v>0</v>
      </c>
      <c r="V643" s="151">
        <v>0.12367499999999999</v>
      </c>
      <c r="W643" s="151">
        <v>0</v>
      </c>
      <c r="X643" s="151">
        <v>0</v>
      </c>
      <c r="Y643" s="151">
        <v>0</v>
      </c>
      <c r="Z643" s="151">
        <v>0</v>
      </c>
      <c r="AA643" s="151">
        <v>83.041179</v>
      </c>
      <c r="AB643" s="151">
        <v>6.2725910000000002</v>
      </c>
      <c r="AC643" s="151">
        <v>55.319637999999998</v>
      </c>
      <c r="AD643" s="151">
        <v>3.5144000000000002E-2</v>
      </c>
      <c r="AE643" s="151">
        <v>2.0236000000000001E-2</v>
      </c>
      <c r="AF643" s="151">
        <v>1.9934E-2</v>
      </c>
      <c r="AG643" s="151">
        <v>0</v>
      </c>
      <c r="AH643" s="151">
        <v>0</v>
      </c>
      <c r="AI643" s="150">
        <v>1.1944E-2</v>
      </c>
    </row>
    <row r="644" spans="1:35" x14ac:dyDescent="0.25">
      <c r="A644" s="9">
        <v>643</v>
      </c>
      <c r="B644" s="3">
        <v>43059</v>
      </c>
      <c r="C644" s="151">
        <v>3.9797210000000001</v>
      </c>
      <c r="D644" s="151">
        <v>1.2078999999999999E-2</v>
      </c>
      <c r="E644" s="151">
        <v>1.9550999999999999E-2</v>
      </c>
      <c r="F644" s="151">
        <v>1.3333999999999999</v>
      </c>
      <c r="G644" s="151">
        <v>4.0367319999999998</v>
      </c>
      <c r="H644" s="151">
        <v>2.3810999999999999E-2</v>
      </c>
      <c r="I644" s="151">
        <v>1.3936770000000001</v>
      </c>
      <c r="J644" s="151">
        <v>0.967283</v>
      </c>
      <c r="K644" s="151">
        <v>1.341253</v>
      </c>
      <c r="L644" s="151">
        <v>0.12124799999999999</v>
      </c>
      <c r="M644" s="151">
        <v>0</v>
      </c>
      <c r="N644" s="151">
        <v>9.0021000000000004E-2</v>
      </c>
      <c r="O644" s="151">
        <v>5.142512</v>
      </c>
      <c r="P644" s="151">
        <v>0</v>
      </c>
      <c r="Q644" s="151">
        <v>2.1107999999999998E-2</v>
      </c>
      <c r="R644" s="151">
        <v>2.1725000000000001E-2</v>
      </c>
      <c r="S644" s="151">
        <v>2.2655999999999999E-2</v>
      </c>
      <c r="T644" s="151">
        <v>0</v>
      </c>
      <c r="U644" s="151">
        <v>0</v>
      </c>
      <c r="V644" s="151">
        <v>0.125945</v>
      </c>
      <c r="W644" s="151">
        <v>0</v>
      </c>
      <c r="X644" s="151">
        <v>0</v>
      </c>
      <c r="Y644" s="151">
        <v>0</v>
      </c>
      <c r="Z644" s="151">
        <v>0</v>
      </c>
      <c r="AA644" s="151">
        <v>83.090457000000001</v>
      </c>
      <c r="AB644" s="151">
        <v>6.3251790000000003</v>
      </c>
      <c r="AC644" s="151">
        <v>55.370423000000002</v>
      </c>
      <c r="AD644" s="151">
        <v>3.5292999999999998E-2</v>
      </c>
      <c r="AE644" s="151">
        <v>2.0236000000000001E-2</v>
      </c>
      <c r="AF644" s="151">
        <v>1.9934E-2</v>
      </c>
      <c r="AG644" s="151">
        <v>0</v>
      </c>
      <c r="AH644" s="151">
        <v>0</v>
      </c>
      <c r="AI644" s="150">
        <v>1.1993E-2</v>
      </c>
    </row>
    <row r="645" spans="1:35" x14ac:dyDescent="0.25">
      <c r="A645" s="9">
        <v>644</v>
      </c>
      <c r="B645" s="3">
        <v>43056</v>
      </c>
      <c r="C645" s="151">
        <v>3.9759220000000002</v>
      </c>
      <c r="D645" s="151">
        <v>1.2067E-2</v>
      </c>
      <c r="E645" s="151">
        <v>1.9528E-2</v>
      </c>
      <c r="F645" s="151">
        <v>1.331542</v>
      </c>
      <c r="G645" s="151">
        <v>4.020956</v>
      </c>
      <c r="H645" s="151">
        <v>2.3699000000000001E-2</v>
      </c>
      <c r="I645" s="151">
        <v>1.4042969999999999</v>
      </c>
      <c r="J645" s="151">
        <v>0.975518</v>
      </c>
      <c r="K645" s="151">
        <v>1.339744</v>
      </c>
      <c r="L645" s="151">
        <v>0.12112000000000001</v>
      </c>
      <c r="M645" s="151">
        <v>0</v>
      </c>
      <c r="N645" s="151">
        <v>8.9927000000000007E-2</v>
      </c>
      <c r="O645" s="151">
        <v>5.139723</v>
      </c>
      <c r="P645" s="151">
        <v>0</v>
      </c>
      <c r="Q645" s="151">
        <v>2.1328E-2</v>
      </c>
      <c r="R645" s="151">
        <v>2.1892999999999999E-2</v>
      </c>
      <c r="S645" s="151">
        <v>2.2369E-2</v>
      </c>
      <c r="T645" s="151">
        <v>0</v>
      </c>
      <c r="U645" s="151">
        <v>0</v>
      </c>
      <c r="V645" s="151">
        <v>0.12692200000000001</v>
      </c>
      <c r="W645" s="151">
        <v>0</v>
      </c>
      <c r="X645" s="151">
        <v>0</v>
      </c>
      <c r="Y645" s="151">
        <v>0</v>
      </c>
      <c r="Z645" s="151">
        <v>0</v>
      </c>
      <c r="AA645" s="151">
        <v>83.030602000000002</v>
      </c>
      <c r="AB645" s="151">
        <v>6.3338710000000003</v>
      </c>
      <c r="AC645" s="151">
        <v>55.316144000000001</v>
      </c>
      <c r="AD645" s="151">
        <v>3.5251999999999999E-2</v>
      </c>
      <c r="AE645" s="151">
        <v>2.0236000000000001E-2</v>
      </c>
      <c r="AF645" s="151">
        <v>1.9934E-2</v>
      </c>
      <c r="AG645" s="151">
        <v>0</v>
      </c>
      <c r="AH645" s="151">
        <v>0</v>
      </c>
      <c r="AI645" s="150">
        <v>1.1823E-2</v>
      </c>
    </row>
    <row r="646" spans="1:35" x14ac:dyDescent="0.25">
      <c r="A646" s="9">
        <v>645</v>
      </c>
      <c r="B646" s="3">
        <v>43055</v>
      </c>
      <c r="C646" s="151">
        <v>3.9746380000000001</v>
      </c>
      <c r="D646" s="151">
        <v>1.2063000000000001E-2</v>
      </c>
      <c r="E646" s="151">
        <v>1.9521E-2</v>
      </c>
      <c r="F646" s="151">
        <v>1.330803</v>
      </c>
      <c r="G646" s="151">
        <v>4.0307279999999999</v>
      </c>
      <c r="H646" s="151">
        <v>2.3833E-2</v>
      </c>
      <c r="I646" s="151">
        <v>1.4075770000000001</v>
      </c>
      <c r="J646" s="151">
        <v>0.97524699999999998</v>
      </c>
      <c r="K646" s="151">
        <v>1.3383259999999999</v>
      </c>
      <c r="L646" s="151">
        <v>0.121158</v>
      </c>
      <c r="M646" s="151">
        <v>0</v>
      </c>
      <c r="N646" s="151">
        <v>8.9895000000000003E-2</v>
      </c>
      <c r="O646" s="151">
        <v>5.1374310000000003</v>
      </c>
      <c r="P646" s="151">
        <v>0</v>
      </c>
      <c r="Q646" s="151">
        <v>2.1368000000000002E-2</v>
      </c>
      <c r="R646" s="151">
        <v>2.2061999999999998E-2</v>
      </c>
      <c r="S646" s="151">
        <v>2.2069999999999999E-2</v>
      </c>
      <c r="T646" s="151">
        <v>0</v>
      </c>
      <c r="U646" s="151">
        <v>0</v>
      </c>
      <c r="V646" s="151">
        <v>0.12790299999999999</v>
      </c>
      <c r="W646" s="151">
        <v>0</v>
      </c>
      <c r="X646" s="151">
        <v>0</v>
      </c>
      <c r="Y646" s="151">
        <v>0</v>
      </c>
      <c r="Z646" s="151">
        <v>0</v>
      </c>
      <c r="AA646" s="151">
        <v>82.962666999999996</v>
      </c>
      <c r="AB646" s="151">
        <v>6.3597419999999998</v>
      </c>
      <c r="AC646" s="151">
        <v>55.29645</v>
      </c>
      <c r="AD646" s="151">
        <v>3.5261000000000001E-2</v>
      </c>
      <c r="AE646" s="151">
        <v>2.0236000000000001E-2</v>
      </c>
      <c r="AF646" s="151">
        <v>1.9934E-2</v>
      </c>
      <c r="AG646" s="151">
        <v>0</v>
      </c>
      <c r="AH646" s="151">
        <v>0</v>
      </c>
      <c r="AI646" s="150">
        <v>1.1891000000000001E-2</v>
      </c>
    </row>
    <row r="647" spans="1:35" x14ac:dyDescent="0.25">
      <c r="A647" s="9">
        <v>646</v>
      </c>
      <c r="B647" s="3">
        <v>43054</v>
      </c>
      <c r="C647" s="151">
        <v>3.9733369999999999</v>
      </c>
      <c r="D647" s="151">
        <v>1.2059E-2</v>
      </c>
      <c r="E647" s="151">
        <v>1.9514E-2</v>
      </c>
      <c r="F647" s="151">
        <v>1.331267</v>
      </c>
      <c r="G647" s="151">
        <v>4.0116860000000001</v>
      </c>
      <c r="H647" s="151">
        <v>2.3612999999999999E-2</v>
      </c>
      <c r="I647" s="151">
        <v>1.431157</v>
      </c>
      <c r="J647" s="151">
        <v>0.98539100000000002</v>
      </c>
      <c r="K647" s="151">
        <v>1.3363080000000001</v>
      </c>
      <c r="L647" s="151">
        <v>0.120971</v>
      </c>
      <c r="M647" s="151">
        <v>0</v>
      </c>
      <c r="N647" s="151">
        <v>8.9865E-2</v>
      </c>
      <c r="O647" s="151">
        <v>5.1353179999999998</v>
      </c>
      <c r="P647" s="151">
        <v>0</v>
      </c>
      <c r="Q647" s="151">
        <v>2.1770999999999999E-2</v>
      </c>
      <c r="R647" s="151">
        <v>2.2571000000000001E-2</v>
      </c>
      <c r="S647" s="151">
        <v>2.1925E-2</v>
      </c>
      <c r="T647" s="151">
        <v>0</v>
      </c>
      <c r="U647" s="151">
        <v>0</v>
      </c>
      <c r="V647" s="151">
        <v>0.13086600000000001</v>
      </c>
      <c r="W647" s="151">
        <v>0</v>
      </c>
      <c r="X647" s="151">
        <v>0</v>
      </c>
      <c r="Y647" s="151">
        <v>0</v>
      </c>
      <c r="Z647" s="151">
        <v>0</v>
      </c>
      <c r="AA647" s="151">
        <v>82.930278999999999</v>
      </c>
      <c r="AB647" s="151">
        <v>6.4168529999999997</v>
      </c>
      <c r="AC647" s="151">
        <v>55.158382000000003</v>
      </c>
      <c r="AD647" s="151">
        <v>3.5298000000000003E-2</v>
      </c>
      <c r="AE647" s="151">
        <v>2.0236000000000001E-2</v>
      </c>
      <c r="AF647" s="151">
        <v>1.9934E-2</v>
      </c>
      <c r="AG647" s="151">
        <v>0</v>
      </c>
      <c r="AH647" s="151">
        <v>0</v>
      </c>
      <c r="AI647" s="150">
        <v>1.1827000000000001E-2</v>
      </c>
    </row>
    <row r="648" spans="1:35" x14ac:dyDescent="0.25">
      <c r="A648" s="9">
        <v>647</v>
      </c>
      <c r="B648" s="3">
        <v>43053</v>
      </c>
      <c r="C648" s="151">
        <v>3.9720810000000002</v>
      </c>
      <c r="D648" s="151">
        <v>1.2055E-2</v>
      </c>
      <c r="E648" s="151">
        <v>1.9508000000000001E-2</v>
      </c>
      <c r="F648" s="151">
        <v>1.329758</v>
      </c>
      <c r="G648" s="151">
        <v>4.0063800000000001</v>
      </c>
      <c r="H648" s="151">
        <v>2.3640000000000001E-2</v>
      </c>
      <c r="I648" s="151">
        <v>1.417008</v>
      </c>
      <c r="J648" s="151">
        <v>0.98317399999999999</v>
      </c>
      <c r="K648" s="151">
        <v>1.3361730000000001</v>
      </c>
      <c r="L648" s="151">
        <v>0.12095</v>
      </c>
      <c r="M648" s="151">
        <v>0</v>
      </c>
      <c r="N648" s="151">
        <v>8.9835999999999999E-2</v>
      </c>
      <c r="O648" s="151">
        <v>5.1351699999999996</v>
      </c>
      <c r="P648" s="151">
        <v>0</v>
      </c>
      <c r="Q648" s="151">
        <v>2.1500999999999999E-2</v>
      </c>
      <c r="R648" s="151">
        <v>2.2339999999999999E-2</v>
      </c>
      <c r="S648" s="151">
        <v>2.2176000000000001E-2</v>
      </c>
      <c r="T648" s="151">
        <v>0</v>
      </c>
      <c r="U648" s="151">
        <v>0</v>
      </c>
      <c r="V648" s="151">
        <v>0.12953600000000001</v>
      </c>
      <c r="W648" s="151">
        <v>0</v>
      </c>
      <c r="X648" s="151">
        <v>0</v>
      </c>
      <c r="Y648" s="151">
        <v>0</v>
      </c>
      <c r="Z648" s="151">
        <v>0</v>
      </c>
      <c r="AA648" s="151">
        <v>82.923357999999993</v>
      </c>
      <c r="AB648" s="151">
        <v>6.3812740000000003</v>
      </c>
      <c r="AC648" s="151">
        <v>55.204479999999997</v>
      </c>
      <c r="AD648" s="151">
        <v>3.5246E-2</v>
      </c>
      <c r="AE648" s="151">
        <v>2.0216000000000001E-2</v>
      </c>
      <c r="AF648" s="151">
        <v>1.9873999999999999E-2</v>
      </c>
      <c r="AG648" s="151">
        <v>0</v>
      </c>
      <c r="AH648" s="151">
        <v>0</v>
      </c>
      <c r="AI648" s="150">
        <v>1.2012E-2</v>
      </c>
    </row>
    <row r="649" spans="1:35" x14ac:dyDescent="0.25">
      <c r="A649" s="9">
        <v>648</v>
      </c>
      <c r="B649" s="3">
        <v>43052</v>
      </c>
      <c r="C649" s="151">
        <v>3.970745</v>
      </c>
      <c r="D649" s="151">
        <v>1.2050999999999999E-2</v>
      </c>
      <c r="E649" s="151">
        <v>1.9495999999999999E-2</v>
      </c>
      <c r="F649" s="151">
        <v>1.3300860000000001</v>
      </c>
      <c r="G649" s="151">
        <v>4.00373</v>
      </c>
      <c r="H649" s="151">
        <v>2.3777E-2</v>
      </c>
      <c r="I649" s="151">
        <v>1.415899</v>
      </c>
      <c r="J649" s="151">
        <v>0.98858100000000004</v>
      </c>
      <c r="K649" s="151">
        <v>1.3370470000000001</v>
      </c>
      <c r="L649" s="151">
        <v>0.121016</v>
      </c>
      <c r="M649" s="151">
        <v>0</v>
      </c>
      <c r="N649" s="151">
        <v>8.9801000000000006E-2</v>
      </c>
      <c r="O649" s="151">
        <v>5.1340380000000003</v>
      </c>
      <c r="P649" s="151">
        <v>0</v>
      </c>
      <c r="Q649" s="151">
        <v>2.1669000000000001E-2</v>
      </c>
      <c r="R649" s="151">
        <v>2.2360000000000001E-2</v>
      </c>
      <c r="S649" s="151">
        <v>2.2234E-2</v>
      </c>
      <c r="T649" s="151">
        <v>0</v>
      </c>
      <c r="U649" s="151">
        <v>0</v>
      </c>
      <c r="V649" s="151">
        <v>0.12963</v>
      </c>
      <c r="W649" s="151">
        <v>0</v>
      </c>
      <c r="X649" s="151">
        <v>0</v>
      </c>
      <c r="Y649" s="151">
        <v>0</v>
      </c>
      <c r="Z649" s="151">
        <v>0</v>
      </c>
      <c r="AA649" s="151">
        <v>82.943363000000005</v>
      </c>
      <c r="AB649" s="151">
        <v>6.3760700000000003</v>
      </c>
      <c r="AC649" s="151">
        <v>55.253894000000003</v>
      </c>
      <c r="AD649" s="151">
        <v>3.5325000000000002E-2</v>
      </c>
      <c r="AE649" s="151">
        <v>2.0216000000000001E-2</v>
      </c>
      <c r="AF649" s="151">
        <v>1.9873999999999999E-2</v>
      </c>
      <c r="AG649" s="151">
        <v>0</v>
      </c>
      <c r="AH649" s="151">
        <v>0</v>
      </c>
      <c r="AI649" s="150">
        <v>1.2014E-2</v>
      </c>
    </row>
    <row r="650" spans="1:35" x14ac:dyDescent="0.25">
      <c r="A650" s="9">
        <v>649</v>
      </c>
      <c r="B650" s="3">
        <v>43049</v>
      </c>
      <c r="C650" s="151">
        <v>3.9669080000000001</v>
      </c>
      <c r="D650" s="151">
        <v>1.2038999999999999E-2</v>
      </c>
      <c r="E650" s="151">
        <v>1.9479E-2</v>
      </c>
      <c r="F650" s="151">
        <v>1.3296520000000001</v>
      </c>
      <c r="G650" s="151">
        <v>3.99681</v>
      </c>
      <c r="H650" s="151">
        <v>2.3737000000000001E-2</v>
      </c>
      <c r="I650" s="151">
        <v>1.4284699999999999</v>
      </c>
      <c r="J650" s="151">
        <v>0.99965499999999996</v>
      </c>
      <c r="K650" s="151">
        <v>1.3351010000000001</v>
      </c>
      <c r="L650" s="151">
        <v>0.120937</v>
      </c>
      <c r="M650" s="151">
        <v>0</v>
      </c>
      <c r="N650" s="151">
        <v>8.9708999999999997E-2</v>
      </c>
      <c r="O650" s="151">
        <v>5.1304449999999999</v>
      </c>
      <c r="P650" s="151">
        <v>0</v>
      </c>
      <c r="Q650" s="151">
        <v>2.1838E-2</v>
      </c>
      <c r="R650" s="151">
        <v>2.2627000000000001E-2</v>
      </c>
      <c r="S650" s="151">
        <v>2.2193999999999998E-2</v>
      </c>
      <c r="T650" s="151">
        <v>0</v>
      </c>
      <c r="U650" s="151">
        <v>0</v>
      </c>
      <c r="V650" s="151">
        <v>0.13119600000000001</v>
      </c>
      <c r="W650" s="151">
        <v>0</v>
      </c>
      <c r="X650" s="151">
        <v>0</v>
      </c>
      <c r="Y650" s="151">
        <v>0</v>
      </c>
      <c r="Z650" s="151">
        <v>0</v>
      </c>
      <c r="AA650" s="151">
        <v>82.889379000000005</v>
      </c>
      <c r="AB650" s="151">
        <v>6.4146869999999998</v>
      </c>
      <c r="AC650" s="151">
        <v>55.169044</v>
      </c>
      <c r="AD650" s="151">
        <v>3.5320999999999998E-2</v>
      </c>
      <c r="AE650" s="151">
        <v>2.0216000000000001E-2</v>
      </c>
      <c r="AF650" s="151">
        <v>1.9873999999999999E-2</v>
      </c>
      <c r="AG650" s="151">
        <v>0</v>
      </c>
      <c r="AH650" s="151">
        <v>0</v>
      </c>
      <c r="AI650" s="150">
        <v>1.2021E-2</v>
      </c>
    </row>
    <row r="651" spans="1:35" x14ac:dyDescent="0.25">
      <c r="A651" s="9">
        <v>650</v>
      </c>
      <c r="B651" s="3">
        <v>43048</v>
      </c>
      <c r="C651" s="151">
        <v>3.9656440000000002</v>
      </c>
      <c r="D651" s="151">
        <v>1.2035000000000001E-2</v>
      </c>
      <c r="E651" s="151">
        <v>1.9472E-2</v>
      </c>
      <c r="F651" s="151">
        <v>1.333877</v>
      </c>
      <c r="G651" s="151">
        <v>4.0156799999999997</v>
      </c>
      <c r="H651" s="151">
        <v>2.3786999999999999E-2</v>
      </c>
      <c r="I651" s="151">
        <v>1.446734</v>
      </c>
      <c r="J651" s="151">
        <v>1.0181070000000001</v>
      </c>
      <c r="K651" s="151">
        <v>1.3377250000000001</v>
      </c>
      <c r="L651" s="151">
        <v>0.121089</v>
      </c>
      <c r="M651" s="151">
        <v>0</v>
      </c>
      <c r="N651" s="151">
        <v>8.9682999999999999E-2</v>
      </c>
      <c r="O651" s="151">
        <v>5.1285869999999996</v>
      </c>
      <c r="P651" s="151">
        <v>0</v>
      </c>
      <c r="Q651" s="151">
        <v>2.2124999999999999E-2</v>
      </c>
      <c r="R651" s="151">
        <v>2.2882E-2</v>
      </c>
      <c r="S651" s="151">
        <v>2.2419999999999999E-2</v>
      </c>
      <c r="T651" s="151">
        <v>0</v>
      </c>
      <c r="U651" s="151">
        <v>0</v>
      </c>
      <c r="V651" s="151">
        <v>0.132745</v>
      </c>
      <c r="W651" s="151">
        <v>0</v>
      </c>
      <c r="X651" s="151">
        <v>0</v>
      </c>
      <c r="Y651" s="151">
        <v>0</v>
      </c>
      <c r="Z651" s="151">
        <v>0</v>
      </c>
      <c r="AA651" s="151">
        <v>82.881473</v>
      </c>
      <c r="AB651" s="151">
        <v>6.4472740000000002</v>
      </c>
      <c r="AC651" s="151">
        <v>55.165835000000001</v>
      </c>
      <c r="AD651" s="151">
        <v>3.5241000000000001E-2</v>
      </c>
      <c r="AE651" s="151">
        <v>2.0216000000000001E-2</v>
      </c>
      <c r="AF651" s="151">
        <v>1.9873999999999999E-2</v>
      </c>
      <c r="AG651" s="151">
        <v>0</v>
      </c>
      <c r="AH651" s="151">
        <v>0</v>
      </c>
      <c r="AI651" s="150">
        <v>1.2094000000000001E-2</v>
      </c>
    </row>
    <row r="652" spans="1:35" x14ac:dyDescent="0.25">
      <c r="A652" s="9">
        <v>651</v>
      </c>
      <c r="B652" s="3">
        <v>43047</v>
      </c>
      <c r="C652" s="151">
        <v>3.9642430000000002</v>
      </c>
      <c r="D652" s="151">
        <v>1.2031E-2</v>
      </c>
      <c r="E652" s="151">
        <v>1.9465E-2</v>
      </c>
      <c r="F652" s="151">
        <v>1.331893</v>
      </c>
      <c r="G652" s="151">
        <v>4.0017459999999998</v>
      </c>
      <c r="H652" s="151">
        <v>2.3573E-2</v>
      </c>
      <c r="I652" s="151">
        <v>1.4486969999999999</v>
      </c>
      <c r="J652" s="151">
        <v>1.0138499999999999</v>
      </c>
      <c r="K652" s="151">
        <v>1.335421</v>
      </c>
      <c r="L652" s="151">
        <v>0.12114900000000001</v>
      </c>
      <c r="M652" s="151">
        <v>0</v>
      </c>
      <c r="N652" s="151">
        <v>8.9652999999999997E-2</v>
      </c>
      <c r="O652" s="151">
        <v>5.1308670000000003</v>
      </c>
      <c r="P652" s="151">
        <v>0</v>
      </c>
      <c r="Q652" s="151">
        <v>2.2164E-2</v>
      </c>
      <c r="R652" s="151">
        <v>2.2915000000000001E-2</v>
      </c>
      <c r="S652" s="151">
        <v>2.2172000000000001E-2</v>
      </c>
      <c r="T652" s="151">
        <v>0</v>
      </c>
      <c r="U652" s="151">
        <v>0</v>
      </c>
      <c r="V652" s="151">
        <v>0.132962</v>
      </c>
      <c r="W652" s="151">
        <v>0</v>
      </c>
      <c r="X652" s="151">
        <v>0</v>
      </c>
      <c r="Y652" s="151">
        <v>0</v>
      </c>
      <c r="Z652" s="151">
        <v>0</v>
      </c>
      <c r="AA652" s="151">
        <v>82.928184999999999</v>
      </c>
      <c r="AB652" s="151">
        <v>6.4578249999999997</v>
      </c>
      <c r="AC652" s="151">
        <v>55.095559999999999</v>
      </c>
      <c r="AD652" s="151">
        <v>3.5247000000000001E-2</v>
      </c>
      <c r="AE652" s="151">
        <v>2.0216000000000001E-2</v>
      </c>
      <c r="AF652" s="151">
        <v>1.9873999999999999E-2</v>
      </c>
      <c r="AG652" s="151">
        <v>0</v>
      </c>
      <c r="AH652" s="151">
        <v>0</v>
      </c>
      <c r="AI652" s="150">
        <v>1.2031E-2</v>
      </c>
    </row>
    <row r="653" spans="1:35" x14ac:dyDescent="0.25">
      <c r="A653" s="9">
        <v>652</v>
      </c>
      <c r="B653" s="3">
        <v>43046</v>
      </c>
      <c r="C653" s="151">
        <v>3.9628320000000001</v>
      </c>
      <c r="D653" s="151">
        <v>1.2026E-2</v>
      </c>
      <c r="E653" s="151">
        <v>1.9458E-2</v>
      </c>
      <c r="F653" s="151">
        <v>1.3350569999999999</v>
      </c>
      <c r="G653" s="151">
        <v>4.0086329999999997</v>
      </c>
      <c r="H653" s="151">
        <v>2.3453999999999999E-2</v>
      </c>
      <c r="I653" s="151">
        <v>1.4722459999999999</v>
      </c>
      <c r="J653" s="151">
        <v>1.022027</v>
      </c>
      <c r="K653" s="151">
        <v>1.3389519999999999</v>
      </c>
      <c r="L653" s="151">
        <v>0.121293</v>
      </c>
      <c r="M653" s="151">
        <v>0</v>
      </c>
      <c r="N653" s="151">
        <v>8.9621999999999993E-2</v>
      </c>
      <c r="O653" s="151">
        <v>5.1302909999999997</v>
      </c>
      <c r="P653" s="151">
        <v>0</v>
      </c>
      <c r="Q653" s="151">
        <v>2.2457999999999999E-2</v>
      </c>
      <c r="R653" s="151">
        <v>2.325E-2</v>
      </c>
      <c r="S653" s="151">
        <v>2.2311999999999999E-2</v>
      </c>
      <c r="T653" s="151">
        <v>0</v>
      </c>
      <c r="U653" s="151">
        <v>0</v>
      </c>
      <c r="V653" s="151">
        <v>0.13492899999999999</v>
      </c>
      <c r="W653" s="151">
        <v>0</v>
      </c>
      <c r="X653" s="151">
        <v>0</v>
      </c>
      <c r="Y653" s="151">
        <v>0</v>
      </c>
      <c r="Z653" s="151">
        <v>0</v>
      </c>
      <c r="AA653" s="151">
        <v>82.912916999999993</v>
      </c>
      <c r="AB653" s="151">
        <v>6.4971350000000001</v>
      </c>
      <c r="AC653" s="151">
        <v>55.239058999999997</v>
      </c>
      <c r="AD653" s="151">
        <v>3.5361999999999998E-2</v>
      </c>
      <c r="AE653" s="151">
        <v>2.0129999999999999E-2</v>
      </c>
      <c r="AF653" s="151">
        <v>1.9852000000000002E-2</v>
      </c>
      <c r="AG653" s="151">
        <v>0</v>
      </c>
      <c r="AH653" s="151">
        <v>0</v>
      </c>
      <c r="AI653" s="150">
        <v>1.2111E-2</v>
      </c>
    </row>
    <row r="654" spans="1:35" x14ac:dyDescent="0.25">
      <c r="A654" s="9">
        <v>653</v>
      </c>
      <c r="B654" s="3">
        <v>43045</v>
      </c>
      <c r="C654" s="151">
        <v>3.9616060000000002</v>
      </c>
      <c r="D654" s="151">
        <v>1.2022E-2</v>
      </c>
      <c r="E654" s="151">
        <v>1.9452000000000001E-2</v>
      </c>
      <c r="F654" s="151">
        <v>1.33057</v>
      </c>
      <c r="G654" s="151">
        <v>3.9861360000000001</v>
      </c>
      <c r="H654" s="151">
        <v>2.3324999999999999E-2</v>
      </c>
      <c r="I654" s="151">
        <v>1.4409050000000001</v>
      </c>
      <c r="J654" s="151">
        <v>1.002731</v>
      </c>
      <c r="K654" s="151">
        <v>1.3344069999999999</v>
      </c>
      <c r="L654" s="151">
        <v>0.121084</v>
      </c>
      <c r="M654" s="151">
        <v>0</v>
      </c>
      <c r="N654" s="151">
        <v>8.9593000000000006E-2</v>
      </c>
      <c r="O654" s="151">
        <v>5.1340029999999999</v>
      </c>
      <c r="P654" s="151">
        <v>0</v>
      </c>
      <c r="Q654" s="151">
        <v>2.2012E-2</v>
      </c>
      <c r="R654" s="151">
        <v>2.2744E-2</v>
      </c>
      <c r="S654" s="151">
        <v>2.1718000000000001E-2</v>
      </c>
      <c r="T654" s="151">
        <v>0</v>
      </c>
      <c r="U654" s="151">
        <v>0</v>
      </c>
      <c r="V654" s="151">
        <v>0.13198499999999999</v>
      </c>
      <c r="W654" s="151">
        <v>0</v>
      </c>
      <c r="X654" s="151">
        <v>0</v>
      </c>
      <c r="Y654" s="151">
        <v>0</v>
      </c>
      <c r="Z654" s="151">
        <v>0</v>
      </c>
      <c r="AA654" s="151">
        <v>83.029308999999998</v>
      </c>
      <c r="AB654" s="151">
        <v>6.4234470000000004</v>
      </c>
      <c r="AC654" s="151">
        <v>55.012362000000003</v>
      </c>
      <c r="AD654" s="151">
        <v>3.5246E-2</v>
      </c>
      <c r="AE654" s="151">
        <v>2.0129999999999999E-2</v>
      </c>
      <c r="AF654" s="151">
        <v>1.9852000000000002E-2</v>
      </c>
      <c r="AG654" s="151">
        <v>0</v>
      </c>
      <c r="AH654" s="151">
        <v>0</v>
      </c>
      <c r="AI654" s="150">
        <v>1.1834000000000001E-2</v>
      </c>
    </row>
    <row r="655" spans="1:35" x14ac:dyDescent="0.25">
      <c r="A655" s="9">
        <v>654</v>
      </c>
      <c r="B655" s="3">
        <v>43042</v>
      </c>
      <c r="C655" s="151">
        <v>3.9577650000000002</v>
      </c>
      <c r="D655" s="151">
        <v>1.2011000000000001E-2</v>
      </c>
      <c r="E655" s="151">
        <v>1.9431E-2</v>
      </c>
      <c r="F655" s="151">
        <v>1.330605</v>
      </c>
      <c r="G655" s="151">
        <v>3.9792580000000002</v>
      </c>
      <c r="H655" s="151">
        <v>2.3317000000000001E-2</v>
      </c>
      <c r="I655" s="151">
        <v>1.461703</v>
      </c>
      <c r="J655" s="151">
        <v>1.0120309999999999</v>
      </c>
      <c r="K655" s="151">
        <v>1.3357650000000001</v>
      </c>
      <c r="L655" s="151">
        <v>0.120986</v>
      </c>
      <c r="M655" s="151">
        <v>0</v>
      </c>
      <c r="N655" s="151">
        <v>8.9502999999999999E-2</v>
      </c>
      <c r="O655" s="151">
        <v>5.1332560000000003</v>
      </c>
      <c r="P655" s="151">
        <v>0</v>
      </c>
      <c r="Q655" s="151">
        <v>2.2245999999999998E-2</v>
      </c>
      <c r="R655" s="151">
        <v>2.3011E-2</v>
      </c>
      <c r="S655" s="151">
        <v>2.1731E-2</v>
      </c>
      <c r="T655" s="151">
        <v>0</v>
      </c>
      <c r="U655" s="151">
        <v>0</v>
      </c>
      <c r="V655" s="151">
        <v>0.13355300000000001</v>
      </c>
      <c r="W655" s="151">
        <v>0</v>
      </c>
      <c r="X655" s="151">
        <v>0</v>
      </c>
      <c r="Y655" s="151">
        <v>0</v>
      </c>
      <c r="Z655" s="151">
        <v>0</v>
      </c>
      <c r="AA655" s="151">
        <v>83.039569</v>
      </c>
      <c r="AB655" s="151">
        <v>6.4575180000000003</v>
      </c>
      <c r="AC655" s="151">
        <v>55.158123000000003</v>
      </c>
      <c r="AD655" s="151">
        <v>3.5388000000000003E-2</v>
      </c>
      <c r="AE655" s="151">
        <v>2.0129999999999999E-2</v>
      </c>
      <c r="AF655" s="151">
        <v>1.9852000000000002E-2</v>
      </c>
      <c r="AG655" s="151">
        <v>0</v>
      </c>
      <c r="AH655" s="151">
        <v>0</v>
      </c>
      <c r="AI655" s="150">
        <v>1.1764E-2</v>
      </c>
    </row>
    <row r="656" spans="1:35" x14ac:dyDescent="0.25">
      <c r="A656" s="9">
        <v>655</v>
      </c>
      <c r="B656" s="3">
        <v>43041</v>
      </c>
      <c r="C656" s="151">
        <v>3.9564560000000002</v>
      </c>
      <c r="D656" s="151">
        <v>1.2005999999999999E-2</v>
      </c>
      <c r="E656" s="151">
        <v>1.9424E-2</v>
      </c>
      <c r="F656" s="151">
        <v>1.3294619999999999</v>
      </c>
      <c r="G656" s="151">
        <v>3.9785349999999999</v>
      </c>
      <c r="H656" s="151">
        <v>2.3303999999999998E-2</v>
      </c>
      <c r="I656" s="151">
        <v>1.458607</v>
      </c>
      <c r="J656" s="151">
        <v>1.0032509999999999</v>
      </c>
      <c r="K656" s="151">
        <v>1.334514</v>
      </c>
      <c r="L656" s="151">
        <v>0.12116200000000001</v>
      </c>
      <c r="M656" s="151">
        <v>0</v>
      </c>
      <c r="N656" s="151">
        <v>8.9471999999999996E-2</v>
      </c>
      <c r="O656" s="151">
        <v>5.1328459999999998</v>
      </c>
      <c r="P656" s="151">
        <v>0</v>
      </c>
      <c r="Q656" s="151">
        <v>2.2273000000000001E-2</v>
      </c>
      <c r="R656" s="151">
        <v>2.3088000000000001E-2</v>
      </c>
      <c r="S656" s="151">
        <v>2.1732000000000001E-2</v>
      </c>
      <c r="T656" s="151">
        <v>0</v>
      </c>
      <c r="U656" s="151">
        <v>0</v>
      </c>
      <c r="V656" s="151">
        <v>0.13398199999999999</v>
      </c>
      <c r="W656" s="151">
        <v>0</v>
      </c>
      <c r="X656" s="151">
        <v>0</v>
      </c>
      <c r="Y656" s="151">
        <v>0</v>
      </c>
      <c r="Z656" s="151">
        <v>0</v>
      </c>
      <c r="AA656" s="151">
        <v>83.078440000000001</v>
      </c>
      <c r="AB656" s="151">
        <v>6.4580209999999996</v>
      </c>
      <c r="AC656" s="151">
        <v>55.117238999999998</v>
      </c>
      <c r="AD656" s="151">
        <v>3.5406E-2</v>
      </c>
      <c r="AE656" s="151">
        <v>2.0129999999999999E-2</v>
      </c>
      <c r="AF656" s="151">
        <v>1.9852000000000002E-2</v>
      </c>
      <c r="AG656" s="151">
        <v>0</v>
      </c>
      <c r="AH656" s="151">
        <v>0</v>
      </c>
      <c r="AI656" s="150">
        <v>1.1743E-2</v>
      </c>
    </row>
    <row r="657" spans="1:35" x14ac:dyDescent="0.25">
      <c r="A657" s="9">
        <v>656</v>
      </c>
      <c r="B657" s="3">
        <v>43040</v>
      </c>
      <c r="C657" s="151">
        <v>3.9551980000000002</v>
      </c>
      <c r="D657" s="151">
        <v>1.2005999999999999E-2</v>
      </c>
      <c r="E657" s="151">
        <v>1.9415999999999999E-2</v>
      </c>
      <c r="F657" s="151">
        <v>1.324273</v>
      </c>
      <c r="G657" s="151">
        <v>3.951981</v>
      </c>
      <c r="H657" s="151">
        <v>2.3074999999999998E-2</v>
      </c>
      <c r="I657" s="151">
        <v>1.4302999999999999</v>
      </c>
      <c r="J657" s="151">
        <v>0.99275999999999998</v>
      </c>
      <c r="K657" s="151">
        <v>1.331399</v>
      </c>
      <c r="L657" s="151">
        <v>0.12088400000000001</v>
      </c>
      <c r="M657" s="151">
        <v>0</v>
      </c>
      <c r="N657" s="151">
        <v>8.9441999999999994E-2</v>
      </c>
      <c r="O657" s="151">
        <v>5.1315920000000004</v>
      </c>
      <c r="P657" s="151">
        <v>0</v>
      </c>
      <c r="Q657" s="151">
        <v>2.1753000000000002E-2</v>
      </c>
      <c r="R657" s="151">
        <v>2.2553E-2</v>
      </c>
      <c r="S657" s="151">
        <v>2.1403999999999999E-2</v>
      </c>
      <c r="T657" s="151">
        <v>0</v>
      </c>
      <c r="U657" s="151">
        <v>0</v>
      </c>
      <c r="V657" s="151">
        <v>0.13086800000000001</v>
      </c>
      <c r="W657" s="151">
        <v>0</v>
      </c>
      <c r="X657" s="151">
        <v>0</v>
      </c>
      <c r="Y657" s="151">
        <v>0</v>
      </c>
      <c r="Z657" s="151">
        <v>0</v>
      </c>
      <c r="AA657" s="151">
        <v>83.064882999999995</v>
      </c>
      <c r="AB657" s="151">
        <v>6.3847820000000004</v>
      </c>
      <c r="AC657" s="151">
        <v>55.019294000000002</v>
      </c>
      <c r="AD657" s="151">
        <v>3.5381999999999997E-2</v>
      </c>
      <c r="AE657" s="151">
        <v>2.0129999999999999E-2</v>
      </c>
      <c r="AF657" s="151">
        <v>1.9852000000000002E-2</v>
      </c>
      <c r="AG657" s="151">
        <v>0</v>
      </c>
      <c r="AH657" s="151">
        <v>0</v>
      </c>
      <c r="AI657" s="150">
        <v>1.1606999999999999E-2</v>
      </c>
    </row>
    <row r="658" spans="1:35" x14ac:dyDescent="0.25">
      <c r="A658" s="9">
        <v>657</v>
      </c>
      <c r="B658" s="3">
        <v>43039</v>
      </c>
      <c r="C658" s="151">
        <v>3.9539249999999999</v>
      </c>
      <c r="D658" s="151">
        <v>1.2E-2</v>
      </c>
      <c r="E658" s="151">
        <v>1.9408999999999999E-2</v>
      </c>
      <c r="F658" s="151">
        <v>1.3211809999999999</v>
      </c>
      <c r="G658" s="151">
        <v>3.9460060000000001</v>
      </c>
      <c r="H658" s="151">
        <v>2.2960999999999999E-2</v>
      </c>
      <c r="I658" s="151">
        <v>1.4118930000000001</v>
      </c>
      <c r="J658" s="151">
        <v>0.98003600000000002</v>
      </c>
      <c r="K658" s="151">
        <v>1.3308139999999999</v>
      </c>
      <c r="L658" s="151">
        <v>0.120737</v>
      </c>
      <c r="M658" s="151">
        <v>0</v>
      </c>
      <c r="N658" s="151">
        <v>8.9411000000000004E-2</v>
      </c>
      <c r="O658" s="151">
        <v>5.1305670000000001</v>
      </c>
      <c r="P658" s="151">
        <v>0</v>
      </c>
      <c r="Q658" s="151">
        <v>2.1484E-2</v>
      </c>
      <c r="R658" s="151">
        <v>2.231E-2</v>
      </c>
      <c r="S658" s="151">
        <v>2.1325E-2</v>
      </c>
      <c r="T658" s="151">
        <v>0</v>
      </c>
      <c r="U658" s="151">
        <v>0</v>
      </c>
      <c r="V658" s="151">
        <v>0.12944600000000001</v>
      </c>
      <c r="W658" s="151">
        <v>0</v>
      </c>
      <c r="X658" s="151">
        <v>0</v>
      </c>
      <c r="Y658" s="151">
        <v>0</v>
      </c>
      <c r="Z658" s="151">
        <v>0</v>
      </c>
      <c r="AA658" s="151">
        <v>83.061362000000003</v>
      </c>
      <c r="AB658" s="151">
        <v>6.348535</v>
      </c>
      <c r="AC658" s="151">
        <v>55.064352</v>
      </c>
      <c r="AD658" s="151">
        <v>3.5326000000000003E-2</v>
      </c>
      <c r="AE658" s="151">
        <v>2.0074000000000002E-2</v>
      </c>
      <c r="AF658" s="151">
        <v>1.9820000000000001E-2</v>
      </c>
      <c r="AG658" s="151">
        <v>0</v>
      </c>
      <c r="AH658" s="151">
        <v>0</v>
      </c>
      <c r="AI658" s="150">
        <v>1.1559E-2</v>
      </c>
    </row>
    <row r="659" spans="1:35" x14ac:dyDescent="0.25">
      <c r="A659" s="9">
        <v>658</v>
      </c>
      <c r="B659" s="3">
        <v>43038</v>
      </c>
      <c r="C659" s="151">
        <v>3.952604</v>
      </c>
      <c r="D659" s="151">
        <v>1.1996E-2</v>
      </c>
      <c r="E659" s="151">
        <v>1.9401999999999999E-2</v>
      </c>
      <c r="F659" s="151">
        <v>1.3224659999999999</v>
      </c>
      <c r="G659" s="151">
        <v>3.9705400000000002</v>
      </c>
      <c r="H659" s="151">
        <v>2.3175000000000001E-2</v>
      </c>
      <c r="I659" s="151">
        <v>1.4056820000000001</v>
      </c>
      <c r="J659" s="151">
        <v>0.97311700000000001</v>
      </c>
      <c r="K659" s="151">
        <v>1.3323640000000001</v>
      </c>
      <c r="L659" s="151">
        <v>0.12069299999999999</v>
      </c>
      <c r="M659" s="151">
        <v>0</v>
      </c>
      <c r="N659" s="151">
        <v>8.9382000000000003E-2</v>
      </c>
      <c r="O659" s="151">
        <v>5.1242510000000001</v>
      </c>
      <c r="P659" s="151">
        <v>0</v>
      </c>
      <c r="Q659" s="151">
        <v>2.1385000000000001E-2</v>
      </c>
      <c r="R659" s="151">
        <v>2.2164E-2</v>
      </c>
      <c r="S659" s="151">
        <v>2.1599E-2</v>
      </c>
      <c r="T659" s="151">
        <v>0</v>
      </c>
      <c r="U659" s="151">
        <v>0</v>
      </c>
      <c r="V659" s="151">
        <v>0.128609</v>
      </c>
      <c r="W659" s="151">
        <v>0</v>
      </c>
      <c r="X659" s="151">
        <v>0</v>
      </c>
      <c r="Y659" s="151">
        <v>0</v>
      </c>
      <c r="Z659" s="151">
        <v>0</v>
      </c>
      <c r="AA659" s="151">
        <v>82.938310000000001</v>
      </c>
      <c r="AB659" s="151">
        <v>6.3352680000000001</v>
      </c>
      <c r="AC659" s="151">
        <v>55.112009</v>
      </c>
      <c r="AD659" s="151">
        <v>3.5345000000000001E-2</v>
      </c>
      <c r="AE659" s="151">
        <v>2.0074000000000002E-2</v>
      </c>
      <c r="AF659" s="151">
        <v>1.9820000000000001E-2</v>
      </c>
      <c r="AG659" s="151">
        <v>0</v>
      </c>
      <c r="AH659" s="151">
        <v>0</v>
      </c>
      <c r="AI659" s="150">
        <v>1.1668E-2</v>
      </c>
    </row>
    <row r="660" spans="1:35" x14ac:dyDescent="0.25">
      <c r="A660" s="9">
        <v>659</v>
      </c>
      <c r="B660" s="3">
        <v>43035</v>
      </c>
      <c r="C660" s="151">
        <v>3.9487709999999998</v>
      </c>
      <c r="D660" s="151">
        <v>1.1984E-2</v>
      </c>
      <c r="E660" s="151">
        <v>1.9380999999999999E-2</v>
      </c>
      <c r="F660" s="151">
        <v>1.318265</v>
      </c>
      <c r="G660" s="151">
        <v>3.9277920000000002</v>
      </c>
      <c r="H660" s="151">
        <v>2.3050000000000001E-2</v>
      </c>
      <c r="I660" s="151">
        <v>1.3976459999999999</v>
      </c>
      <c r="J660" s="151">
        <v>0.97056600000000004</v>
      </c>
      <c r="K660" s="151">
        <v>1.326586</v>
      </c>
      <c r="L660" s="151">
        <v>0.120834</v>
      </c>
      <c r="M660" s="151">
        <v>0</v>
      </c>
      <c r="N660" s="151">
        <v>8.9294999999999999E-2</v>
      </c>
      <c r="O660" s="151">
        <v>5.1285990000000004</v>
      </c>
      <c r="P660" s="151">
        <v>0</v>
      </c>
      <c r="Q660" s="151">
        <v>2.1315000000000001E-2</v>
      </c>
      <c r="R660" s="151">
        <v>2.2071E-2</v>
      </c>
      <c r="S660" s="151">
        <v>2.1219999999999999E-2</v>
      </c>
      <c r="T660" s="151">
        <v>0</v>
      </c>
      <c r="U660" s="151">
        <v>0</v>
      </c>
      <c r="V660" s="151">
        <v>0.12806799999999999</v>
      </c>
      <c r="W660" s="151">
        <v>0</v>
      </c>
      <c r="X660" s="151">
        <v>0</v>
      </c>
      <c r="Y660" s="151">
        <v>0</v>
      </c>
      <c r="Z660" s="151">
        <v>0</v>
      </c>
      <c r="AA660" s="151">
        <v>83.013833000000005</v>
      </c>
      <c r="AB660" s="151">
        <v>6.3172740000000003</v>
      </c>
      <c r="AC660" s="151">
        <v>54.908225000000002</v>
      </c>
      <c r="AD660" s="151">
        <v>3.5400000000000001E-2</v>
      </c>
      <c r="AE660" s="151">
        <v>2.0074000000000002E-2</v>
      </c>
      <c r="AF660" s="151">
        <v>1.9820000000000001E-2</v>
      </c>
      <c r="AG660" s="151">
        <v>0</v>
      </c>
      <c r="AH660" s="151">
        <v>0</v>
      </c>
      <c r="AI660" s="150">
        <v>1.1459E-2</v>
      </c>
    </row>
    <row r="661" spans="1:35" x14ac:dyDescent="0.25">
      <c r="A661" s="9">
        <v>660</v>
      </c>
      <c r="B661" s="3">
        <v>43034</v>
      </c>
      <c r="C661" s="151">
        <v>3.9475020000000001</v>
      </c>
      <c r="D661" s="151">
        <v>1.1981E-2</v>
      </c>
      <c r="E661" s="151">
        <v>1.9373999999999999E-2</v>
      </c>
      <c r="F661" s="151">
        <v>1.3188150000000001</v>
      </c>
      <c r="G661" s="151">
        <v>3.9082379999999999</v>
      </c>
      <c r="H661" s="151">
        <v>2.2755999999999998E-2</v>
      </c>
      <c r="I661" s="151">
        <v>1.4107270000000001</v>
      </c>
      <c r="J661" s="151">
        <v>0.97687800000000002</v>
      </c>
      <c r="K661" s="151">
        <v>1.328549</v>
      </c>
      <c r="L661" s="151">
        <v>0.12077400000000001</v>
      </c>
      <c r="M661" s="151">
        <v>0</v>
      </c>
      <c r="N661" s="151">
        <v>8.9264999999999997E-2</v>
      </c>
      <c r="O661" s="151">
        <v>5.1333489999999999</v>
      </c>
      <c r="P661" s="151">
        <v>0</v>
      </c>
      <c r="Q661" s="151">
        <v>2.1389999999999999E-2</v>
      </c>
      <c r="R661" s="151">
        <v>2.2294999999999999E-2</v>
      </c>
      <c r="S661" s="151">
        <v>2.1078E-2</v>
      </c>
      <c r="T661" s="151">
        <v>0</v>
      </c>
      <c r="U661" s="151">
        <v>0</v>
      </c>
      <c r="V661" s="151">
        <v>0.12937000000000001</v>
      </c>
      <c r="W661" s="151">
        <v>0</v>
      </c>
      <c r="X661" s="151">
        <v>0</v>
      </c>
      <c r="Y661" s="151">
        <v>0</v>
      </c>
      <c r="Z661" s="151">
        <v>0</v>
      </c>
      <c r="AA661" s="151">
        <v>83.099123000000006</v>
      </c>
      <c r="AB661" s="151">
        <v>6.3393439999999996</v>
      </c>
      <c r="AC661" s="151">
        <v>55.049881999999997</v>
      </c>
      <c r="AD661" s="151">
        <v>3.5309E-2</v>
      </c>
      <c r="AE661" s="151">
        <v>2.0074000000000002E-2</v>
      </c>
      <c r="AF661" s="151">
        <v>1.9820000000000001E-2</v>
      </c>
      <c r="AG661" s="151">
        <v>0</v>
      </c>
      <c r="AH661" s="151">
        <v>0</v>
      </c>
      <c r="AI661" s="150">
        <v>1.1332E-2</v>
      </c>
    </row>
    <row r="662" spans="1:35" x14ac:dyDescent="0.25">
      <c r="A662" s="9">
        <v>661</v>
      </c>
      <c r="B662" s="3">
        <v>43033</v>
      </c>
      <c r="C662" s="151">
        <v>3.9462419999999998</v>
      </c>
      <c r="D662" s="151">
        <v>1.1977E-2</v>
      </c>
      <c r="E662" s="151">
        <v>1.9366999999999999E-2</v>
      </c>
      <c r="F662" s="151">
        <v>1.317318</v>
      </c>
      <c r="G662" s="151">
        <v>3.8964720000000002</v>
      </c>
      <c r="H662" s="151">
        <v>2.2773000000000002E-2</v>
      </c>
      <c r="I662" s="151">
        <v>1.3948609999999999</v>
      </c>
      <c r="J662" s="151">
        <v>0.96949200000000002</v>
      </c>
      <c r="K662" s="151">
        <v>1.3273779999999999</v>
      </c>
      <c r="L662" s="151">
        <v>0.120862</v>
      </c>
      <c r="M662" s="151">
        <v>0</v>
      </c>
      <c r="N662" s="151">
        <v>8.9233999999999994E-2</v>
      </c>
      <c r="O662" s="151">
        <v>5.1334660000000003</v>
      </c>
      <c r="P662" s="151">
        <v>0</v>
      </c>
      <c r="Q662" s="151">
        <v>2.1288999999999999E-2</v>
      </c>
      <c r="R662" s="151">
        <v>2.2103000000000001E-2</v>
      </c>
      <c r="S662" s="151">
        <v>2.0988E-2</v>
      </c>
      <c r="T662" s="151">
        <v>0</v>
      </c>
      <c r="U662" s="151">
        <v>0</v>
      </c>
      <c r="V662" s="151">
        <v>0.12826799999999999</v>
      </c>
      <c r="W662" s="151">
        <v>0</v>
      </c>
      <c r="X662" s="151">
        <v>0</v>
      </c>
      <c r="Y662" s="151">
        <v>0</v>
      </c>
      <c r="Z662" s="151">
        <v>0</v>
      </c>
      <c r="AA662" s="151">
        <v>83.136809</v>
      </c>
      <c r="AB662" s="151">
        <v>6.3215599999999998</v>
      </c>
      <c r="AC662" s="151">
        <v>55.024267999999999</v>
      </c>
      <c r="AD662" s="151">
        <v>3.5278999999999998E-2</v>
      </c>
      <c r="AE662" s="151">
        <v>2.0074000000000002E-2</v>
      </c>
      <c r="AF662" s="151">
        <v>1.9820000000000001E-2</v>
      </c>
      <c r="AG662" s="151">
        <v>0</v>
      </c>
      <c r="AH662" s="151">
        <v>0</v>
      </c>
      <c r="AI662" s="150">
        <v>1.1276E-2</v>
      </c>
    </row>
    <row r="663" spans="1:35" x14ac:dyDescent="0.25">
      <c r="A663" s="9">
        <v>662</v>
      </c>
      <c r="B663" s="3">
        <v>43032</v>
      </c>
      <c r="C663" s="151">
        <v>3.9449369999999999</v>
      </c>
      <c r="D663" s="151">
        <v>1.1975E-2</v>
      </c>
      <c r="E663" s="151">
        <v>1.9359999999999999E-2</v>
      </c>
      <c r="F663" s="151">
        <v>1.3162510000000001</v>
      </c>
      <c r="G663" s="151">
        <v>3.9013659999999999</v>
      </c>
      <c r="H663" s="151">
        <v>2.2623999999999998E-2</v>
      </c>
      <c r="I663" s="151">
        <v>1.394887</v>
      </c>
      <c r="J663" s="151">
        <v>0.97410099999999999</v>
      </c>
      <c r="K663" s="151">
        <v>1.3270409999999999</v>
      </c>
      <c r="L663" s="151">
        <v>0.120779</v>
      </c>
      <c r="M663" s="151">
        <v>0</v>
      </c>
      <c r="N663" s="151">
        <v>8.9204000000000006E-2</v>
      </c>
      <c r="O663" s="151">
        <v>5.1334179999999998</v>
      </c>
      <c r="P663" s="151">
        <v>0</v>
      </c>
      <c r="Q663" s="151">
        <v>2.1325E-2</v>
      </c>
      <c r="R663" s="151">
        <v>2.2114000000000002E-2</v>
      </c>
      <c r="S663" s="151">
        <v>2.0865999999999999E-2</v>
      </c>
      <c r="T663" s="151">
        <v>0</v>
      </c>
      <c r="U663" s="151">
        <v>0</v>
      </c>
      <c r="V663" s="151">
        <v>0.12833600000000001</v>
      </c>
      <c r="W663" s="151">
        <v>0</v>
      </c>
      <c r="X663" s="151">
        <v>0</v>
      </c>
      <c r="Y663" s="151">
        <v>0</v>
      </c>
      <c r="Z663" s="151">
        <v>0</v>
      </c>
      <c r="AA663" s="151">
        <v>83.136058000000006</v>
      </c>
      <c r="AB663" s="151">
        <v>6.3202170000000004</v>
      </c>
      <c r="AC663" s="151">
        <v>55.059429000000002</v>
      </c>
      <c r="AD663" s="151">
        <v>3.5242999999999997E-2</v>
      </c>
      <c r="AE663" s="151">
        <v>2.0027E-2</v>
      </c>
      <c r="AF663" s="151">
        <v>1.9795E-2</v>
      </c>
      <c r="AG663" s="151">
        <v>0</v>
      </c>
      <c r="AH663" s="151">
        <v>0</v>
      </c>
      <c r="AI663" s="150">
        <v>1.1167E-2</v>
      </c>
    </row>
    <row r="664" spans="1:35" x14ac:dyDescent="0.25">
      <c r="A664" s="9">
        <v>663</v>
      </c>
      <c r="B664" s="3">
        <v>43031</v>
      </c>
      <c r="C664" s="151">
        <v>3.9428510000000001</v>
      </c>
      <c r="D664" s="151">
        <v>1.1971000000000001E-2</v>
      </c>
      <c r="E664" s="151">
        <v>1.9352999999999999E-2</v>
      </c>
      <c r="F664" s="151">
        <v>1.315836</v>
      </c>
      <c r="G664" s="151">
        <v>3.8739620000000001</v>
      </c>
      <c r="H664" s="151">
        <v>2.2523000000000001E-2</v>
      </c>
      <c r="I664" s="151">
        <v>1.4097470000000001</v>
      </c>
      <c r="J664" s="151">
        <v>0.97930499999999998</v>
      </c>
      <c r="K664" s="151">
        <v>1.326222</v>
      </c>
      <c r="L664" s="151">
        <v>0.120626</v>
      </c>
      <c r="M664" s="151">
        <v>0</v>
      </c>
      <c r="N664" s="151">
        <v>8.9174000000000003E-2</v>
      </c>
      <c r="O664" s="151">
        <v>5.1342359999999996</v>
      </c>
      <c r="P664" s="151">
        <v>0</v>
      </c>
      <c r="Q664" s="151">
        <v>2.147E-2</v>
      </c>
      <c r="R664" s="151">
        <v>2.2272E-2</v>
      </c>
      <c r="S664" s="151">
        <v>2.0830000000000001E-2</v>
      </c>
      <c r="T664" s="151">
        <v>0</v>
      </c>
      <c r="U664" s="151">
        <v>0</v>
      </c>
      <c r="V664" s="151">
        <v>0.12925900000000001</v>
      </c>
      <c r="W664" s="151">
        <v>0</v>
      </c>
      <c r="X664" s="151">
        <v>0</v>
      </c>
      <c r="Y664" s="151">
        <v>0</v>
      </c>
      <c r="Z664" s="151">
        <v>0</v>
      </c>
      <c r="AA664" s="151">
        <v>83.179688999999996</v>
      </c>
      <c r="AB664" s="151">
        <v>6.3485449999999997</v>
      </c>
      <c r="AC664" s="151">
        <v>55.071641</v>
      </c>
      <c r="AD664" s="151">
        <v>3.5222999999999997E-2</v>
      </c>
      <c r="AE664" s="151">
        <v>2.0027E-2</v>
      </c>
      <c r="AF664" s="151">
        <v>1.9795E-2</v>
      </c>
      <c r="AG664" s="151">
        <v>0</v>
      </c>
      <c r="AH664" s="151">
        <v>0</v>
      </c>
      <c r="AI664" s="150">
        <v>1.1037999999999999E-2</v>
      </c>
    </row>
    <row r="665" spans="1:35" x14ac:dyDescent="0.25">
      <c r="A665" s="9">
        <v>664</v>
      </c>
      <c r="B665" s="3">
        <v>43028</v>
      </c>
      <c r="C665" s="151">
        <v>3.9387880000000002</v>
      </c>
      <c r="D665" s="151">
        <v>1.1958999999999999E-2</v>
      </c>
      <c r="E665" s="151">
        <v>1.9331000000000001E-2</v>
      </c>
      <c r="F665" s="151">
        <v>1.316578</v>
      </c>
      <c r="G665" s="151">
        <v>3.8750270000000002</v>
      </c>
      <c r="H665" s="151">
        <v>2.2592000000000001E-2</v>
      </c>
      <c r="I665" s="151">
        <v>1.412288</v>
      </c>
      <c r="J665" s="151">
        <v>0.98009900000000005</v>
      </c>
      <c r="K665" s="151">
        <v>1.32751</v>
      </c>
      <c r="L665" s="151">
        <v>0.120545</v>
      </c>
      <c r="M665" s="151">
        <v>0</v>
      </c>
      <c r="N665" s="151">
        <v>8.9085999999999999E-2</v>
      </c>
      <c r="O665" s="151">
        <v>5.1310520000000004</v>
      </c>
      <c r="P665" s="151">
        <v>0</v>
      </c>
      <c r="Q665" s="151">
        <v>2.1457E-2</v>
      </c>
      <c r="R665" s="151">
        <v>2.2317E-2</v>
      </c>
      <c r="S665" s="151">
        <v>2.0823000000000001E-2</v>
      </c>
      <c r="T665" s="151">
        <v>0</v>
      </c>
      <c r="U665" s="151">
        <v>0</v>
      </c>
      <c r="V665" s="151">
        <v>0.12953500000000001</v>
      </c>
      <c r="W665" s="151">
        <v>0</v>
      </c>
      <c r="X665" s="151">
        <v>0</v>
      </c>
      <c r="Y665" s="151">
        <v>0</v>
      </c>
      <c r="Z665" s="151">
        <v>0</v>
      </c>
      <c r="AA665" s="151">
        <v>83.136082999999999</v>
      </c>
      <c r="AB665" s="151">
        <v>6.3525710000000002</v>
      </c>
      <c r="AC665" s="151">
        <v>55.088859999999997</v>
      </c>
      <c r="AD665" s="151">
        <v>3.5146999999999998E-2</v>
      </c>
      <c r="AE665" s="151">
        <v>2.0027E-2</v>
      </c>
      <c r="AF665" s="151">
        <v>1.9795E-2</v>
      </c>
      <c r="AG665" s="151">
        <v>0</v>
      </c>
      <c r="AH665" s="151">
        <v>0</v>
      </c>
      <c r="AI665" s="150">
        <v>1.1037E-2</v>
      </c>
    </row>
    <row r="666" spans="1:35" x14ac:dyDescent="0.25">
      <c r="A666" s="9">
        <v>665</v>
      </c>
      <c r="B666" s="3">
        <v>43027</v>
      </c>
      <c r="C666" s="151">
        <v>3.9374880000000001</v>
      </c>
      <c r="D666" s="151">
        <v>1.1956E-2</v>
      </c>
      <c r="E666" s="151">
        <v>1.9324000000000001E-2</v>
      </c>
      <c r="F666" s="151">
        <v>1.314506</v>
      </c>
      <c r="G666" s="151">
        <v>3.8865069999999999</v>
      </c>
      <c r="H666" s="151">
        <v>2.2613999999999999E-2</v>
      </c>
      <c r="I666" s="151">
        <v>1.3906849999999999</v>
      </c>
      <c r="J666" s="151">
        <v>0.97274400000000005</v>
      </c>
      <c r="K666" s="151">
        <v>1.325315</v>
      </c>
      <c r="L666" s="151">
        <v>0.120703</v>
      </c>
      <c r="M666" s="151">
        <v>0</v>
      </c>
      <c r="N666" s="151">
        <v>8.9056999999999997E-2</v>
      </c>
      <c r="O666" s="151">
        <v>5.1308449999999999</v>
      </c>
      <c r="P666" s="151">
        <v>0</v>
      </c>
      <c r="Q666" s="151">
        <v>2.1184999999999999E-2</v>
      </c>
      <c r="R666" s="151">
        <v>2.2065999999999999E-2</v>
      </c>
      <c r="S666" s="151">
        <v>2.1132999999999999E-2</v>
      </c>
      <c r="T666" s="151">
        <v>0</v>
      </c>
      <c r="U666" s="151">
        <v>0</v>
      </c>
      <c r="V666" s="151">
        <v>0.128081</v>
      </c>
      <c r="W666" s="151">
        <v>0</v>
      </c>
      <c r="X666" s="151">
        <v>0</v>
      </c>
      <c r="Y666" s="151">
        <v>0</v>
      </c>
      <c r="Z666" s="151">
        <v>0</v>
      </c>
      <c r="AA666" s="151">
        <v>83.151702999999998</v>
      </c>
      <c r="AB666" s="151">
        <v>6.3117099999999997</v>
      </c>
      <c r="AC666" s="151">
        <v>55.033636999999999</v>
      </c>
      <c r="AD666" s="151">
        <v>3.4972999999999997E-2</v>
      </c>
      <c r="AE666" s="151">
        <v>2.0027E-2</v>
      </c>
      <c r="AF666" s="151">
        <v>1.9795E-2</v>
      </c>
      <c r="AG666" s="151">
        <v>0</v>
      </c>
      <c r="AH666" s="151">
        <v>0</v>
      </c>
      <c r="AI666" s="150">
        <v>1.1084999999999999E-2</v>
      </c>
    </row>
    <row r="667" spans="1:35" x14ac:dyDescent="0.25">
      <c r="A667" s="9">
        <v>666</v>
      </c>
      <c r="B667" s="3">
        <v>43026</v>
      </c>
      <c r="C667" s="151">
        <v>3.936178</v>
      </c>
      <c r="D667" s="151">
        <v>1.1952000000000001E-2</v>
      </c>
      <c r="E667" s="151">
        <v>1.9317000000000001E-2</v>
      </c>
      <c r="F667" s="151">
        <v>1.3133729999999999</v>
      </c>
      <c r="G667" s="151">
        <v>3.8654099999999998</v>
      </c>
      <c r="H667" s="151">
        <v>2.2667E-2</v>
      </c>
      <c r="I667" s="151">
        <v>1.3897889999999999</v>
      </c>
      <c r="J667" s="151">
        <v>0.97563699999999998</v>
      </c>
      <c r="K667" s="151">
        <v>1.3239320000000001</v>
      </c>
      <c r="L667" s="151">
        <v>0.120681</v>
      </c>
      <c r="M667" s="151">
        <v>0</v>
      </c>
      <c r="N667" s="151">
        <v>8.9027999999999996E-2</v>
      </c>
      <c r="O667" s="151">
        <v>5.1299270000000003</v>
      </c>
      <c r="P667" s="151">
        <v>0</v>
      </c>
      <c r="Q667" s="151">
        <v>2.1184999999999999E-2</v>
      </c>
      <c r="R667" s="151">
        <v>2.2061000000000001E-2</v>
      </c>
      <c r="S667" s="151">
        <v>2.1017999999999998E-2</v>
      </c>
      <c r="T667" s="151">
        <v>0</v>
      </c>
      <c r="U667" s="151">
        <v>0</v>
      </c>
      <c r="V667" s="151">
        <v>0.12805800000000001</v>
      </c>
      <c r="W667" s="151">
        <v>0</v>
      </c>
      <c r="X667" s="151">
        <v>0</v>
      </c>
      <c r="Y667" s="151">
        <v>0</v>
      </c>
      <c r="Z667" s="151">
        <v>0</v>
      </c>
      <c r="AA667" s="151">
        <v>83.135435000000001</v>
      </c>
      <c r="AB667" s="151">
        <v>6.3121840000000002</v>
      </c>
      <c r="AC667" s="151">
        <v>54.962865000000001</v>
      </c>
      <c r="AD667" s="151">
        <v>3.5009999999999999E-2</v>
      </c>
      <c r="AE667" s="151">
        <v>2.0027E-2</v>
      </c>
      <c r="AF667" s="151">
        <v>1.9795E-2</v>
      </c>
      <c r="AG667" s="151">
        <v>0</v>
      </c>
      <c r="AH667" s="151">
        <v>0</v>
      </c>
      <c r="AI667" s="150">
        <v>1.1035E-2</v>
      </c>
    </row>
    <row r="668" spans="1:35" x14ac:dyDescent="0.25">
      <c r="A668" s="9">
        <v>667</v>
      </c>
      <c r="B668" s="3">
        <v>43025</v>
      </c>
      <c r="C668" s="151">
        <v>3.9349240000000001</v>
      </c>
      <c r="D668" s="151">
        <v>1.1948E-2</v>
      </c>
      <c r="E668" s="151">
        <v>1.9310000000000001E-2</v>
      </c>
      <c r="F668" s="151">
        <v>1.3121160000000001</v>
      </c>
      <c r="G668" s="151">
        <v>3.8518300000000001</v>
      </c>
      <c r="H668" s="151">
        <v>2.2797999999999999E-2</v>
      </c>
      <c r="I668" s="151">
        <v>1.3822129999999999</v>
      </c>
      <c r="J668" s="151">
        <v>0.97097500000000003</v>
      </c>
      <c r="K668" s="151">
        <v>1.3243400000000001</v>
      </c>
      <c r="L668" s="151">
        <v>0.120445</v>
      </c>
      <c r="M668" s="151">
        <v>0</v>
      </c>
      <c r="N668" s="151">
        <v>8.8994000000000004E-2</v>
      </c>
      <c r="O668" s="151">
        <v>5.1291710000000004</v>
      </c>
      <c r="P668" s="151">
        <v>0</v>
      </c>
      <c r="Q668" s="151">
        <v>2.1087999999999999E-2</v>
      </c>
      <c r="R668" s="151">
        <v>2.1912000000000001E-2</v>
      </c>
      <c r="S668" s="151">
        <v>2.1104999999999999E-2</v>
      </c>
      <c r="T668" s="151">
        <v>0</v>
      </c>
      <c r="U668" s="151">
        <v>0</v>
      </c>
      <c r="V668" s="151">
        <v>0.12723499999999999</v>
      </c>
      <c r="W668" s="151">
        <v>0</v>
      </c>
      <c r="X668" s="151">
        <v>0</v>
      </c>
      <c r="Y668" s="151">
        <v>0</v>
      </c>
      <c r="Z668" s="151">
        <v>0</v>
      </c>
      <c r="AA668" s="151">
        <v>83.120728999999997</v>
      </c>
      <c r="AB668" s="151">
        <v>6.2952060000000003</v>
      </c>
      <c r="AC668" s="151">
        <v>55.009042000000001</v>
      </c>
      <c r="AD668" s="151">
        <v>3.4969E-2</v>
      </c>
      <c r="AE668" s="151">
        <v>1.9882E-2</v>
      </c>
      <c r="AF668" s="151">
        <v>1.9736E-2</v>
      </c>
      <c r="AG668" s="151">
        <v>0</v>
      </c>
      <c r="AH668" s="151">
        <v>0</v>
      </c>
      <c r="AI668" s="150">
        <v>1.1049E-2</v>
      </c>
    </row>
    <row r="669" spans="1:35" x14ac:dyDescent="0.25">
      <c r="A669" s="9">
        <v>668</v>
      </c>
      <c r="B669" s="3">
        <v>43024</v>
      </c>
      <c r="C669" s="151">
        <v>3.9334180000000001</v>
      </c>
      <c r="D669" s="151">
        <v>1.1944E-2</v>
      </c>
      <c r="E669" s="151">
        <v>1.9303000000000001E-2</v>
      </c>
      <c r="F669" s="151">
        <v>1.312152</v>
      </c>
      <c r="G669" s="151">
        <v>3.8596400000000002</v>
      </c>
      <c r="H669" s="151">
        <v>2.2734999999999998E-2</v>
      </c>
      <c r="I669" s="151">
        <v>1.3770089999999999</v>
      </c>
      <c r="J669" s="151">
        <v>0.97038999999999997</v>
      </c>
      <c r="K669" s="151">
        <v>1.3250280000000001</v>
      </c>
      <c r="L669" s="151">
        <v>0.12039999999999999</v>
      </c>
      <c r="M669" s="151">
        <v>0</v>
      </c>
      <c r="N669" s="151">
        <v>8.8964000000000001E-2</v>
      </c>
      <c r="O669" s="151">
        <v>5.1276330000000003</v>
      </c>
      <c r="P669" s="151">
        <v>0</v>
      </c>
      <c r="Q669" s="151">
        <v>2.104E-2</v>
      </c>
      <c r="R669" s="151">
        <v>2.1756000000000001E-2</v>
      </c>
      <c r="S669" s="151">
        <v>2.1007999999999999E-2</v>
      </c>
      <c r="T669" s="151">
        <v>0</v>
      </c>
      <c r="U669" s="151">
        <v>0</v>
      </c>
      <c r="V669" s="151">
        <v>0.12634000000000001</v>
      </c>
      <c r="W669" s="151">
        <v>0</v>
      </c>
      <c r="X669" s="151">
        <v>0</v>
      </c>
      <c r="Y669" s="151">
        <v>0</v>
      </c>
      <c r="Z669" s="151">
        <v>0</v>
      </c>
      <c r="AA669" s="151">
        <v>83.106814999999997</v>
      </c>
      <c r="AB669" s="151">
        <v>6.2792320000000004</v>
      </c>
      <c r="AC669" s="151">
        <v>55.028858999999997</v>
      </c>
      <c r="AD669" s="151">
        <v>3.4951000000000003E-2</v>
      </c>
      <c r="AE669" s="151">
        <v>1.9882E-2</v>
      </c>
      <c r="AF669" s="151">
        <v>1.9736E-2</v>
      </c>
      <c r="AG669" s="151">
        <v>0</v>
      </c>
      <c r="AH669" s="151">
        <v>0</v>
      </c>
      <c r="AI669" s="150">
        <v>1.1042E-2</v>
      </c>
    </row>
    <row r="670" spans="1:35" x14ac:dyDescent="0.25">
      <c r="A670" s="9">
        <v>669</v>
      </c>
      <c r="B670" s="3">
        <v>43021</v>
      </c>
      <c r="C670" s="151">
        <v>3.9295689999999999</v>
      </c>
      <c r="D670" s="151">
        <v>1.1932999999999999E-2</v>
      </c>
      <c r="E670" s="151">
        <v>1.9282000000000001E-2</v>
      </c>
      <c r="F670" s="151">
        <v>1.309682</v>
      </c>
      <c r="G670" s="151">
        <v>3.8530880000000001</v>
      </c>
      <c r="H670" s="151">
        <v>2.2658000000000001E-2</v>
      </c>
      <c r="I670" s="151">
        <v>1.3754930000000001</v>
      </c>
      <c r="J670" s="151">
        <v>0.96790200000000004</v>
      </c>
      <c r="K670" s="151">
        <v>1.321936</v>
      </c>
      <c r="L670" s="151">
        <v>0.120435</v>
      </c>
      <c r="M670" s="151">
        <v>0</v>
      </c>
      <c r="N670" s="151">
        <v>8.8877999999999999E-2</v>
      </c>
      <c r="O670" s="151">
        <v>5.1247809999999996</v>
      </c>
      <c r="P670" s="151">
        <v>0</v>
      </c>
      <c r="Q670" s="151">
        <v>2.0936E-2</v>
      </c>
      <c r="R670" s="151">
        <v>2.1687000000000001E-2</v>
      </c>
      <c r="S670" s="151">
        <v>2.0756E-2</v>
      </c>
      <c r="T670" s="151">
        <v>0</v>
      </c>
      <c r="U670" s="151">
        <v>0</v>
      </c>
      <c r="V670" s="151">
        <v>0.12592600000000001</v>
      </c>
      <c r="W670" s="151">
        <v>0</v>
      </c>
      <c r="X670" s="151">
        <v>0</v>
      </c>
      <c r="Y670" s="151">
        <v>0</v>
      </c>
      <c r="Z670" s="151">
        <v>0</v>
      </c>
      <c r="AA670" s="151">
        <v>83.058514000000002</v>
      </c>
      <c r="AB670" s="151">
        <v>6.2602739999999999</v>
      </c>
      <c r="AC670" s="151">
        <v>54.926144000000001</v>
      </c>
      <c r="AD670" s="151">
        <v>3.4846000000000002E-2</v>
      </c>
      <c r="AE670" s="151">
        <v>1.9882E-2</v>
      </c>
      <c r="AF670" s="151">
        <v>1.9736E-2</v>
      </c>
      <c r="AG670" s="151">
        <v>0</v>
      </c>
      <c r="AH670" s="151">
        <v>0</v>
      </c>
      <c r="AI670" s="150">
        <v>1.0931E-2</v>
      </c>
    </row>
    <row r="671" spans="1:35" x14ac:dyDescent="0.25">
      <c r="A671" s="9">
        <v>670</v>
      </c>
      <c r="B671" s="3">
        <v>43020</v>
      </c>
      <c r="C671" s="151">
        <v>3.9281709999999999</v>
      </c>
      <c r="D671" s="151">
        <v>1.1929E-2</v>
      </c>
      <c r="E671" s="151">
        <v>1.9275E-2</v>
      </c>
      <c r="F671" s="151">
        <v>1.3073980000000001</v>
      </c>
      <c r="G671" s="151">
        <v>3.8770030000000002</v>
      </c>
      <c r="H671" s="151">
        <v>2.2766000000000002E-2</v>
      </c>
      <c r="I671" s="151">
        <v>1.3506530000000001</v>
      </c>
      <c r="J671" s="151">
        <v>0.95125700000000002</v>
      </c>
      <c r="K671" s="151">
        <v>1.320959</v>
      </c>
      <c r="L671" s="151">
        <v>0.120611</v>
      </c>
      <c r="M671" s="151">
        <v>0</v>
      </c>
      <c r="N671" s="151">
        <v>8.8847999999999996E-2</v>
      </c>
      <c r="O671" s="151">
        <v>5.1201569999999998</v>
      </c>
      <c r="P671" s="151">
        <v>0</v>
      </c>
      <c r="Q671" s="151">
        <v>2.0567999999999999E-2</v>
      </c>
      <c r="R671" s="151">
        <v>2.1246999999999999E-2</v>
      </c>
      <c r="S671" s="151">
        <v>2.0955000000000001E-2</v>
      </c>
      <c r="T671" s="151">
        <v>0</v>
      </c>
      <c r="U671" s="151">
        <v>0</v>
      </c>
      <c r="V671" s="151">
        <v>0.123352</v>
      </c>
      <c r="W671" s="151">
        <v>0</v>
      </c>
      <c r="X671" s="151">
        <v>0</v>
      </c>
      <c r="Y671" s="151">
        <v>0</v>
      </c>
      <c r="Z671" s="151">
        <v>0</v>
      </c>
      <c r="AA671" s="151">
        <v>82.965171999999995</v>
      </c>
      <c r="AB671" s="151">
        <v>6.1970090000000004</v>
      </c>
      <c r="AC671" s="151">
        <v>54.927019000000001</v>
      </c>
      <c r="AD671" s="151">
        <v>3.4873000000000001E-2</v>
      </c>
      <c r="AE671" s="151">
        <v>1.9882E-2</v>
      </c>
      <c r="AF671" s="151">
        <v>1.9736E-2</v>
      </c>
      <c r="AG671" s="151">
        <v>0</v>
      </c>
      <c r="AH671" s="151">
        <v>0</v>
      </c>
      <c r="AI671" s="150">
        <v>1.1047E-2</v>
      </c>
    </row>
    <row r="672" spans="1:35" x14ac:dyDescent="0.25">
      <c r="A672" s="9">
        <v>671</v>
      </c>
      <c r="B672" s="3">
        <v>43019</v>
      </c>
      <c r="C672" s="151">
        <v>3.926749</v>
      </c>
      <c r="D672" s="151">
        <v>1.1925E-2</v>
      </c>
      <c r="E672" s="151">
        <v>1.9268E-2</v>
      </c>
      <c r="F672" s="151">
        <v>1.3072280000000001</v>
      </c>
      <c r="G672" s="151">
        <v>3.8774660000000001</v>
      </c>
      <c r="H672" s="151">
        <v>2.2811000000000001E-2</v>
      </c>
      <c r="I672" s="151">
        <v>1.3452280000000001</v>
      </c>
      <c r="J672" s="151">
        <v>0.95148200000000005</v>
      </c>
      <c r="K672" s="151">
        <v>1.3207599999999999</v>
      </c>
      <c r="L672" s="151">
        <v>0.120755</v>
      </c>
      <c r="M672" s="151">
        <v>0</v>
      </c>
      <c r="N672" s="151">
        <v>8.8816000000000006E-2</v>
      </c>
      <c r="O672" s="151">
        <v>5.117877</v>
      </c>
      <c r="P672" s="151">
        <v>0</v>
      </c>
      <c r="Q672" s="151">
        <v>2.0521999999999999E-2</v>
      </c>
      <c r="R672" s="151">
        <v>2.1121999999999998E-2</v>
      </c>
      <c r="S672" s="151">
        <v>2.1017000000000001E-2</v>
      </c>
      <c r="T672" s="151">
        <v>0</v>
      </c>
      <c r="U672" s="151">
        <v>0</v>
      </c>
      <c r="V672" s="151">
        <v>0.12263400000000001</v>
      </c>
      <c r="W672" s="151">
        <v>0</v>
      </c>
      <c r="X672" s="151">
        <v>0</v>
      </c>
      <c r="Y672" s="151">
        <v>0</v>
      </c>
      <c r="Z672" s="151">
        <v>0</v>
      </c>
      <c r="AA672" s="151">
        <v>82.903917000000007</v>
      </c>
      <c r="AB672" s="151">
        <v>6.184342</v>
      </c>
      <c r="AC672" s="151">
        <v>54.889975</v>
      </c>
      <c r="AD672" s="151">
        <v>3.4881000000000002E-2</v>
      </c>
      <c r="AE672" s="151">
        <v>1.9882E-2</v>
      </c>
      <c r="AF672" s="151">
        <v>1.9736E-2</v>
      </c>
      <c r="AG672" s="151">
        <v>0</v>
      </c>
      <c r="AH672" s="151">
        <v>0</v>
      </c>
      <c r="AI672" s="150">
        <v>1.1047E-2</v>
      </c>
    </row>
    <row r="673" spans="1:35" x14ac:dyDescent="0.25">
      <c r="A673" s="9">
        <v>672</v>
      </c>
      <c r="B673" s="3">
        <v>43018</v>
      </c>
      <c r="C673" s="151">
        <v>3.925265</v>
      </c>
      <c r="D673" s="151">
        <v>1.1920999999999999E-2</v>
      </c>
      <c r="E673" s="151">
        <v>1.9261E-2</v>
      </c>
      <c r="F673" s="151">
        <v>1.304435</v>
      </c>
      <c r="G673" s="151">
        <v>3.9043619999999999</v>
      </c>
      <c r="H673" s="151">
        <v>2.2755999999999998E-2</v>
      </c>
      <c r="I673" s="151">
        <v>1.3190200000000001</v>
      </c>
      <c r="J673" s="151">
        <v>0.93586100000000005</v>
      </c>
      <c r="K673" s="151">
        <v>1.3174319999999999</v>
      </c>
      <c r="L673" s="151">
        <v>0.121349</v>
      </c>
      <c r="M673" s="151">
        <v>0</v>
      </c>
      <c r="N673" s="151">
        <v>8.8783000000000001E-2</v>
      </c>
      <c r="O673" s="151">
        <v>5.1182829999999999</v>
      </c>
      <c r="P673" s="151">
        <v>0</v>
      </c>
      <c r="Q673" s="151">
        <v>2.0310999999999999E-2</v>
      </c>
      <c r="R673" s="151">
        <v>2.0705999999999999E-2</v>
      </c>
      <c r="S673" s="151">
        <v>2.0895E-2</v>
      </c>
      <c r="T673" s="151">
        <v>0</v>
      </c>
      <c r="U673" s="151">
        <v>0</v>
      </c>
      <c r="V673" s="151">
        <v>0.120227</v>
      </c>
      <c r="W673" s="151">
        <v>0</v>
      </c>
      <c r="X673" s="151">
        <v>0</v>
      </c>
      <c r="Y673" s="151">
        <v>0</v>
      </c>
      <c r="Z673" s="151">
        <v>0</v>
      </c>
      <c r="AA673" s="151">
        <v>82.914238999999995</v>
      </c>
      <c r="AB673" s="151">
        <v>6.1333599999999997</v>
      </c>
      <c r="AC673" s="151">
        <v>54.771802000000001</v>
      </c>
      <c r="AD673" s="151">
        <v>3.4845000000000001E-2</v>
      </c>
      <c r="AE673" s="151">
        <v>1.9807000000000002E-2</v>
      </c>
      <c r="AF673" s="151">
        <v>1.9702999999999998E-2</v>
      </c>
      <c r="AG673" s="151">
        <v>0</v>
      </c>
      <c r="AH673" s="151">
        <v>0</v>
      </c>
      <c r="AI673" s="150">
        <v>1.0961E-2</v>
      </c>
    </row>
    <row r="674" spans="1:35" x14ac:dyDescent="0.25">
      <c r="A674" s="9">
        <v>673</v>
      </c>
      <c r="B674" s="3">
        <v>43017</v>
      </c>
      <c r="C674" s="151">
        <v>3.9240210000000002</v>
      </c>
      <c r="D674" s="151">
        <v>1.1918E-2</v>
      </c>
      <c r="E674" s="151">
        <v>1.9255999999999999E-2</v>
      </c>
      <c r="F674" s="151">
        <v>1.3038179999999999</v>
      </c>
      <c r="G674" s="151">
        <v>3.8125830000000001</v>
      </c>
      <c r="H674" s="151">
        <v>2.198E-2</v>
      </c>
      <c r="I674" s="151">
        <v>1.3580019999999999</v>
      </c>
      <c r="J674" s="151">
        <v>0.95768699999999995</v>
      </c>
      <c r="K674" s="151">
        <v>1.3179179999999999</v>
      </c>
      <c r="L674" s="151">
        <v>0.120476</v>
      </c>
      <c r="M674" s="151">
        <v>0</v>
      </c>
      <c r="N674" s="151">
        <v>8.8756000000000002E-2</v>
      </c>
      <c r="O674" s="151">
        <v>5.123278</v>
      </c>
      <c r="P674" s="151">
        <v>0</v>
      </c>
      <c r="Q674" s="151">
        <v>2.0774000000000001E-2</v>
      </c>
      <c r="R674" s="151">
        <v>2.1367000000000001E-2</v>
      </c>
      <c r="S674" s="151">
        <v>2.0435999999999999E-2</v>
      </c>
      <c r="T674" s="151">
        <v>0</v>
      </c>
      <c r="U674" s="151">
        <v>0</v>
      </c>
      <c r="V674" s="151">
        <v>0.124075</v>
      </c>
      <c r="W674" s="151">
        <v>0</v>
      </c>
      <c r="X674" s="151">
        <v>0</v>
      </c>
      <c r="Y674" s="151">
        <v>0</v>
      </c>
      <c r="Z674" s="151">
        <v>0</v>
      </c>
      <c r="AA674" s="151">
        <v>83.049715000000006</v>
      </c>
      <c r="AB674" s="151">
        <v>6.2083219999999999</v>
      </c>
      <c r="AC674" s="151">
        <v>54.822856000000002</v>
      </c>
      <c r="AD674" s="151">
        <v>3.4868999999999997E-2</v>
      </c>
      <c r="AE674" s="151">
        <v>1.9807000000000002E-2</v>
      </c>
      <c r="AF674" s="151">
        <v>1.9702999999999998E-2</v>
      </c>
      <c r="AG674" s="151">
        <v>0</v>
      </c>
      <c r="AH674" s="151">
        <v>0</v>
      </c>
      <c r="AI674" s="150">
        <v>1.0659999999999999E-2</v>
      </c>
    </row>
    <row r="675" spans="1:35" x14ac:dyDescent="0.25">
      <c r="A675" s="9">
        <v>674</v>
      </c>
      <c r="B675" s="3">
        <v>43014</v>
      </c>
      <c r="C675" s="151">
        <v>3.9201039999999998</v>
      </c>
      <c r="D675" s="151">
        <v>1.1905000000000001E-2</v>
      </c>
      <c r="E675" s="151">
        <v>1.9236E-2</v>
      </c>
      <c r="F675" s="151">
        <v>1.30104</v>
      </c>
      <c r="G675" s="151">
        <v>3.7798560000000001</v>
      </c>
      <c r="H675" s="151">
        <v>2.1912999999999998E-2</v>
      </c>
      <c r="I675" s="151">
        <v>1.3592610000000001</v>
      </c>
      <c r="J675" s="151">
        <v>0.95872900000000005</v>
      </c>
      <c r="K675" s="151">
        <v>1.3168949999999999</v>
      </c>
      <c r="L675" s="151">
        <v>0.12038600000000001</v>
      </c>
      <c r="M675" s="151">
        <v>0</v>
      </c>
      <c r="N675" s="151">
        <v>8.8580999999999993E-2</v>
      </c>
      <c r="O675" s="151">
        <v>5.1203289999999999</v>
      </c>
      <c r="P675" s="151">
        <v>0</v>
      </c>
      <c r="Q675" s="151">
        <v>2.0781000000000001E-2</v>
      </c>
      <c r="R675" s="151">
        <v>2.1427999999999999E-2</v>
      </c>
      <c r="S675" s="151">
        <v>2.0288E-2</v>
      </c>
      <c r="T675" s="151">
        <v>0</v>
      </c>
      <c r="U675" s="151">
        <v>0</v>
      </c>
      <c r="V675" s="151">
        <v>0.124444</v>
      </c>
      <c r="W675" s="151">
        <v>0</v>
      </c>
      <c r="X675" s="151">
        <v>0</v>
      </c>
      <c r="Y675" s="151">
        <v>0</v>
      </c>
      <c r="Z675" s="151">
        <v>0</v>
      </c>
      <c r="AA675" s="151">
        <v>83.017824000000005</v>
      </c>
      <c r="AB675" s="151">
        <v>6.2133070000000004</v>
      </c>
      <c r="AC675" s="151">
        <v>54.826453999999998</v>
      </c>
      <c r="AD675" s="151">
        <v>3.4827999999999998E-2</v>
      </c>
      <c r="AE675" s="151">
        <v>1.9807000000000002E-2</v>
      </c>
      <c r="AF675" s="151">
        <v>1.9702999999999998E-2</v>
      </c>
      <c r="AG675" s="151">
        <v>0</v>
      </c>
      <c r="AH675" s="151">
        <v>0</v>
      </c>
      <c r="AI675" s="150">
        <v>1.068E-2</v>
      </c>
    </row>
    <row r="676" spans="1:35" x14ac:dyDescent="0.25">
      <c r="A676" s="9">
        <v>675</v>
      </c>
      <c r="B676" s="3">
        <v>43013</v>
      </c>
      <c r="C676" s="151">
        <v>3.9186939999999999</v>
      </c>
      <c r="D676" s="151">
        <v>1.1901E-2</v>
      </c>
      <c r="E676" s="151">
        <v>1.9230000000000001E-2</v>
      </c>
      <c r="F676" s="151">
        <v>1.300764</v>
      </c>
      <c r="G676" s="151">
        <v>3.7740170000000002</v>
      </c>
      <c r="H676" s="151">
        <v>2.1864999999999999E-2</v>
      </c>
      <c r="I676" s="151">
        <v>1.36412</v>
      </c>
      <c r="J676" s="151">
        <v>0.96464099999999997</v>
      </c>
      <c r="K676" s="151">
        <v>1.3162130000000001</v>
      </c>
      <c r="L676" s="151">
        <v>0.120351</v>
      </c>
      <c r="M676" s="151">
        <v>0</v>
      </c>
      <c r="N676" s="151">
        <v>8.8553000000000007E-2</v>
      </c>
      <c r="O676" s="151">
        <v>5.1195019999999998</v>
      </c>
      <c r="P676" s="151">
        <v>0</v>
      </c>
      <c r="Q676" s="151">
        <v>2.0775999999999999E-2</v>
      </c>
      <c r="R676" s="151">
        <v>2.1498E-2</v>
      </c>
      <c r="S676" s="151">
        <v>2.0183E-2</v>
      </c>
      <c r="T676" s="151">
        <v>0</v>
      </c>
      <c r="U676" s="151">
        <v>0</v>
      </c>
      <c r="V676" s="151">
        <v>0.124857</v>
      </c>
      <c r="W676" s="151">
        <v>0</v>
      </c>
      <c r="X676" s="151">
        <v>0</v>
      </c>
      <c r="Y676" s="151">
        <v>0</v>
      </c>
      <c r="Z676" s="151">
        <v>0</v>
      </c>
      <c r="AA676" s="151">
        <v>83.033135000000001</v>
      </c>
      <c r="AB676" s="151">
        <v>6.218877</v>
      </c>
      <c r="AC676" s="151">
        <v>54.775258999999998</v>
      </c>
      <c r="AD676" s="151">
        <v>3.4842999999999999E-2</v>
      </c>
      <c r="AE676" s="151">
        <v>1.9807000000000002E-2</v>
      </c>
      <c r="AF676" s="151">
        <v>1.9702999999999998E-2</v>
      </c>
      <c r="AG676" s="151">
        <v>0</v>
      </c>
      <c r="AH676" s="151">
        <v>0</v>
      </c>
      <c r="AI676" s="150">
        <v>1.0565E-2</v>
      </c>
    </row>
    <row r="677" spans="1:35" x14ac:dyDescent="0.25">
      <c r="A677" s="9">
        <v>676</v>
      </c>
      <c r="B677" s="3">
        <v>43012</v>
      </c>
      <c r="C677" s="151">
        <v>3.9173939999999998</v>
      </c>
      <c r="D677" s="151">
        <v>1.1899E-2</v>
      </c>
      <c r="E677" s="151">
        <v>1.9222E-2</v>
      </c>
      <c r="F677" s="151">
        <v>1.3012300000000001</v>
      </c>
      <c r="G677" s="151">
        <v>3.7836850000000002</v>
      </c>
      <c r="H677" s="151">
        <v>2.1926999999999999E-2</v>
      </c>
      <c r="I677" s="151">
        <v>1.357332</v>
      </c>
      <c r="J677" s="151">
        <v>0.96275599999999995</v>
      </c>
      <c r="K677" s="151">
        <v>1.3168059999999999</v>
      </c>
      <c r="L677" s="151">
        <v>0.120382</v>
      </c>
      <c r="M677" s="151">
        <v>0</v>
      </c>
      <c r="N677" s="151">
        <v>8.8525000000000006E-2</v>
      </c>
      <c r="O677" s="151">
        <v>5.118538</v>
      </c>
      <c r="P677" s="151">
        <v>0</v>
      </c>
      <c r="Q677" s="151">
        <v>2.0695999999999999E-2</v>
      </c>
      <c r="R677" s="151">
        <v>2.1330999999999999E-2</v>
      </c>
      <c r="S677" s="151">
        <v>2.0219000000000001E-2</v>
      </c>
      <c r="T677" s="151">
        <v>0</v>
      </c>
      <c r="U677" s="151">
        <v>0</v>
      </c>
      <c r="V677" s="151">
        <v>0.12388399999999999</v>
      </c>
      <c r="W677" s="151">
        <v>0</v>
      </c>
      <c r="X677" s="151">
        <v>0</v>
      </c>
      <c r="Y677" s="151">
        <v>0</v>
      </c>
      <c r="Z677" s="151">
        <v>0</v>
      </c>
      <c r="AA677" s="151">
        <v>83.023673000000002</v>
      </c>
      <c r="AB677" s="151">
        <v>6.200393</v>
      </c>
      <c r="AC677" s="151">
        <v>54.785739999999997</v>
      </c>
      <c r="AD677" s="151">
        <v>3.4839000000000002E-2</v>
      </c>
      <c r="AE677" s="151">
        <v>1.9807000000000002E-2</v>
      </c>
      <c r="AF677" s="151">
        <v>1.9702999999999998E-2</v>
      </c>
      <c r="AG677" s="151">
        <v>0</v>
      </c>
      <c r="AH677" s="151">
        <v>0</v>
      </c>
      <c r="AI677" s="150">
        <v>1.0607E-2</v>
      </c>
    </row>
    <row r="678" spans="1:35" x14ac:dyDescent="0.25">
      <c r="A678" s="9">
        <v>677</v>
      </c>
      <c r="B678" s="3">
        <v>43011</v>
      </c>
      <c r="C678" s="151">
        <v>3.9160919999999999</v>
      </c>
      <c r="D678" s="151">
        <v>1.1896E-2</v>
      </c>
      <c r="E678" s="151">
        <v>1.9214999999999999E-2</v>
      </c>
      <c r="F678" s="151">
        <v>1.299952</v>
      </c>
      <c r="G678" s="151">
        <v>3.777593</v>
      </c>
      <c r="H678" s="151">
        <v>2.1878999999999999E-2</v>
      </c>
      <c r="I678" s="151">
        <v>1.355299</v>
      </c>
      <c r="J678" s="151">
        <v>0.96157400000000004</v>
      </c>
      <c r="K678" s="151">
        <v>1.316052</v>
      </c>
      <c r="L678" s="151">
        <v>0.12034400000000001</v>
      </c>
      <c r="M678" s="151">
        <v>0</v>
      </c>
      <c r="N678" s="151">
        <v>8.8496000000000005E-2</v>
      </c>
      <c r="O678" s="151">
        <v>5.11775</v>
      </c>
      <c r="P678" s="151">
        <v>0</v>
      </c>
      <c r="Q678" s="151">
        <v>2.0674000000000001E-2</v>
      </c>
      <c r="R678" s="151">
        <v>2.1312999999999999E-2</v>
      </c>
      <c r="S678" s="151">
        <v>1.9902E-2</v>
      </c>
      <c r="T678" s="151">
        <v>0</v>
      </c>
      <c r="U678" s="151">
        <v>0</v>
      </c>
      <c r="V678" s="151">
        <v>0.123777</v>
      </c>
      <c r="W678" s="151">
        <v>0</v>
      </c>
      <c r="X678" s="151">
        <v>0</v>
      </c>
      <c r="Y678" s="151">
        <v>0</v>
      </c>
      <c r="Z678" s="151">
        <v>0</v>
      </c>
      <c r="AA678" s="151">
        <v>83.008191999999994</v>
      </c>
      <c r="AB678" s="151">
        <v>6.2020660000000003</v>
      </c>
      <c r="AC678" s="151">
        <v>54.769801000000001</v>
      </c>
      <c r="AD678" s="151">
        <v>3.4823E-2</v>
      </c>
      <c r="AE678" s="151">
        <v>1.9696999999999999E-2</v>
      </c>
      <c r="AF678" s="151">
        <v>1.9684E-2</v>
      </c>
      <c r="AG678" s="151">
        <v>0</v>
      </c>
      <c r="AH678" s="151">
        <v>0</v>
      </c>
      <c r="AI678" s="150">
        <v>1.0577E-2</v>
      </c>
    </row>
    <row r="679" spans="1:35" x14ac:dyDescent="0.25">
      <c r="A679" s="9">
        <v>678</v>
      </c>
      <c r="B679" s="3">
        <v>43010</v>
      </c>
      <c r="C679" s="151">
        <v>3.9147799999999999</v>
      </c>
      <c r="D679" s="151">
        <v>1.1893000000000001E-2</v>
      </c>
      <c r="E679" s="151">
        <v>1.9207999999999999E-2</v>
      </c>
      <c r="F679" s="151">
        <v>1.2973060000000001</v>
      </c>
      <c r="G679" s="151">
        <v>3.7519680000000002</v>
      </c>
      <c r="H679" s="151">
        <v>2.1982000000000002E-2</v>
      </c>
      <c r="I679" s="151">
        <v>1.341029</v>
      </c>
      <c r="J679" s="151">
        <v>0.95343299999999997</v>
      </c>
      <c r="K679" s="151">
        <v>1.314403</v>
      </c>
      <c r="L679" s="151">
        <v>0.120466</v>
      </c>
      <c r="M679" s="151">
        <v>0</v>
      </c>
      <c r="N679" s="151">
        <v>8.8468000000000005E-2</v>
      </c>
      <c r="O679" s="151">
        <v>5.1167600000000002</v>
      </c>
      <c r="P679" s="151">
        <v>0</v>
      </c>
      <c r="Q679" s="151">
        <v>2.0563999999999999E-2</v>
      </c>
      <c r="R679" s="151">
        <v>2.1082E-2</v>
      </c>
      <c r="S679" s="151">
        <v>1.967E-2</v>
      </c>
      <c r="T679" s="151">
        <v>0</v>
      </c>
      <c r="U679" s="151">
        <v>0</v>
      </c>
      <c r="V679" s="151">
        <v>0.122433</v>
      </c>
      <c r="W679" s="151">
        <v>0</v>
      </c>
      <c r="X679" s="151">
        <v>0</v>
      </c>
      <c r="Y679" s="151">
        <v>0</v>
      </c>
      <c r="Z679" s="151">
        <v>0</v>
      </c>
      <c r="AA679" s="151">
        <v>82.986193</v>
      </c>
      <c r="AB679" s="151">
        <v>6.1832520000000004</v>
      </c>
      <c r="AC679" s="151">
        <v>54.714446000000002</v>
      </c>
      <c r="AD679" s="151">
        <v>3.4793999999999999E-2</v>
      </c>
      <c r="AE679" s="151">
        <v>1.9696999999999999E-2</v>
      </c>
      <c r="AF679" s="151">
        <v>1.9684E-2</v>
      </c>
      <c r="AG679" s="151">
        <v>0</v>
      </c>
      <c r="AH679" s="151">
        <v>0</v>
      </c>
      <c r="AI679" s="150">
        <v>1.0596E-2</v>
      </c>
    </row>
    <row r="680" spans="1:35" x14ac:dyDescent="0.25">
      <c r="A680" s="9">
        <v>679</v>
      </c>
      <c r="B680" s="3">
        <v>43007</v>
      </c>
      <c r="C680" s="151">
        <v>3.9108529999999999</v>
      </c>
      <c r="D680" s="151">
        <v>1.1882999999999999E-2</v>
      </c>
      <c r="E680" s="151">
        <v>1.9188E-2</v>
      </c>
      <c r="F680" s="151">
        <v>1.2961100000000001</v>
      </c>
      <c r="G680" s="151">
        <v>3.7626270000000002</v>
      </c>
      <c r="H680" s="151">
        <v>2.2041000000000002E-2</v>
      </c>
      <c r="I680" s="151">
        <v>1.340535</v>
      </c>
      <c r="J680" s="151">
        <v>0.94484299999999999</v>
      </c>
      <c r="K680" s="151">
        <v>1.3134969999999999</v>
      </c>
      <c r="L680" s="151">
        <v>0.12034400000000001</v>
      </c>
      <c r="M680" s="151">
        <v>0</v>
      </c>
      <c r="N680" s="151">
        <v>8.8378999999999999E-2</v>
      </c>
      <c r="O680" s="151">
        <v>5.1116169999999999</v>
      </c>
      <c r="P680" s="151">
        <v>0</v>
      </c>
      <c r="Q680" s="151">
        <v>2.0448999999999998E-2</v>
      </c>
      <c r="R680" s="151">
        <v>2.0979999999999999E-2</v>
      </c>
      <c r="S680" s="151">
        <v>1.9583E-2</v>
      </c>
      <c r="T680" s="151">
        <v>0</v>
      </c>
      <c r="U680" s="151">
        <v>0</v>
      </c>
      <c r="V680" s="151">
        <v>0.121868</v>
      </c>
      <c r="W680" s="151">
        <v>0</v>
      </c>
      <c r="X680" s="151">
        <v>0</v>
      </c>
      <c r="Y680" s="151">
        <v>0</v>
      </c>
      <c r="Z680" s="151">
        <v>0</v>
      </c>
      <c r="AA680" s="151">
        <v>82.905181999999996</v>
      </c>
      <c r="AB680" s="151">
        <v>6.164472</v>
      </c>
      <c r="AC680" s="151">
        <v>54.725205000000003</v>
      </c>
      <c r="AD680" s="151">
        <v>3.5002999999999999E-2</v>
      </c>
      <c r="AE680" s="151">
        <v>1.9449999999999999E-2</v>
      </c>
      <c r="AF680" s="151">
        <v>1.9650999999999998E-2</v>
      </c>
      <c r="AG680" s="151">
        <v>0</v>
      </c>
      <c r="AH680" s="151">
        <v>0</v>
      </c>
      <c r="AI680" s="150">
        <v>1.069E-2</v>
      </c>
    </row>
    <row r="681" spans="1:35" x14ac:dyDescent="0.25">
      <c r="A681" s="9">
        <v>680</v>
      </c>
      <c r="B681" s="3">
        <v>43006</v>
      </c>
      <c r="C681" s="151">
        <v>3.9094479999999998</v>
      </c>
      <c r="D681" s="151">
        <v>1.1879000000000001E-2</v>
      </c>
      <c r="E681" s="151">
        <v>1.9179999999999999E-2</v>
      </c>
      <c r="F681" s="151">
        <v>1.2936909999999999</v>
      </c>
      <c r="G681" s="151">
        <v>3.7559200000000001</v>
      </c>
      <c r="H681" s="151">
        <v>2.2133E-2</v>
      </c>
      <c r="I681" s="151">
        <v>1.3241879999999999</v>
      </c>
      <c r="J681" s="151">
        <v>0.93213299999999999</v>
      </c>
      <c r="K681" s="151">
        <v>1.311226</v>
      </c>
      <c r="L681" s="151">
        <v>0.120421</v>
      </c>
      <c r="M681" s="151">
        <v>0</v>
      </c>
      <c r="N681" s="151">
        <v>8.8349999999999998E-2</v>
      </c>
      <c r="O681" s="151">
        <v>5.1099670000000001</v>
      </c>
      <c r="P681" s="151">
        <v>0</v>
      </c>
      <c r="Q681" s="151">
        <v>2.0206999999999999E-2</v>
      </c>
      <c r="R681" s="151">
        <v>2.0674999999999999E-2</v>
      </c>
      <c r="S681" s="151">
        <v>1.9619999999999999E-2</v>
      </c>
      <c r="T681" s="151">
        <v>0</v>
      </c>
      <c r="U681" s="151">
        <v>0</v>
      </c>
      <c r="V681" s="151">
        <v>0.12010800000000001</v>
      </c>
      <c r="W681" s="151">
        <v>0</v>
      </c>
      <c r="X681" s="151">
        <v>0</v>
      </c>
      <c r="Y681" s="151">
        <v>0</v>
      </c>
      <c r="Z681" s="151">
        <v>0</v>
      </c>
      <c r="AA681" s="151">
        <v>82.873435000000001</v>
      </c>
      <c r="AB681" s="151">
        <v>6.1277879999999998</v>
      </c>
      <c r="AC681" s="151">
        <v>54.653641</v>
      </c>
      <c r="AD681" s="151">
        <v>3.4986999999999997E-2</v>
      </c>
      <c r="AE681" s="151">
        <v>1.9449999999999999E-2</v>
      </c>
      <c r="AF681" s="151">
        <v>1.9650999999999998E-2</v>
      </c>
      <c r="AG681" s="151">
        <v>0</v>
      </c>
      <c r="AH681" s="151">
        <v>0</v>
      </c>
      <c r="AI681" s="150">
        <v>1.0676E-2</v>
      </c>
    </row>
    <row r="682" spans="1:35" x14ac:dyDescent="0.25">
      <c r="A682" s="9">
        <v>681</v>
      </c>
      <c r="B682" s="3">
        <v>43005</v>
      </c>
      <c r="C682" s="151">
        <v>3.9081540000000001</v>
      </c>
      <c r="D682" s="151">
        <v>1.1877E-2</v>
      </c>
      <c r="E682" s="151">
        <v>1.9174E-2</v>
      </c>
      <c r="F682" s="151">
        <v>1.2953870000000001</v>
      </c>
      <c r="G682" s="151">
        <v>3.7302930000000001</v>
      </c>
      <c r="H682" s="151">
        <v>2.2166999999999999E-2</v>
      </c>
      <c r="I682" s="151">
        <v>1.3591009999999999</v>
      </c>
      <c r="J682" s="151">
        <v>0.95284100000000005</v>
      </c>
      <c r="K682" s="151">
        <v>1.3116920000000001</v>
      </c>
      <c r="L682" s="151">
        <v>0.120227</v>
      </c>
      <c r="M682" s="151">
        <v>0</v>
      </c>
      <c r="N682" s="151">
        <v>8.8321999999999998E-2</v>
      </c>
      <c r="O682" s="151">
        <v>5.1109580000000001</v>
      </c>
      <c r="P682" s="151">
        <v>0</v>
      </c>
      <c r="Q682" s="151">
        <v>2.052E-2</v>
      </c>
      <c r="R682" s="151">
        <v>2.1217E-2</v>
      </c>
      <c r="S682" s="151">
        <v>1.9491999999999999E-2</v>
      </c>
      <c r="T682" s="151">
        <v>0</v>
      </c>
      <c r="U682" s="151">
        <v>0</v>
      </c>
      <c r="V682" s="151">
        <v>0.12328600000000001</v>
      </c>
      <c r="W682" s="151">
        <v>0</v>
      </c>
      <c r="X682" s="151">
        <v>0</v>
      </c>
      <c r="Y682" s="151">
        <v>0</v>
      </c>
      <c r="Z682" s="151">
        <v>0</v>
      </c>
      <c r="AA682" s="151">
        <v>82.904325999999998</v>
      </c>
      <c r="AB682" s="151">
        <v>6.1907709999999998</v>
      </c>
      <c r="AC682" s="151">
        <v>54.597974000000001</v>
      </c>
      <c r="AD682" s="151">
        <v>3.5436000000000002E-2</v>
      </c>
      <c r="AE682" s="151">
        <v>1.9449999999999999E-2</v>
      </c>
      <c r="AF682" s="151">
        <v>1.9650999999999998E-2</v>
      </c>
      <c r="AG682" s="151">
        <v>0</v>
      </c>
      <c r="AH682" s="151">
        <v>0</v>
      </c>
      <c r="AI682" s="150">
        <v>1.06E-2</v>
      </c>
    </row>
    <row r="683" spans="1:35" x14ac:dyDescent="0.25">
      <c r="A683" s="9">
        <v>682</v>
      </c>
      <c r="B683" s="3">
        <v>43004</v>
      </c>
      <c r="C683" s="151">
        <v>3.9068809999999998</v>
      </c>
      <c r="D683" s="151">
        <v>1.1873E-2</v>
      </c>
      <c r="E683" s="151">
        <v>1.9165999999999999E-2</v>
      </c>
      <c r="F683" s="151">
        <v>1.292905</v>
      </c>
      <c r="G683" s="151">
        <v>3.715341</v>
      </c>
      <c r="H683" s="151">
        <v>2.1885999999999999E-2</v>
      </c>
      <c r="I683" s="151">
        <v>1.335669</v>
      </c>
      <c r="J683" s="151">
        <v>0.94272800000000001</v>
      </c>
      <c r="K683" s="151">
        <v>1.3093680000000001</v>
      </c>
      <c r="L683" s="151">
        <v>0.120272</v>
      </c>
      <c r="M683" s="151">
        <v>0</v>
      </c>
      <c r="N683" s="151">
        <v>8.8294999999999998E-2</v>
      </c>
      <c r="O683" s="151">
        <v>5.1107909999999999</v>
      </c>
      <c r="P683" s="151">
        <v>0</v>
      </c>
      <c r="Q683" s="151">
        <v>2.0285000000000001E-2</v>
      </c>
      <c r="R683" s="151">
        <v>2.0822E-2</v>
      </c>
      <c r="S683" s="151">
        <v>1.9344E-2</v>
      </c>
      <c r="T683" s="151">
        <v>0</v>
      </c>
      <c r="U683" s="151">
        <v>0</v>
      </c>
      <c r="V683" s="151">
        <v>0.12099</v>
      </c>
      <c r="W683" s="151">
        <v>0</v>
      </c>
      <c r="X683" s="151">
        <v>0</v>
      </c>
      <c r="Y683" s="151">
        <v>0</v>
      </c>
      <c r="Z683" s="151">
        <v>0</v>
      </c>
      <c r="AA683" s="151">
        <v>82.920762999999994</v>
      </c>
      <c r="AB683" s="151">
        <v>6.1475540000000004</v>
      </c>
      <c r="AC683" s="151">
        <v>54.559545</v>
      </c>
      <c r="AD683" s="151">
        <v>3.5005000000000001E-2</v>
      </c>
      <c r="AE683" s="151">
        <v>1.9407000000000001E-2</v>
      </c>
      <c r="AF683" s="151">
        <v>1.9595000000000001E-2</v>
      </c>
      <c r="AG683" s="151">
        <v>0</v>
      </c>
      <c r="AH683" s="151">
        <v>0</v>
      </c>
      <c r="AI683" s="150">
        <v>1.0611000000000001E-2</v>
      </c>
    </row>
    <row r="684" spans="1:35" x14ac:dyDescent="0.25">
      <c r="A684" s="9">
        <v>683</v>
      </c>
      <c r="B684" s="3">
        <v>43003</v>
      </c>
      <c r="C684" s="151">
        <v>3.9055430000000002</v>
      </c>
      <c r="D684" s="151">
        <v>1.187E-2</v>
      </c>
      <c r="E684" s="151">
        <v>1.9158999999999999E-2</v>
      </c>
      <c r="F684" s="151">
        <v>1.2932349999999999</v>
      </c>
      <c r="G684" s="151">
        <v>3.6879740000000001</v>
      </c>
      <c r="H684" s="151">
        <v>2.1713E-2</v>
      </c>
      <c r="I684" s="151">
        <v>1.3585499999999999</v>
      </c>
      <c r="J684" s="151">
        <v>0.95931599999999995</v>
      </c>
      <c r="K684" s="151">
        <v>1.3104560000000001</v>
      </c>
      <c r="L684" s="151">
        <v>0.120196</v>
      </c>
      <c r="M684" s="151">
        <v>0</v>
      </c>
      <c r="N684" s="151">
        <v>8.8266999999999998E-2</v>
      </c>
      <c r="O684" s="151">
        <v>5.1106090000000002</v>
      </c>
      <c r="P684" s="151">
        <v>0</v>
      </c>
      <c r="Q684" s="151">
        <v>2.0611999999999998E-2</v>
      </c>
      <c r="R684" s="151">
        <v>2.1309999999999999E-2</v>
      </c>
      <c r="S684" s="151">
        <v>1.9647999999999999E-2</v>
      </c>
      <c r="T684" s="151">
        <v>0</v>
      </c>
      <c r="U684" s="151">
        <v>0</v>
      </c>
      <c r="V684" s="151">
        <v>0.123822</v>
      </c>
      <c r="W684" s="151">
        <v>0</v>
      </c>
      <c r="X684" s="151">
        <v>0</v>
      </c>
      <c r="Y684" s="151">
        <v>0</v>
      </c>
      <c r="Z684" s="151">
        <v>0</v>
      </c>
      <c r="AA684" s="151">
        <v>82.91283</v>
      </c>
      <c r="AB684" s="151">
        <v>6.1961709999999997</v>
      </c>
      <c r="AC684" s="151">
        <v>54.599646999999997</v>
      </c>
      <c r="AD684" s="151">
        <v>3.5208000000000003E-2</v>
      </c>
      <c r="AE684" s="151">
        <v>1.9407000000000001E-2</v>
      </c>
      <c r="AF684" s="151">
        <v>1.9595000000000001E-2</v>
      </c>
      <c r="AG684" s="151">
        <v>0</v>
      </c>
      <c r="AH684" s="151">
        <v>0</v>
      </c>
      <c r="AI684" s="150">
        <v>1.0411E-2</v>
      </c>
    </row>
    <row r="685" spans="1:35" x14ac:dyDescent="0.25">
      <c r="A685" s="9">
        <v>684</v>
      </c>
      <c r="B685" s="3">
        <v>43000</v>
      </c>
      <c r="C685" s="151">
        <v>3.9016999999999999</v>
      </c>
      <c r="D685" s="151">
        <v>1.1860000000000001E-2</v>
      </c>
      <c r="E685" s="151">
        <v>1.9137999999999999E-2</v>
      </c>
      <c r="F685" s="151">
        <v>1.293855</v>
      </c>
      <c r="G685" s="151">
        <v>3.706115</v>
      </c>
      <c r="H685" s="151">
        <v>2.1828E-2</v>
      </c>
      <c r="I685" s="151">
        <v>1.3556060000000001</v>
      </c>
      <c r="J685" s="151">
        <v>0.96660100000000004</v>
      </c>
      <c r="K685" s="151">
        <v>1.310729</v>
      </c>
      <c r="L685" s="151">
        <v>0.120099</v>
      </c>
      <c r="M685" s="151">
        <v>0</v>
      </c>
      <c r="N685" s="151">
        <v>8.8178999999999993E-2</v>
      </c>
      <c r="O685" s="151">
        <v>5.106503</v>
      </c>
      <c r="P685" s="151">
        <v>0</v>
      </c>
      <c r="Q685" s="151">
        <v>2.0517000000000001E-2</v>
      </c>
      <c r="R685" s="151">
        <v>2.1328E-2</v>
      </c>
      <c r="S685" s="151">
        <v>1.9854E-2</v>
      </c>
      <c r="T685" s="151">
        <v>0</v>
      </c>
      <c r="U685" s="151">
        <v>0</v>
      </c>
      <c r="V685" s="151">
        <v>0.123936</v>
      </c>
      <c r="W685" s="151">
        <v>0</v>
      </c>
      <c r="X685" s="151">
        <v>0</v>
      </c>
      <c r="Y685" s="151">
        <v>0</v>
      </c>
      <c r="Z685" s="151">
        <v>0</v>
      </c>
      <c r="AA685" s="151">
        <v>82.865340000000003</v>
      </c>
      <c r="AB685" s="151">
        <v>6.1938370000000003</v>
      </c>
      <c r="AC685" s="151">
        <v>54.516047999999998</v>
      </c>
      <c r="AD685" s="151">
        <v>3.5233E-2</v>
      </c>
      <c r="AE685" s="151">
        <v>1.9407000000000001E-2</v>
      </c>
      <c r="AF685" s="151">
        <v>1.9595000000000001E-2</v>
      </c>
      <c r="AG685" s="151">
        <v>0</v>
      </c>
      <c r="AH685" s="151">
        <v>0</v>
      </c>
      <c r="AI685" s="150">
        <v>1.0473E-2</v>
      </c>
    </row>
    <row r="686" spans="1:35" x14ac:dyDescent="0.25">
      <c r="A686" s="9">
        <v>685</v>
      </c>
      <c r="B686" s="3">
        <v>42999</v>
      </c>
      <c r="C686" s="151">
        <v>3.9003510000000001</v>
      </c>
      <c r="D686" s="151">
        <v>1.1856E-2</v>
      </c>
      <c r="E686" s="151">
        <v>1.9132E-2</v>
      </c>
      <c r="F686" s="151">
        <v>1.2935970000000001</v>
      </c>
      <c r="G686" s="151">
        <v>3.6803650000000001</v>
      </c>
      <c r="H686" s="151">
        <v>2.1968000000000001E-2</v>
      </c>
      <c r="I686" s="151">
        <v>1.3720939999999999</v>
      </c>
      <c r="J686" s="151">
        <v>0.97106099999999995</v>
      </c>
      <c r="K686" s="151">
        <v>1.310541</v>
      </c>
      <c r="L686" s="151">
        <v>0.120042</v>
      </c>
      <c r="M686" s="151">
        <v>0</v>
      </c>
      <c r="N686" s="151">
        <v>8.8151999999999994E-2</v>
      </c>
      <c r="O686" s="151">
        <v>5.1085339999999997</v>
      </c>
      <c r="P686" s="151">
        <v>0</v>
      </c>
      <c r="Q686" s="151">
        <v>2.0683E-2</v>
      </c>
      <c r="R686" s="151">
        <v>2.1600999999999999E-2</v>
      </c>
      <c r="S686" s="151">
        <v>1.9819E-2</v>
      </c>
      <c r="T686" s="151">
        <v>0</v>
      </c>
      <c r="U686" s="151">
        <v>0</v>
      </c>
      <c r="V686" s="151">
        <v>0.12553300000000001</v>
      </c>
      <c r="W686" s="151">
        <v>0</v>
      </c>
      <c r="X686" s="151">
        <v>0</v>
      </c>
      <c r="Y686" s="151">
        <v>0</v>
      </c>
      <c r="Z686" s="151">
        <v>0</v>
      </c>
      <c r="AA686" s="151">
        <v>82.894587000000001</v>
      </c>
      <c r="AB686" s="151">
        <v>6.2289159999999999</v>
      </c>
      <c r="AC686" s="151">
        <v>54.520758000000001</v>
      </c>
      <c r="AD686" s="151">
        <v>3.5290000000000002E-2</v>
      </c>
      <c r="AE686" s="151">
        <v>1.9407000000000001E-2</v>
      </c>
      <c r="AF686" s="151">
        <v>1.9595000000000001E-2</v>
      </c>
      <c r="AG686" s="151">
        <v>0</v>
      </c>
      <c r="AH686" s="151">
        <v>0</v>
      </c>
      <c r="AI686" s="150">
        <v>1.0421E-2</v>
      </c>
    </row>
    <row r="687" spans="1:35" x14ac:dyDescent="0.25">
      <c r="A687" s="9">
        <v>686</v>
      </c>
      <c r="B687" s="3">
        <v>42998</v>
      </c>
      <c r="C687" s="151">
        <v>3.899038</v>
      </c>
      <c r="D687" s="151">
        <v>1.1851E-2</v>
      </c>
      <c r="E687" s="151">
        <v>1.9125E-2</v>
      </c>
      <c r="F687" s="151">
        <v>1.2945199999999999</v>
      </c>
      <c r="G687" s="151">
        <v>3.6991450000000001</v>
      </c>
      <c r="H687" s="151">
        <v>2.1968000000000001E-2</v>
      </c>
      <c r="I687" s="151">
        <v>1.3689910000000001</v>
      </c>
      <c r="J687" s="151">
        <v>0.97508600000000001</v>
      </c>
      <c r="K687" s="151">
        <v>1.310826</v>
      </c>
      <c r="L687" s="151">
        <v>0.12004099999999999</v>
      </c>
      <c r="M687" s="151">
        <v>0</v>
      </c>
      <c r="N687" s="151">
        <v>8.8123999999999994E-2</v>
      </c>
      <c r="O687" s="151">
        <v>5.1075939999999997</v>
      </c>
      <c r="P687" s="151">
        <v>0</v>
      </c>
      <c r="Q687" s="151">
        <v>2.0671999999999999E-2</v>
      </c>
      <c r="R687" s="151">
        <v>2.1521999999999999E-2</v>
      </c>
      <c r="S687" s="151">
        <v>1.9831000000000001E-2</v>
      </c>
      <c r="T687" s="151">
        <v>0</v>
      </c>
      <c r="U687" s="151">
        <v>0</v>
      </c>
      <c r="V687" s="151">
        <v>0.125081</v>
      </c>
      <c r="W687" s="151">
        <v>0</v>
      </c>
      <c r="X687" s="151">
        <v>0</v>
      </c>
      <c r="Y687" s="151">
        <v>0</v>
      </c>
      <c r="Z687" s="151">
        <v>0</v>
      </c>
      <c r="AA687" s="151">
        <v>82.875135999999998</v>
      </c>
      <c r="AB687" s="151">
        <v>6.2216250000000004</v>
      </c>
      <c r="AC687" s="151">
        <v>54.488902000000003</v>
      </c>
      <c r="AD687" s="151">
        <v>3.5304000000000002E-2</v>
      </c>
      <c r="AE687" s="151">
        <v>1.9407000000000001E-2</v>
      </c>
      <c r="AF687" s="151">
        <v>1.9595000000000001E-2</v>
      </c>
      <c r="AG687" s="151">
        <v>0</v>
      </c>
      <c r="AH687" s="151">
        <v>0</v>
      </c>
      <c r="AI687" s="150">
        <v>1.0390999999999999E-2</v>
      </c>
    </row>
    <row r="688" spans="1:35" x14ac:dyDescent="0.25">
      <c r="A688" s="9">
        <v>687</v>
      </c>
      <c r="B688" s="3">
        <v>42997</v>
      </c>
      <c r="C688" s="151">
        <v>3.8977360000000001</v>
      </c>
      <c r="D688" s="151">
        <v>1.1847E-2</v>
      </c>
      <c r="E688" s="151">
        <v>1.9119000000000001E-2</v>
      </c>
      <c r="F688" s="151">
        <v>1.2937479999999999</v>
      </c>
      <c r="G688" s="151">
        <v>3.6646920000000001</v>
      </c>
      <c r="H688" s="151">
        <v>2.1836999999999999E-2</v>
      </c>
      <c r="I688" s="151">
        <v>1.385343</v>
      </c>
      <c r="J688" s="151">
        <v>0.99326599999999998</v>
      </c>
      <c r="K688" s="151">
        <v>1.3088090000000001</v>
      </c>
      <c r="L688" s="151">
        <v>0.12002699999999999</v>
      </c>
      <c r="M688" s="151">
        <v>0</v>
      </c>
      <c r="N688" s="151">
        <v>8.8095999999999994E-2</v>
      </c>
      <c r="O688" s="151">
        <v>5.1069940000000003</v>
      </c>
      <c r="P688" s="151">
        <v>0</v>
      </c>
      <c r="Q688" s="151">
        <v>2.0955000000000001E-2</v>
      </c>
      <c r="R688" s="151">
        <v>2.1845E-2</v>
      </c>
      <c r="S688" s="151">
        <v>1.9701E-2</v>
      </c>
      <c r="T688" s="151">
        <v>0</v>
      </c>
      <c r="U688" s="151">
        <v>0</v>
      </c>
      <c r="V688" s="151">
        <v>0.126974</v>
      </c>
      <c r="W688" s="151">
        <v>0</v>
      </c>
      <c r="X688" s="151">
        <v>0</v>
      </c>
      <c r="Y688" s="151">
        <v>0</v>
      </c>
      <c r="Z688" s="151">
        <v>0</v>
      </c>
      <c r="AA688" s="151">
        <v>82.874221000000006</v>
      </c>
      <c r="AB688" s="151">
        <v>6.2657080000000001</v>
      </c>
      <c r="AC688" s="151">
        <v>54.391407000000001</v>
      </c>
      <c r="AD688" s="151">
        <v>3.5548000000000003E-2</v>
      </c>
      <c r="AE688" s="151">
        <v>1.9397000000000001E-2</v>
      </c>
      <c r="AF688" s="151">
        <v>1.9553000000000001E-2</v>
      </c>
      <c r="AG688" s="151">
        <v>0</v>
      </c>
      <c r="AH688" s="151">
        <v>0</v>
      </c>
      <c r="AI688" s="150">
        <v>1.0299000000000001E-2</v>
      </c>
    </row>
    <row r="689" spans="1:35" x14ac:dyDescent="0.25">
      <c r="A689" s="9">
        <v>688</v>
      </c>
      <c r="B689" s="3">
        <v>42996</v>
      </c>
      <c r="C689" s="151">
        <v>3.8964439999999998</v>
      </c>
      <c r="D689" s="151">
        <v>1.1844E-2</v>
      </c>
      <c r="E689" s="151">
        <v>1.9112000000000001E-2</v>
      </c>
      <c r="F689" s="151">
        <v>1.292988</v>
      </c>
      <c r="G689" s="151">
        <v>3.6436950000000001</v>
      </c>
      <c r="H689" s="151">
        <v>2.1888000000000001E-2</v>
      </c>
      <c r="I689" s="151">
        <v>1.401157</v>
      </c>
      <c r="J689" s="151">
        <v>1.003004</v>
      </c>
      <c r="K689" s="151">
        <v>1.309061</v>
      </c>
      <c r="L689" s="151">
        <v>0.12012200000000001</v>
      </c>
      <c r="M689" s="151">
        <v>0</v>
      </c>
      <c r="N689" s="151">
        <v>8.8067999999999994E-2</v>
      </c>
      <c r="O689" s="151">
        <v>5.1067340000000003</v>
      </c>
      <c r="P689" s="151">
        <v>0</v>
      </c>
      <c r="Q689" s="151">
        <v>2.1211000000000001E-2</v>
      </c>
      <c r="R689" s="151">
        <v>2.2211000000000002E-2</v>
      </c>
      <c r="S689" s="151">
        <v>1.9373999999999999E-2</v>
      </c>
      <c r="T689" s="151">
        <v>0</v>
      </c>
      <c r="U689" s="151">
        <v>0</v>
      </c>
      <c r="V689" s="151">
        <v>0.129111</v>
      </c>
      <c r="W689" s="151">
        <v>0</v>
      </c>
      <c r="X689" s="151">
        <v>0</v>
      </c>
      <c r="Y689" s="151">
        <v>0</v>
      </c>
      <c r="Z689" s="151">
        <v>0</v>
      </c>
      <c r="AA689" s="151">
        <v>82.796062000000006</v>
      </c>
      <c r="AB689" s="151">
        <v>6.2970179999999996</v>
      </c>
      <c r="AC689" s="151">
        <v>54.362118000000002</v>
      </c>
      <c r="AD689" s="151">
        <v>3.5534000000000003E-2</v>
      </c>
      <c r="AE689" s="151">
        <v>1.9397000000000001E-2</v>
      </c>
      <c r="AF689" s="151">
        <v>1.9553000000000001E-2</v>
      </c>
      <c r="AG689" s="151">
        <v>0</v>
      </c>
      <c r="AH689" s="151">
        <v>0</v>
      </c>
      <c r="AI689" s="150">
        <v>1.0257E-2</v>
      </c>
    </row>
    <row r="690" spans="1:35" x14ac:dyDescent="0.25">
      <c r="A690" s="9">
        <v>689</v>
      </c>
      <c r="B690" s="3">
        <v>42993</v>
      </c>
      <c r="C690" s="151">
        <v>3.892611</v>
      </c>
      <c r="D690" s="151">
        <v>1.1834000000000001E-2</v>
      </c>
      <c r="E690" s="151">
        <v>1.9092000000000001E-2</v>
      </c>
      <c r="F690" s="151">
        <v>1.292886</v>
      </c>
      <c r="G690" s="151">
        <v>3.664377</v>
      </c>
      <c r="H690" s="151">
        <v>2.1991E-2</v>
      </c>
      <c r="I690" s="151">
        <v>1.404148</v>
      </c>
      <c r="J690" s="151">
        <v>1.0013799999999999</v>
      </c>
      <c r="K690" s="151">
        <v>1.308967</v>
      </c>
      <c r="L690" s="151">
        <v>0.119974</v>
      </c>
      <c r="M690" s="151">
        <v>0</v>
      </c>
      <c r="N690" s="151">
        <v>8.7983000000000006E-2</v>
      </c>
      <c r="O690" s="151">
        <v>5.1025999999999998</v>
      </c>
      <c r="P690" s="151">
        <v>0</v>
      </c>
      <c r="Q690" s="151">
        <v>2.1233999999999999E-2</v>
      </c>
      <c r="R690" s="151">
        <v>2.2238999999999998E-2</v>
      </c>
      <c r="S690" s="151">
        <v>1.9484000000000001E-2</v>
      </c>
      <c r="T690" s="151">
        <v>0</v>
      </c>
      <c r="U690" s="151">
        <v>0</v>
      </c>
      <c r="V690" s="151">
        <v>0.12929499999999999</v>
      </c>
      <c r="W690" s="151">
        <v>0</v>
      </c>
      <c r="X690" s="151">
        <v>0</v>
      </c>
      <c r="Y690" s="151">
        <v>0</v>
      </c>
      <c r="Z690" s="151">
        <v>0</v>
      </c>
      <c r="AA690" s="151">
        <v>82.488263000000003</v>
      </c>
      <c r="AB690" s="151">
        <v>6.2951360000000003</v>
      </c>
      <c r="AC690" s="151">
        <v>54.160362999999997</v>
      </c>
      <c r="AD690" s="151">
        <v>3.5520000000000003E-2</v>
      </c>
      <c r="AE690" s="151">
        <v>1.9397000000000001E-2</v>
      </c>
      <c r="AF690" s="151">
        <v>1.9553000000000001E-2</v>
      </c>
      <c r="AG690" s="151">
        <v>0</v>
      </c>
      <c r="AH690" s="151">
        <v>0</v>
      </c>
      <c r="AI690" s="150">
        <v>1.0305E-2</v>
      </c>
    </row>
    <row r="691" spans="1:35" x14ac:dyDescent="0.25">
      <c r="A691" s="9">
        <v>690</v>
      </c>
      <c r="B691" s="3">
        <v>42992</v>
      </c>
      <c r="C691" s="151">
        <v>3.8913150000000001</v>
      </c>
      <c r="D691" s="151">
        <v>1.183E-2</v>
      </c>
      <c r="E691" s="151">
        <v>1.9085000000000001E-2</v>
      </c>
      <c r="F691" s="151">
        <v>1.29094</v>
      </c>
      <c r="G691" s="151">
        <v>3.6455310000000001</v>
      </c>
      <c r="H691" s="151">
        <v>2.2034000000000002E-2</v>
      </c>
      <c r="I691" s="151">
        <v>1.4036850000000001</v>
      </c>
      <c r="J691" s="151">
        <v>1.000405</v>
      </c>
      <c r="K691" s="151">
        <v>1.3066549999999999</v>
      </c>
      <c r="L691" s="151">
        <v>0.119908</v>
      </c>
      <c r="M691" s="151">
        <v>0</v>
      </c>
      <c r="N691" s="151">
        <v>8.7954000000000004E-2</v>
      </c>
      <c r="O691" s="151">
        <v>5.1021650000000003</v>
      </c>
      <c r="P691" s="151">
        <v>0</v>
      </c>
      <c r="Q691" s="151">
        <v>2.1274000000000001E-2</v>
      </c>
      <c r="R691" s="151">
        <v>2.2314000000000001E-2</v>
      </c>
      <c r="S691" s="151">
        <v>1.9400000000000001E-2</v>
      </c>
      <c r="T691" s="151">
        <v>0</v>
      </c>
      <c r="U691" s="151">
        <v>0</v>
      </c>
      <c r="V691" s="151">
        <v>0.12973299999999999</v>
      </c>
      <c r="W691" s="151">
        <v>0</v>
      </c>
      <c r="X691" s="151">
        <v>0</v>
      </c>
      <c r="Y691" s="151">
        <v>0</v>
      </c>
      <c r="Z691" s="151">
        <v>0</v>
      </c>
      <c r="AA691" s="151">
        <v>82.405354000000003</v>
      </c>
      <c r="AB691" s="151">
        <v>6.2934559999999999</v>
      </c>
      <c r="AC691" s="151">
        <v>53.981720000000003</v>
      </c>
      <c r="AD691" s="151">
        <v>3.5624999999999997E-2</v>
      </c>
      <c r="AE691" s="151">
        <v>1.9397000000000001E-2</v>
      </c>
      <c r="AF691" s="151">
        <v>1.9553000000000001E-2</v>
      </c>
      <c r="AG691" s="151">
        <v>0</v>
      </c>
      <c r="AH691" s="151">
        <v>0</v>
      </c>
      <c r="AI691" s="150">
        <v>1.0227E-2</v>
      </c>
    </row>
    <row r="692" spans="1:35" x14ac:dyDescent="0.25">
      <c r="A692" s="9">
        <v>691</v>
      </c>
      <c r="B692" s="3">
        <v>42991</v>
      </c>
      <c r="C692" s="151">
        <v>3.8900100000000002</v>
      </c>
      <c r="D692" s="151">
        <v>1.1827000000000001E-2</v>
      </c>
      <c r="E692" s="151">
        <v>1.908E-2</v>
      </c>
      <c r="F692" s="151">
        <v>1.2921309999999999</v>
      </c>
      <c r="G692" s="151">
        <v>3.6389309999999999</v>
      </c>
      <c r="H692" s="151">
        <v>2.1915E-2</v>
      </c>
      <c r="I692" s="151">
        <v>1.416423</v>
      </c>
      <c r="J692" s="151">
        <v>1.004937</v>
      </c>
      <c r="K692" s="151">
        <v>1.3071170000000001</v>
      </c>
      <c r="L692" s="151">
        <v>0.11978</v>
      </c>
      <c r="M692" s="151">
        <v>0</v>
      </c>
      <c r="N692" s="151">
        <v>8.7926000000000004E-2</v>
      </c>
      <c r="O692" s="151">
        <v>5.1013339999999996</v>
      </c>
      <c r="P692" s="151">
        <v>0</v>
      </c>
      <c r="Q692" s="151">
        <v>2.1418E-2</v>
      </c>
      <c r="R692" s="151">
        <v>2.2550000000000001E-2</v>
      </c>
      <c r="S692" s="151">
        <v>1.9383999999999998E-2</v>
      </c>
      <c r="T692" s="151">
        <v>0</v>
      </c>
      <c r="U692" s="151">
        <v>0</v>
      </c>
      <c r="V692" s="151">
        <v>0.13109599999999999</v>
      </c>
      <c r="W692" s="151">
        <v>0</v>
      </c>
      <c r="X692" s="151">
        <v>0</v>
      </c>
      <c r="Y692" s="151">
        <v>0</v>
      </c>
      <c r="Z692" s="151">
        <v>0</v>
      </c>
      <c r="AA692" s="151">
        <v>82.401295000000005</v>
      </c>
      <c r="AB692" s="151">
        <v>6.3241149999999999</v>
      </c>
      <c r="AC692" s="151">
        <v>54.005989</v>
      </c>
      <c r="AD692" s="151">
        <v>3.5617000000000003E-2</v>
      </c>
      <c r="AE692" s="151">
        <v>1.9397000000000001E-2</v>
      </c>
      <c r="AF692" s="151">
        <v>1.9553000000000001E-2</v>
      </c>
      <c r="AG692" s="151">
        <v>0</v>
      </c>
      <c r="AH692" s="151">
        <v>0</v>
      </c>
      <c r="AI692" s="150">
        <v>1.0191E-2</v>
      </c>
    </row>
    <row r="693" spans="1:35" x14ac:dyDescent="0.25">
      <c r="A693" s="9">
        <v>692</v>
      </c>
      <c r="B693" s="3">
        <v>42990</v>
      </c>
      <c r="C693" s="151">
        <v>3.8886090000000002</v>
      </c>
      <c r="D693" s="151">
        <v>1.1823999999999999E-2</v>
      </c>
      <c r="E693" s="151">
        <v>1.9073E-2</v>
      </c>
      <c r="F693" s="151">
        <v>1.290708</v>
      </c>
      <c r="G693" s="151">
        <v>3.611046</v>
      </c>
      <c r="H693" s="151">
        <v>2.1860000000000001E-2</v>
      </c>
      <c r="I693" s="151">
        <v>1.416723</v>
      </c>
      <c r="J693" s="151">
        <v>1.0104379999999999</v>
      </c>
      <c r="K693" s="151">
        <v>1.3061130000000001</v>
      </c>
      <c r="L693" s="151">
        <v>0.119797</v>
      </c>
      <c r="M693" s="151">
        <v>0</v>
      </c>
      <c r="N693" s="151">
        <v>8.7901000000000007E-2</v>
      </c>
      <c r="O693" s="151">
        <v>5.1000759999999996</v>
      </c>
      <c r="P693" s="151">
        <v>0</v>
      </c>
      <c r="Q693" s="151">
        <v>2.1420000000000002E-2</v>
      </c>
      <c r="R693" s="151">
        <v>2.2616000000000001E-2</v>
      </c>
      <c r="S693" s="151">
        <v>1.9147999999999998E-2</v>
      </c>
      <c r="T693" s="151">
        <v>0</v>
      </c>
      <c r="U693" s="151">
        <v>0</v>
      </c>
      <c r="V693" s="151">
        <v>0.131545</v>
      </c>
      <c r="W693" s="151">
        <v>0</v>
      </c>
      <c r="X693" s="151">
        <v>0</v>
      </c>
      <c r="Y693" s="151">
        <v>0</v>
      </c>
      <c r="Z693" s="151">
        <v>0</v>
      </c>
      <c r="AA693" s="151">
        <v>82.612904</v>
      </c>
      <c r="AB693" s="151">
        <v>6.4952690000000004</v>
      </c>
      <c r="AC693" s="151">
        <v>53.997235000000003</v>
      </c>
      <c r="AD693" s="151">
        <v>3.5595000000000002E-2</v>
      </c>
      <c r="AE693" s="151">
        <v>1.9342999999999999E-2</v>
      </c>
      <c r="AF693" s="151">
        <v>1.9552E-2</v>
      </c>
      <c r="AG693" s="151">
        <v>0</v>
      </c>
      <c r="AH693" s="151">
        <v>0</v>
      </c>
      <c r="AI693" s="150">
        <v>1.0085999999999999E-2</v>
      </c>
    </row>
    <row r="694" spans="1:35" x14ac:dyDescent="0.25">
      <c r="A694" s="9">
        <v>693</v>
      </c>
      <c r="B694" s="3">
        <v>42989</v>
      </c>
      <c r="C694" s="151">
        <v>3.8873030000000002</v>
      </c>
      <c r="D694" s="151">
        <v>1.1820000000000001E-2</v>
      </c>
      <c r="E694" s="151">
        <v>1.9067000000000001E-2</v>
      </c>
      <c r="F694" s="151">
        <v>1.2883640000000001</v>
      </c>
      <c r="G694" s="151">
        <v>3.621861</v>
      </c>
      <c r="H694" s="151">
        <v>2.2187999999999999E-2</v>
      </c>
      <c r="I694" s="151">
        <v>1.401238</v>
      </c>
      <c r="J694" s="151">
        <v>1.008615</v>
      </c>
      <c r="K694" s="151">
        <v>1.3051820000000001</v>
      </c>
      <c r="L694" s="151">
        <v>0.119684</v>
      </c>
      <c r="M694" s="151">
        <v>0</v>
      </c>
      <c r="N694" s="151">
        <v>8.7873999999999994E-2</v>
      </c>
      <c r="O694" s="151">
        <v>5.0973870000000003</v>
      </c>
      <c r="P694" s="151">
        <v>0</v>
      </c>
      <c r="Q694" s="151">
        <v>2.1218999999999998E-2</v>
      </c>
      <c r="R694" s="151">
        <v>2.2350999999999999E-2</v>
      </c>
      <c r="S694" s="151">
        <v>1.8939999999999999E-2</v>
      </c>
      <c r="T694" s="151">
        <v>0</v>
      </c>
      <c r="U694" s="151">
        <v>0</v>
      </c>
      <c r="V694" s="151">
        <v>0.13001599999999999</v>
      </c>
      <c r="W694" s="151">
        <v>0</v>
      </c>
      <c r="X694" s="151">
        <v>0</v>
      </c>
      <c r="Y694" s="151">
        <v>0</v>
      </c>
      <c r="Z694" s="151">
        <v>0</v>
      </c>
      <c r="AA694" s="151">
        <v>82.576339000000004</v>
      </c>
      <c r="AB694" s="151">
        <v>6.4624459999999999</v>
      </c>
      <c r="AC694" s="151">
        <v>53.969341</v>
      </c>
      <c r="AD694" s="151">
        <v>3.5564999999999999E-2</v>
      </c>
      <c r="AE694" s="151">
        <v>1.9342999999999999E-2</v>
      </c>
      <c r="AF694" s="151">
        <v>1.9552E-2</v>
      </c>
      <c r="AG694" s="151">
        <v>0</v>
      </c>
      <c r="AH694" s="151">
        <v>0</v>
      </c>
      <c r="AI694" s="150">
        <v>1.0111999999999999E-2</v>
      </c>
    </row>
    <row r="695" spans="1:35" x14ac:dyDescent="0.25">
      <c r="A695" s="9">
        <v>694</v>
      </c>
      <c r="B695" s="3">
        <v>42986</v>
      </c>
      <c r="C695" s="151">
        <v>3.8834559999999998</v>
      </c>
      <c r="D695" s="151">
        <v>1.1809999999999999E-2</v>
      </c>
      <c r="E695" s="151">
        <v>1.9047000000000001E-2</v>
      </c>
      <c r="F695" s="151">
        <v>1.2884990000000001</v>
      </c>
      <c r="G695" s="151">
        <v>3.630217</v>
      </c>
      <c r="H695" s="151">
        <v>2.2065999999999999E-2</v>
      </c>
      <c r="I695" s="151">
        <v>1.4139429999999999</v>
      </c>
      <c r="J695" s="151">
        <v>1.0166170000000001</v>
      </c>
      <c r="K695" s="151">
        <v>1.3054250000000001</v>
      </c>
      <c r="L695" s="151">
        <v>0.119698</v>
      </c>
      <c r="M695" s="151">
        <v>0</v>
      </c>
      <c r="N695" s="151">
        <v>8.7777999999999995E-2</v>
      </c>
      <c r="O695" s="151">
        <v>5.092117</v>
      </c>
      <c r="P695" s="151">
        <v>0</v>
      </c>
      <c r="Q695" s="151">
        <v>2.1381000000000001E-2</v>
      </c>
      <c r="R695" s="151">
        <v>2.2525E-2</v>
      </c>
      <c r="S695" s="151">
        <v>1.916E-2</v>
      </c>
      <c r="T695" s="151">
        <v>0</v>
      </c>
      <c r="U695" s="151">
        <v>0</v>
      </c>
      <c r="V695" s="151">
        <v>0.13105700000000001</v>
      </c>
      <c r="W695" s="151">
        <v>0</v>
      </c>
      <c r="X695" s="151">
        <v>0</v>
      </c>
      <c r="Y695" s="151">
        <v>0</v>
      </c>
      <c r="Z695" s="151">
        <v>0</v>
      </c>
      <c r="AA695" s="151">
        <v>82.488286000000002</v>
      </c>
      <c r="AB695" s="151">
        <v>6.4766440000000003</v>
      </c>
      <c r="AC695" s="151">
        <v>53.987167999999997</v>
      </c>
      <c r="AD695" s="151">
        <v>3.5643000000000001E-2</v>
      </c>
      <c r="AE695" s="151">
        <v>1.9342999999999999E-2</v>
      </c>
      <c r="AF695" s="151">
        <v>1.9552E-2</v>
      </c>
      <c r="AG695" s="151">
        <v>0</v>
      </c>
      <c r="AH695" s="151">
        <v>0</v>
      </c>
      <c r="AI695" s="150">
        <v>1.0279999999999999E-2</v>
      </c>
    </row>
    <row r="696" spans="1:35" x14ac:dyDescent="0.25">
      <c r="A696" s="9">
        <v>695</v>
      </c>
      <c r="B696" s="3">
        <v>42985</v>
      </c>
      <c r="C696" s="151">
        <v>3.8821469999999998</v>
      </c>
      <c r="D696" s="151">
        <v>1.1806000000000001E-2</v>
      </c>
      <c r="E696" s="151">
        <v>1.9040999999999999E-2</v>
      </c>
      <c r="F696" s="151">
        <v>1.2868790000000001</v>
      </c>
      <c r="G696" s="151">
        <v>3.648889</v>
      </c>
      <c r="H696" s="151">
        <v>2.2162999999999999E-2</v>
      </c>
      <c r="I696" s="151">
        <v>1.4111750000000001</v>
      </c>
      <c r="J696" s="151">
        <v>1.008316</v>
      </c>
      <c r="K696" s="151">
        <v>1.303958</v>
      </c>
      <c r="L696" s="151">
        <v>0.119672</v>
      </c>
      <c r="M696" s="151">
        <v>0</v>
      </c>
      <c r="N696" s="151">
        <v>8.7749999999999995E-2</v>
      </c>
      <c r="O696" s="151">
        <v>5.0904309999999997</v>
      </c>
      <c r="P696" s="151">
        <v>0</v>
      </c>
      <c r="Q696" s="151">
        <v>2.1208999999999999E-2</v>
      </c>
      <c r="R696" s="151">
        <v>2.2443999999999999E-2</v>
      </c>
      <c r="S696" s="151">
        <v>1.9192000000000001E-2</v>
      </c>
      <c r="T696" s="151">
        <v>0</v>
      </c>
      <c r="U696" s="151">
        <v>0</v>
      </c>
      <c r="V696" s="151">
        <v>0.13058800000000001</v>
      </c>
      <c r="W696" s="151">
        <v>0</v>
      </c>
      <c r="X696" s="151">
        <v>0</v>
      </c>
      <c r="Y696" s="151">
        <v>0</v>
      </c>
      <c r="Z696" s="151">
        <v>0</v>
      </c>
      <c r="AA696" s="151">
        <v>82.461022</v>
      </c>
      <c r="AB696" s="151">
        <v>6.4747199999999996</v>
      </c>
      <c r="AC696" s="151">
        <v>53.960954999999998</v>
      </c>
      <c r="AD696" s="151">
        <v>3.5517E-2</v>
      </c>
      <c r="AE696" s="151">
        <v>1.9342999999999999E-2</v>
      </c>
      <c r="AF696" s="151">
        <v>1.9552E-2</v>
      </c>
      <c r="AG696" s="151">
        <v>0</v>
      </c>
      <c r="AH696" s="151">
        <v>0</v>
      </c>
      <c r="AI696" s="150">
        <v>1.0326999999999999E-2</v>
      </c>
    </row>
    <row r="697" spans="1:35" x14ac:dyDescent="0.25">
      <c r="A697" s="9">
        <v>696</v>
      </c>
      <c r="B697" s="3">
        <v>42984</v>
      </c>
      <c r="C697" s="151">
        <v>3.8807290000000001</v>
      </c>
      <c r="D697" s="151">
        <v>1.1802999999999999E-2</v>
      </c>
      <c r="E697" s="151">
        <v>1.9033999999999999E-2</v>
      </c>
      <c r="F697" s="151">
        <v>1.2852980000000001</v>
      </c>
      <c r="G697" s="151">
        <v>3.6444740000000002</v>
      </c>
      <c r="H697" s="151">
        <v>2.2071E-2</v>
      </c>
      <c r="I697" s="151">
        <v>1.3998250000000001</v>
      </c>
      <c r="J697" s="151">
        <v>0.99607800000000002</v>
      </c>
      <c r="K697" s="151">
        <v>1.3034539999999999</v>
      </c>
      <c r="L697" s="151">
        <v>0.119565</v>
      </c>
      <c r="M697" s="151">
        <v>0</v>
      </c>
      <c r="N697" s="151">
        <v>8.7719000000000005E-2</v>
      </c>
      <c r="O697" s="151">
        <v>5.0892989999999996</v>
      </c>
      <c r="P697" s="151">
        <v>0</v>
      </c>
      <c r="Q697" s="151">
        <v>2.1100000000000001E-2</v>
      </c>
      <c r="R697" s="151">
        <v>2.2272E-2</v>
      </c>
      <c r="S697" s="151">
        <v>1.9064999999999999E-2</v>
      </c>
      <c r="T697" s="151">
        <v>0</v>
      </c>
      <c r="U697" s="151">
        <v>0</v>
      </c>
      <c r="V697" s="151">
        <v>0.129584</v>
      </c>
      <c r="W697" s="151">
        <v>0</v>
      </c>
      <c r="X697" s="151">
        <v>0</v>
      </c>
      <c r="Y697" s="151">
        <v>0</v>
      </c>
      <c r="Z697" s="151">
        <v>0</v>
      </c>
      <c r="AA697" s="151">
        <v>82.453428000000002</v>
      </c>
      <c r="AB697" s="151">
        <v>6.4618659999999997</v>
      </c>
      <c r="AC697" s="151">
        <v>53.953574000000003</v>
      </c>
      <c r="AD697" s="151">
        <v>3.5520999999999997E-2</v>
      </c>
      <c r="AE697" s="151">
        <v>1.9342999999999999E-2</v>
      </c>
      <c r="AF697" s="151">
        <v>1.9552E-2</v>
      </c>
      <c r="AG697" s="151">
        <v>0</v>
      </c>
      <c r="AH697" s="151">
        <v>0</v>
      </c>
      <c r="AI697" s="150">
        <v>1.0274999999999999E-2</v>
      </c>
    </row>
    <row r="698" spans="1:35" x14ac:dyDescent="0.25">
      <c r="A698" s="9">
        <v>697</v>
      </c>
      <c r="B698" s="3">
        <v>42983</v>
      </c>
      <c r="C698" s="151">
        <v>3.8794309999999999</v>
      </c>
      <c r="D698" s="151">
        <v>1.18E-2</v>
      </c>
      <c r="E698" s="151">
        <v>1.9026999999999999E-2</v>
      </c>
      <c r="F698" s="151">
        <v>1.28467</v>
      </c>
      <c r="G698" s="151">
        <v>3.6381890000000001</v>
      </c>
      <c r="H698" s="151">
        <v>2.1899999999999999E-2</v>
      </c>
      <c r="I698" s="151">
        <v>1.417529</v>
      </c>
      <c r="J698" s="151">
        <v>0.998166</v>
      </c>
      <c r="K698" s="151">
        <v>1.3010949999999999</v>
      </c>
      <c r="L698" s="151">
        <v>0.119676</v>
      </c>
      <c r="M698" s="151">
        <v>0</v>
      </c>
      <c r="N698" s="151">
        <v>8.7692999999999993E-2</v>
      </c>
      <c r="O698" s="151">
        <v>5.0886670000000001</v>
      </c>
      <c r="P698" s="151">
        <v>0</v>
      </c>
      <c r="Q698" s="151">
        <v>2.1291999999999998E-2</v>
      </c>
      <c r="R698" s="151">
        <v>2.2492999999999999E-2</v>
      </c>
      <c r="S698" s="151">
        <v>1.9188E-2</v>
      </c>
      <c r="T698" s="151">
        <v>0</v>
      </c>
      <c r="U698" s="151">
        <v>0</v>
      </c>
      <c r="V698" s="151">
        <v>0.130885</v>
      </c>
      <c r="W698" s="151">
        <v>0</v>
      </c>
      <c r="X698" s="151">
        <v>0</v>
      </c>
      <c r="Y698" s="151">
        <v>0</v>
      </c>
      <c r="Z698" s="151">
        <v>0</v>
      </c>
      <c r="AA698" s="151">
        <v>82.453019999999995</v>
      </c>
      <c r="AB698" s="151">
        <v>6.4881929999999999</v>
      </c>
      <c r="AC698" s="151">
        <v>53.826244000000003</v>
      </c>
      <c r="AD698" s="151">
        <v>3.5418999999999999E-2</v>
      </c>
      <c r="AE698" s="151">
        <v>1.9325999999999999E-2</v>
      </c>
      <c r="AF698" s="151">
        <v>1.9538E-2</v>
      </c>
      <c r="AG698" s="151">
        <v>0</v>
      </c>
      <c r="AH698" s="151">
        <v>0</v>
      </c>
      <c r="AI698" s="150">
        <v>1.0226000000000001E-2</v>
      </c>
    </row>
    <row r="699" spans="1:35" x14ac:dyDescent="0.25">
      <c r="A699" s="9">
        <v>698</v>
      </c>
      <c r="B699" s="3">
        <v>42978</v>
      </c>
      <c r="C699" s="151">
        <v>3.8731279999999999</v>
      </c>
      <c r="D699" s="151">
        <v>1.1782000000000001E-2</v>
      </c>
      <c r="E699" s="151">
        <v>1.8992999999999999E-2</v>
      </c>
      <c r="F699" s="151">
        <v>1.2837529999999999</v>
      </c>
      <c r="G699" s="151">
        <v>3.6345670000000001</v>
      </c>
      <c r="H699" s="151">
        <v>2.1912000000000001E-2</v>
      </c>
      <c r="I699" s="151">
        <v>1.4214310000000001</v>
      </c>
      <c r="J699" s="151">
        <v>1.003733</v>
      </c>
      <c r="K699" s="151">
        <v>1.300862</v>
      </c>
      <c r="L699" s="151">
        <v>0.11953900000000001</v>
      </c>
      <c r="M699" s="151">
        <v>0</v>
      </c>
      <c r="N699" s="151">
        <v>8.7561E-2</v>
      </c>
      <c r="O699" s="151">
        <v>5.0823289999999997</v>
      </c>
      <c r="P699" s="151">
        <v>0</v>
      </c>
      <c r="Q699" s="151">
        <v>2.1326999999999999E-2</v>
      </c>
      <c r="R699" s="151">
        <v>2.2568000000000001E-2</v>
      </c>
      <c r="S699" s="151">
        <v>1.8977000000000001E-2</v>
      </c>
      <c r="T699" s="151">
        <v>0</v>
      </c>
      <c r="U699" s="151">
        <v>0</v>
      </c>
      <c r="V699" s="151">
        <v>0.131351</v>
      </c>
      <c r="W699" s="151">
        <v>0</v>
      </c>
      <c r="X699" s="151">
        <v>0</v>
      </c>
      <c r="Y699" s="151">
        <v>0</v>
      </c>
      <c r="Z699" s="151">
        <v>0</v>
      </c>
      <c r="AA699" s="151">
        <v>82.355343000000005</v>
      </c>
      <c r="AB699" s="151">
        <v>6.4948620000000004</v>
      </c>
      <c r="AC699" s="151">
        <v>53.817582999999999</v>
      </c>
      <c r="AD699" s="151">
        <v>3.5424999999999998E-2</v>
      </c>
      <c r="AE699" s="151">
        <v>1.9297000000000002E-2</v>
      </c>
      <c r="AF699" s="151">
        <v>1.9501999999999999E-2</v>
      </c>
      <c r="AG699" s="151">
        <v>0</v>
      </c>
      <c r="AH699" s="151">
        <v>0</v>
      </c>
      <c r="AI699" s="150">
        <v>9.9930000000000001E-3</v>
      </c>
    </row>
    <row r="700" spans="1:35" x14ac:dyDescent="0.25">
      <c r="A700" s="9">
        <v>699</v>
      </c>
      <c r="B700" s="3">
        <v>42976</v>
      </c>
      <c r="C700" s="151">
        <v>3.8706909999999999</v>
      </c>
      <c r="D700" s="151">
        <v>1.1775000000000001E-2</v>
      </c>
      <c r="E700" s="151">
        <v>1.8978999999999999E-2</v>
      </c>
      <c r="F700" s="151">
        <v>1.28369</v>
      </c>
      <c r="G700" s="151">
        <v>3.6342180000000002</v>
      </c>
      <c r="H700" s="151">
        <v>2.1481E-2</v>
      </c>
      <c r="I700" s="151">
        <v>1.4206209999999999</v>
      </c>
      <c r="J700" s="151">
        <v>1.0012129999999999</v>
      </c>
      <c r="K700" s="151">
        <v>1.300063</v>
      </c>
      <c r="L700" s="151">
        <v>0.11945799999999999</v>
      </c>
      <c r="M700" s="151">
        <v>0</v>
      </c>
      <c r="N700" s="151">
        <v>8.7507000000000001E-2</v>
      </c>
      <c r="O700" s="151">
        <v>5.0788529999999996</v>
      </c>
      <c r="P700" s="151">
        <v>0</v>
      </c>
      <c r="Q700" s="151">
        <v>2.1371999999999999E-2</v>
      </c>
      <c r="R700" s="151">
        <v>2.2571999999999998E-2</v>
      </c>
      <c r="S700" s="151">
        <v>1.8855E-2</v>
      </c>
      <c r="T700" s="151">
        <v>0</v>
      </c>
      <c r="U700" s="151">
        <v>0</v>
      </c>
      <c r="V700" s="151">
        <v>0.13139700000000001</v>
      </c>
      <c r="W700" s="151">
        <v>0</v>
      </c>
      <c r="X700" s="151">
        <v>0</v>
      </c>
      <c r="Y700" s="151">
        <v>0</v>
      </c>
      <c r="Z700" s="151">
        <v>0</v>
      </c>
      <c r="AA700" s="151">
        <v>82.301186999999999</v>
      </c>
      <c r="AB700" s="151">
        <v>6.4928169999999996</v>
      </c>
      <c r="AC700" s="151">
        <v>53.788212999999999</v>
      </c>
      <c r="AD700" s="151">
        <v>3.5402000000000003E-2</v>
      </c>
      <c r="AE700" s="151">
        <v>1.9258000000000001E-2</v>
      </c>
      <c r="AF700" s="151">
        <v>1.9446999999999999E-2</v>
      </c>
      <c r="AG700" s="151">
        <v>0</v>
      </c>
      <c r="AH700" s="151">
        <v>0</v>
      </c>
      <c r="AI700" s="150">
        <v>1.0073E-2</v>
      </c>
    </row>
    <row r="701" spans="1:35" x14ac:dyDescent="0.25">
      <c r="A701" s="9">
        <v>700</v>
      </c>
      <c r="B701" s="3">
        <v>42975</v>
      </c>
      <c r="C701" s="151">
        <v>3.869415</v>
      </c>
      <c r="D701" s="151">
        <v>1.1771999999999999E-2</v>
      </c>
      <c r="E701" s="151">
        <v>1.8973E-2</v>
      </c>
      <c r="F701" s="151">
        <v>1.283747</v>
      </c>
      <c r="G701" s="151">
        <v>3.6698940000000002</v>
      </c>
      <c r="H701" s="151">
        <v>2.1597999999999999E-2</v>
      </c>
      <c r="I701" s="151">
        <v>1.410655</v>
      </c>
      <c r="J701" s="151">
        <v>0.998193</v>
      </c>
      <c r="K701" s="151">
        <v>1.300576</v>
      </c>
      <c r="L701" s="151">
        <v>0.119352</v>
      </c>
      <c r="M701" s="151">
        <v>0</v>
      </c>
      <c r="N701" s="151">
        <v>8.7479000000000001E-2</v>
      </c>
      <c r="O701" s="151">
        <v>5.0760209999999999</v>
      </c>
      <c r="P701" s="151">
        <v>0</v>
      </c>
      <c r="Q701" s="151">
        <v>2.1218000000000001E-2</v>
      </c>
      <c r="R701" s="151">
        <v>2.2454999999999999E-2</v>
      </c>
      <c r="S701" s="151">
        <v>1.9033999999999999E-2</v>
      </c>
      <c r="T701" s="151">
        <v>0</v>
      </c>
      <c r="U701" s="151">
        <v>0</v>
      </c>
      <c r="V701" s="151">
        <v>0.130719</v>
      </c>
      <c r="W701" s="151">
        <v>0</v>
      </c>
      <c r="X701" s="151">
        <v>0</v>
      </c>
      <c r="Y701" s="151">
        <v>0</v>
      </c>
      <c r="Z701" s="151">
        <v>0</v>
      </c>
      <c r="AA701" s="151">
        <v>82.235843000000003</v>
      </c>
      <c r="AB701" s="151">
        <v>6.4781579999999996</v>
      </c>
      <c r="AC701" s="151">
        <v>53.857199999999999</v>
      </c>
      <c r="AD701" s="151">
        <v>3.5416999999999997E-2</v>
      </c>
      <c r="AE701" s="151">
        <v>1.9258000000000001E-2</v>
      </c>
      <c r="AF701" s="151">
        <v>1.9446999999999999E-2</v>
      </c>
      <c r="AG701" s="151">
        <v>0</v>
      </c>
      <c r="AH701" s="151">
        <v>0</v>
      </c>
      <c r="AI701" s="150">
        <v>1.0158E-2</v>
      </c>
    </row>
    <row r="702" spans="1:35" x14ac:dyDescent="0.25">
      <c r="A702" s="9">
        <v>701</v>
      </c>
      <c r="B702" s="3">
        <v>42972</v>
      </c>
      <c r="C702" s="151">
        <v>3.865599</v>
      </c>
      <c r="D702" s="151">
        <v>1.1762E-2</v>
      </c>
      <c r="E702" s="151">
        <v>1.8953000000000001E-2</v>
      </c>
      <c r="F702" s="151">
        <v>1.2802169999999999</v>
      </c>
      <c r="G702" s="151">
        <v>3.6685240000000001</v>
      </c>
      <c r="H702" s="151">
        <v>2.1580999999999999E-2</v>
      </c>
      <c r="I702" s="151">
        <v>1.4023749999999999</v>
      </c>
      <c r="J702" s="151">
        <v>0.99113799999999996</v>
      </c>
      <c r="K702" s="151">
        <v>1.296807</v>
      </c>
      <c r="L702" s="151">
        <v>0.119184</v>
      </c>
      <c r="M702" s="151">
        <v>0</v>
      </c>
      <c r="N702" s="151">
        <v>8.7392999999999998E-2</v>
      </c>
      <c r="O702" s="151">
        <v>5.071364</v>
      </c>
      <c r="P702" s="151">
        <v>0</v>
      </c>
      <c r="Q702" s="151">
        <v>2.1009E-2</v>
      </c>
      <c r="R702" s="151">
        <v>2.2369E-2</v>
      </c>
      <c r="S702" s="151">
        <v>1.9030999999999999E-2</v>
      </c>
      <c r="T702" s="151">
        <v>0</v>
      </c>
      <c r="U702" s="151">
        <v>0</v>
      </c>
      <c r="V702" s="151">
        <v>0.13023000000000001</v>
      </c>
      <c r="W702" s="151">
        <v>0</v>
      </c>
      <c r="X702" s="151">
        <v>0</v>
      </c>
      <c r="Y702" s="151">
        <v>0</v>
      </c>
      <c r="Z702" s="151">
        <v>0</v>
      </c>
      <c r="AA702" s="151">
        <v>82.171707999999995</v>
      </c>
      <c r="AB702" s="151">
        <v>6.4608990000000004</v>
      </c>
      <c r="AC702" s="151">
        <v>53.731091999999997</v>
      </c>
      <c r="AD702" s="151">
        <v>3.5409000000000003E-2</v>
      </c>
      <c r="AE702" s="151">
        <v>1.9258000000000001E-2</v>
      </c>
      <c r="AF702" s="151">
        <v>1.9446999999999999E-2</v>
      </c>
      <c r="AG702" s="151">
        <v>0</v>
      </c>
      <c r="AH702" s="151">
        <v>0</v>
      </c>
      <c r="AI702" s="150">
        <v>1.0172E-2</v>
      </c>
    </row>
    <row r="703" spans="1:35" x14ac:dyDescent="0.25">
      <c r="A703" s="9">
        <v>702</v>
      </c>
      <c r="B703" s="3">
        <v>42971</v>
      </c>
      <c r="C703" s="151">
        <v>3.8641969999999999</v>
      </c>
      <c r="D703" s="151">
        <v>1.1757999999999999E-2</v>
      </c>
      <c r="E703" s="151">
        <v>1.8946000000000001E-2</v>
      </c>
      <c r="F703" s="151">
        <v>1.2805679999999999</v>
      </c>
      <c r="G703" s="151">
        <v>3.6843710000000001</v>
      </c>
      <c r="H703" s="151">
        <v>2.1696E-2</v>
      </c>
      <c r="I703" s="151">
        <v>1.4000189999999999</v>
      </c>
      <c r="J703" s="151">
        <v>0.98935600000000001</v>
      </c>
      <c r="K703" s="151">
        <v>1.296813</v>
      </c>
      <c r="L703" s="151">
        <v>0.119132</v>
      </c>
      <c r="M703" s="151">
        <v>0</v>
      </c>
      <c r="N703" s="151">
        <v>8.7364999999999998E-2</v>
      </c>
      <c r="O703" s="151">
        <v>5.0683720000000001</v>
      </c>
      <c r="P703" s="151">
        <v>0</v>
      </c>
      <c r="Q703" s="151">
        <v>2.0981E-2</v>
      </c>
      <c r="R703" s="151">
        <v>2.2352E-2</v>
      </c>
      <c r="S703" s="151">
        <v>1.9066E-2</v>
      </c>
      <c r="T703" s="151">
        <v>0</v>
      </c>
      <c r="U703" s="151">
        <v>0</v>
      </c>
      <c r="V703" s="151">
        <v>0.130135</v>
      </c>
      <c r="W703" s="151">
        <v>0</v>
      </c>
      <c r="X703" s="151">
        <v>0</v>
      </c>
      <c r="Y703" s="151">
        <v>0</v>
      </c>
      <c r="Z703" s="151">
        <v>0</v>
      </c>
      <c r="AA703" s="151">
        <v>82.115691999999996</v>
      </c>
      <c r="AB703" s="151">
        <v>6.4550390000000002</v>
      </c>
      <c r="AC703" s="151">
        <v>53.763142999999999</v>
      </c>
      <c r="AD703" s="151">
        <v>3.5392E-2</v>
      </c>
      <c r="AE703" s="151">
        <v>1.9258000000000001E-2</v>
      </c>
      <c r="AF703" s="151">
        <v>1.9446999999999999E-2</v>
      </c>
      <c r="AG703" s="151">
        <v>0</v>
      </c>
      <c r="AH703" s="151">
        <v>0</v>
      </c>
      <c r="AI703" s="150">
        <v>1.023E-2</v>
      </c>
    </row>
    <row r="704" spans="1:35" x14ac:dyDescent="0.25">
      <c r="A704" s="9">
        <v>703</v>
      </c>
      <c r="B704" s="3">
        <v>42970</v>
      </c>
      <c r="C704" s="151">
        <v>3.8629229999999999</v>
      </c>
      <c r="D704" s="151">
        <v>1.1755E-2</v>
      </c>
      <c r="E704" s="151">
        <v>1.8939000000000001E-2</v>
      </c>
      <c r="F704" s="151">
        <v>1.2804660000000001</v>
      </c>
      <c r="G704" s="151">
        <v>3.6855720000000001</v>
      </c>
      <c r="H704" s="151">
        <v>2.1683999999999998E-2</v>
      </c>
      <c r="I704" s="151">
        <v>1.3962190000000001</v>
      </c>
      <c r="J704" s="151">
        <v>0.98729299999999998</v>
      </c>
      <c r="K704" s="151">
        <v>1.296152</v>
      </c>
      <c r="L704" s="151">
        <v>0.119085</v>
      </c>
      <c r="M704" s="151">
        <v>0</v>
      </c>
      <c r="N704" s="151">
        <v>8.7336999999999998E-2</v>
      </c>
      <c r="O704" s="151">
        <v>5.0691290000000002</v>
      </c>
      <c r="P704" s="151">
        <v>0</v>
      </c>
      <c r="Q704" s="151">
        <v>2.1013E-2</v>
      </c>
      <c r="R704" s="151">
        <v>2.2296E-2</v>
      </c>
      <c r="S704" s="151">
        <v>1.8908000000000001E-2</v>
      </c>
      <c r="T704" s="151">
        <v>0</v>
      </c>
      <c r="U704" s="151">
        <v>0</v>
      </c>
      <c r="V704" s="151">
        <v>0.12981300000000001</v>
      </c>
      <c r="W704" s="151">
        <v>0</v>
      </c>
      <c r="X704" s="151">
        <v>0</v>
      </c>
      <c r="Y704" s="151">
        <v>0</v>
      </c>
      <c r="Z704" s="151">
        <v>0</v>
      </c>
      <c r="AA704" s="151">
        <v>82.139611000000002</v>
      </c>
      <c r="AB704" s="151">
        <v>6.4412029999999998</v>
      </c>
      <c r="AC704" s="151">
        <v>53.737395999999997</v>
      </c>
      <c r="AD704" s="151">
        <v>3.5375999999999998E-2</v>
      </c>
      <c r="AE704" s="151">
        <v>1.9258000000000001E-2</v>
      </c>
      <c r="AF704" s="151">
        <v>1.9446999999999999E-2</v>
      </c>
      <c r="AG704" s="151">
        <v>0</v>
      </c>
      <c r="AH704" s="151">
        <v>0</v>
      </c>
      <c r="AI704" s="150">
        <v>1.0184E-2</v>
      </c>
    </row>
    <row r="705" spans="1:35" x14ac:dyDescent="0.25">
      <c r="A705" s="9">
        <v>704</v>
      </c>
      <c r="B705" s="3">
        <v>42969</v>
      </c>
      <c r="C705" s="151">
        <v>3.8617599999999999</v>
      </c>
      <c r="D705" s="151">
        <v>1.1750999999999999E-2</v>
      </c>
      <c r="E705" s="151">
        <v>1.8932999999999998E-2</v>
      </c>
      <c r="F705" s="151">
        <v>1.2797890000000001</v>
      </c>
      <c r="G705" s="151">
        <v>3.6981950000000001</v>
      </c>
      <c r="H705" s="151">
        <v>2.1804E-2</v>
      </c>
      <c r="I705" s="151">
        <v>1.3990039999999999</v>
      </c>
      <c r="J705" s="151">
        <v>0.99041199999999996</v>
      </c>
      <c r="K705" s="151">
        <v>1.2962229999999999</v>
      </c>
      <c r="L705" s="151">
        <v>0.11905300000000001</v>
      </c>
      <c r="M705" s="151">
        <v>0</v>
      </c>
      <c r="N705" s="151">
        <v>8.7309999999999999E-2</v>
      </c>
      <c r="O705" s="151">
        <v>5.0661449999999997</v>
      </c>
      <c r="P705" s="151">
        <v>0</v>
      </c>
      <c r="Q705" s="151">
        <v>2.1024999999999999E-2</v>
      </c>
      <c r="R705" s="151">
        <v>2.2315000000000002E-2</v>
      </c>
      <c r="S705" s="151">
        <v>1.8911000000000001E-2</v>
      </c>
      <c r="T705" s="151">
        <v>0</v>
      </c>
      <c r="U705" s="151">
        <v>0</v>
      </c>
      <c r="V705" s="151">
        <v>0.12992899999999999</v>
      </c>
      <c r="W705" s="151">
        <v>0</v>
      </c>
      <c r="X705" s="151">
        <v>0</v>
      </c>
      <c r="Y705" s="151">
        <v>0</v>
      </c>
      <c r="Z705" s="151">
        <v>0</v>
      </c>
      <c r="AA705" s="151">
        <v>82.085628</v>
      </c>
      <c r="AB705" s="151">
        <v>6.4269780000000001</v>
      </c>
      <c r="AC705" s="151">
        <v>53.776041999999997</v>
      </c>
      <c r="AD705" s="151">
        <v>3.5351E-2</v>
      </c>
      <c r="AE705" s="151">
        <v>1.9210000000000001E-2</v>
      </c>
      <c r="AF705" s="151">
        <v>1.9393000000000001E-2</v>
      </c>
      <c r="AG705" s="151">
        <v>0</v>
      </c>
      <c r="AH705" s="151">
        <v>0</v>
      </c>
      <c r="AI705" s="150">
        <v>1.0213E-2</v>
      </c>
    </row>
    <row r="706" spans="1:35" x14ac:dyDescent="0.25">
      <c r="A706" s="9">
        <v>705</v>
      </c>
      <c r="B706" s="3">
        <v>42968</v>
      </c>
      <c r="C706" s="151">
        <v>3.8603420000000002</v>
      </c>
      <c r="D706" s="151">
        <v>1.1748E-2</v>
      </c>
      <c r="E706" s="151">
        <v>1.8925999999999998E-2</v>
      </c>
      <c r="F706" s="151">
        <v>1.2780320000000001</v>
      </c>
      <c r="G706" s="151">
        <v>3.7084079999999999</v>
      </c>
      <c r="H706" s="151">
        <v>2.1954999999999999E-2</v>
      </c>
      <c r="I706" s="151">
        <v>1.3838459999999999</v>
      </c>
      <c r="J706" s="151">
        <v>0.98149900000000001</v>
      </c>
      <c r="K706" s="151">
        <v>1.294716</v>
      </c>
      <c r="L706" s="151">
        <v>0.119006</v>
      </c>
      <c r="M706" s="151">
        <v>0</v>
      </c>
      <c r="N706" s="151">
        <v>8.7282999999999999E-2</v>
      </c>
      <c r="O706" s="151">
        <v>5.0635000000000003</v>
      </c>
      <c r="P706" s="151">
        <v>0</v>
      </c>
      <c r="Q706" s="151">
        <v>2.0815E-2</v>
      </c>
      <c r="R706" s="151">
        <v>2.2041999999999999E-2</v>
      </c>
      <c r="S706" s="151">
        <v>1.8883E-2</v>
      </c>
      <c r="T706" s="151">
        <v>0</v>
      </c>
      <c r="U706" s="151">
        <v>0</v>
      </c>
      <c r="V706" s="151">
        <v>0.12833700000000001</v>
      </c>
      <c r="W706" s="151">
        <v>0</v>
      </c>
      <c r="X706" s="151">
        <v>0</v>
      </c>
      <c r="Y706" s="151">
        <v>0</v>
      </c>
      <c r="Z706" s="151">
        <v>0</v>
      </c>
      <c r="AA706" s="151">
        <v>82.039896999999996</v>
      </c>
      <c r="AB706" s="151">
        <v>6.3844750000000001</v>
      </c>
      <c r="AC706" s="151">
        <v>53.704818000000003</v>
      </c>
      <c r="AD706" s="151">
        <v>3.5007999999999997E-2</v>
      </c>
      <c r="AE706" s="151">
        <v>1.9210000000000001E-2</v>
      </c>
      <c r="AF706" s="151">
        <v>1.9393000000000001E-2</v>
      </c>
      <c r="AG706" s="151">
        <v>0</v>
      </c>
      <c r="AH706" s="151">
        <v>0</v>
      </c>
      <c r="AI706" s="150">
        <v>1.0293999999999999E-2</v>
      </c>
    </row>
    <row r="707" spans="1:35" x14ac:dyDescent="0.25">
      <c r="A707" s="9">
        <v>706</v>
      </c>
      <c r="B707" s="3">
        <v>42965</v>
      </c>
      <c r="C707" s="151">
        <v>3.8566530000000001</v>
      </c>
      <c r="D707" s="151">
        <v>1.1736999999999999E-2</v>
      </c>
      <c r="E707" s="151">
        <v>1.8905999999999999E-2</v>
      </c>
      <c r="F707" s="151">
        <v>1.276462</v>
      </c>
      <c r="G707" s="151">
        <v>3.703894</v>
      </c>
      <c r="H707" s="151">
        <v>2.1821E-2</v>
      </c>
      <c r="I707" s="151">
        <v>1.3786020000000001</v>
      </c>
      <c r="J707" s="151">
        <v>0.98221199999999997</v>
      </c>
      <c r="K707" s="151">
        <v>1.29321</v>
      </c>
      <c r="L707" s="151">
        <v>0.11892</v>
      </c>
      <c r="M707" s="151">
        <v>0</v>
      </c>
      <c r="N707" s="151">
        <v>8.7196999999999997E-2</v>
      </c>
      <c r="O707" s="151">
        <v>5.0601520000000004</v>
      </c>
      <c r="P707" s="151">
        <v>0</v>
      </c>
      <c r="Q707" s="151">
        <v>2.0726000000000001E-2</v>
      </c>
      <c r="R707" s="151">
        <v>2.1918E-2</v>
      </c>
      <c r="S707" s="151">
        <v>1.8846999999999999E-2</v>
      </c>
      <c r="T707" s="151">
        <v>0</v>
      </c>
      <c r="U707" s="151">
        <v>0</v>
      </c>
      <c r="V707" s="151">
        <v>0.12763099999999999</v>
      </c>
      <c r="W707" s="151">
        <v>0</v>
      </c>
      <c r="X707" s="151">
        <v>0</v>
      </c>
      <c r="Y707" s="151">
        <v>0</v>
      </c>
      <c r="Z707" s="151">
        <v>0</v>
      </c>
      <c r="AA707" s="151">
        <v>81.974357999999995</v>
      </c>
      <c r="AB707" s="151">
        <v>6.3807799999999997</v>
      </c>
      <c r="AC707" s="151">
        <v>53.670468</v>
      </c>
      <c r="AD707" s="151">
        <v>3.4791000000000002E-2</v>
      </c>
      <c r="AE707" s="151">
        <v>1.9210000000000001E-2</v>
      </c>
      <c r="AF707" s="151">
        <v>1.9393000000000001E-2</v>
      </c>
      <c r="AG707" s="151">
        <v>0</v>
      </c>
      <c r="AH707" s="151">
        <v>0</v>
      </c>
      <c r="AI707" s="150">
        <v>1.0156999999999999E-2</v>
      </c>
    </row>
    <row r="708" spans="1:35" x14ac:dyDescent="0.25">
      <c r="A708" s="9">
        <v>707</v>
      </c>
      <c r="B708" s="3">
        <v>42964</v>
      </c>
      <c r="C708" s="151">
        <v>3.8553980000000001</v>
      </c>
      <c r="D708" s="151">
        <v>1.1734E-2</v>
      </c>
      <c r="E708" s="151">
        <v>1.8898999999999999E-2</v>
      </c>
      <c r="F708" s="151">
        <v>1.276016</v>
      </c>
      <c r="G708" s="151">
        <v>3.7122440000000001</v>
      </c>
      <c r="H708" s="151">
        <v>2.162E-2</v>
      </c>
      <c r="I708" s="151">
        <v>1.3780749999999999</v>
      </c>
      <c r="J708" s="151">
        <v>0.97719800000000001</v>
      </c>
      <c r="K708" s="151">
        <v>1.2925789999999999</v>
      </c>
      <c r="L708" s="151">
        <v>0.11887399999999999</v>
      </c>
      <c r="M708" s="151">
        <v>0</v>
      </c>
      <c r="N708" s="151">
        <v>8.7168999999999996E-2</v>
      </c>
      <c r="O708" s="151">
        <v>5.058173</v>
      </c>
      <c r="P708" s="151">
        <v>0</v>
      </c>
      <c r="Q708" s="151">
        <v>2.0666E-2</v>
      </c>
      <c r="R708" s="151">
        <v>2.1911E-2</v>
      </c>
      <c r="S708" s="151">
        <v>1.9179000000000002E-2</v>
      </c>
      <c r="T708" s="151">
        <v>0</v>
      </c>
      <c r="U708" s="151">
        <v>0</v>
      </c>
      <c r="V708" s="151">
        <v>0.12760299999999999</v>
      </c>
      <c r="W708" s="151">
        <v>0</v>
      </c>
      <c r="X708" s="151">
        <v>0</v>
      </c>
      <c r="Y708" s="151">
        <v>0</v>
      </c>
      <c r="Z708" s="151">
        <v>0</v>
      </c>
      <c r="AA708" s="151">
        <v>81.936490000000006</v>
      </c>
      <c r="AB708" s="151">
        <v>6.3780429999999999</v>
      </c>
      <c r="AC708" s="151">
        <v>53.63259</v>
      </c>
      <c r="AD708" s="151">
        <v>3.4846000000000002E-2</v>
      </c>
      <c r="AE708" s="151">
        <v>1.9210000000000001E-2</v>
      </c>
      <c r="AF708" s="151">
        <v>1.9393000000000001E-2</v>
      </c>
      <c r="AG708" s="151">
        <v>0</v>
      </c>
      <c r="AH708" s="151">
        <v>0</v>
      </c>
      <c r="AI708" s="150">
        <v>1.0215E-2</v>
      </c>
    </row>
    <row r="709" spans="1:35" x14ac:dyDescent="0.25">
      <c r="A709" s="9">
        <v>708</v>
      </c>
      <c r="B709" s="3">
        <v>42963</v>
      </c>
      <c r="C709" s="151">
        <v>3.8540670000000001</v>
      </c>
      <c r="D709" s="151">
        <v>1.1730000000000001E-2</v>
      </c>
      <c r="E709" s="151">
        <v>1.8893E-2</v>
      </c>
      <c r="F709" s="151">
        <v>1.2752779999999999</v>
      </c>
      <c r="G709" s="151">
        <v>3.7115770000000001</v>
      </c>
      <c r="H709" s="151">
        <v>2.1673999999999999E-2</v>
      </c>
      <c r="I709" s="151">
        <v>1.378703</v>
      </c>
      <c r="J709" s="151">
        <v>0.98038800000000004</v>
      </c>
      <c r="K709" s="151">
        <v>1.2915399999999999</v>
      </c>
      <c r="L709" s="151">
        <v>0.118962</v>
      </c>
      <c r="M709" s="151">
        <v>0</v>
      </c>
      <c r="N709" s="151">
        <v>8.7141999999999997E-2</v>
      </c>
      <c r="O709" s="151">
        <v>5.0557980000000002</v>
      </c>
      <c r="P709" s="151">
        <v>0</v>
      </c>
      <c r="Q709" s="151">
        <v>2.0826000000000001E-2</v>
      </c>
      <c r="R709" s="151">
        <v>2.1944999999999999E-2</v>
      </c>
      <c r="S709" s="151">
        <v>1.8960999999999999E-2</v>
      </c>
      <c r="T709" s="151">
        <v>0</v>
      </c>
      <c r="U709" s="151">
        <v>0</v>
      </c>
      <c r="V709" s="151">
        <v>0.12781200000000001</v>
      </c>
      <c r="W709" s="151">
        <v>0</v>
      </c>
      <c r="X709" s="151">
        <v>0</v>
      </c>
      <c r="Y709" s="151">
        <v>0</v>
      </c>
      <c r="Z709" s="151">
        <v>0</v>
      </c>
      <c r="AA709" s="151">
        <v>81.899793000000003</v>
      </c>
      <c r="AB709" s="151">
        <v>6.3730330000000004</v>
      </c>
      <c r="AC709" s="151">
        <v>53.585155</v>
      </c>
      <c r="AD709" s="151">
        <v>3.4821999999999999E-2</v>
      </c>
      <c r="AE709" s="151">
        <v>1.9210000000000001E-2</v>
      </c>
      <c r="AF709" s="151">
        <v>1.9393000000000001E-2</v>
      </c>
      <c r="AG709" s="151">
        <v>0</v>
      </c>
      <c r="AH709" s="151">
        <v>0</v>
      </c>
      <c r="AI709" s="150">
        <v>1.0182E-2</v>
      </c>
    </row>
    <row r="710" spans="1:35" x14ac:dyDescent="0.25">
      <c r="A710" s="9">
        <v>709</v>
      </c>
      <c r="B710" s="3">
        <v>42962</v>
      </c>
      <c r="C710" s="151">
        <v>3.8527559999999998</v>
      </c>
      <c r="D710" s="151">
        <v>1.1727E-2</v>
      </c>
      <c r="E710" s="151">
        <v>1.8886E-2</v>
      </c>
      <c r="F710" s="151">
        <v>1.275952</v>
      </c>
      <c r="G710" s="151">
        <v>3.7098170000000001</v>
      </c>
      <c r="H710" s="151">
        <v>2.1770999999999999E-2</v>
      </c>
      <c r="I710" s="151">
        <v>1.4085000000000001</v>
      </c>
      <c r="J710" s="151">
        <v>1.0018739999999999</v>
      </c>
      <c r="K710" s="151">
        <v>1.2914079999999999</v>
      </c>
      <c r="L710" s="151">
        <v>0.11923599999999999</v>
      </c>
      <c r="M710" s="151">
        <v>0</v>
      </c>
      <c r="N710" s="151">
        <v>8.7112999999999996E-2</v>
      </c>
      <c r="O710" s="151">
        <v>5.0556349999999997</v>
      </c>
      <c r="P710" s="151">
        <v>0</v>
      </c>
      <c r="Q710" s="151">
        <v>2.1166000000000001E-2</v>
      </c>
      <c r="R710" s="151">
        <v>2.2529E-2</v>
      </c>
      <c r="S710" s="151">
        <v>1.9015000000000001E-2</v>
      </c>
      <c r="T710" s="151">
        <v>0</v>
      </c>
      <c r="U710" s="151">
        <v>0</v>
      </c>
      <c r="V710" s="151">
        <v>0.13125999999999999</v>
      </c>
      <c r="W710" s="151">
        <v>0</v>
      </c>
      <c r="X710" s="151">
        <v>0</v>
      </c>
      <c r="Y710" s="151">
        <v>0</v>
      </c>
      <c r="Z710" s="151">
        <v>0</v>
      </c>
      <c r="AA710" s="151">
        <v>81.910562999999996</v>
      </c>
      <c r="AB710" s="151">
        <v>6.4385849999999998</v>
      </c>
      <c r="AC710" s="151">
        <v>53.604914000000001</v>
      </c>
      <c r="AD710" s="151">
        <v>3.4714000000000002E-2</v>
      </c>
      <c r="AE710" s="151">
        <v>1.9171000000000001E-2</v>
      </c>
      <c r="AF710" s="151">
        <v>1.9359000000000001E-2</v>
      </c>
      <c r="AG710" s="151">
        <v>0</v>
      </c>
      <c r="AH710" s="151">
        <v>0</v>
      </c>
      <c r="AI710" s="150">
        <v>1.0224E-2</v>
      </c>
    </row>
    <row r="711" spans="1:35" x14ac:dyDescent="0.25">
      <c r="A711" s="9">
        <v>710</v>
      </c>
      <c r="B711" s="3">
        <v>42961</v>
      </c>
      <c r="C711" s="151">
        <v>3.8511030000000002</v>
      </c>
      <c r="D711" s="151">
        <v>1.1723000000000001E-2</v>
      </c>
      <c r="E711" s="151">
        <v>1.8879E-2</v>
      </c>
      <c r="F711" s="151">
        <v>1.272707</v>
      </c>
      <c r="G711" s="151">
        <v>3.7264390000000001</v>
      </c>
      <c r="H711" s="151">
        <v>2.2009000000000001E-2</v>
      </c>
      <c r="I711" s="151">
        <v>1.3727320000000001</v>
      </c>
      <c r="J711" s="151">
        <v>0.98588699999999996</v>
      </c>
      <c r="K711" s="151">
        <v>1.2901959999999999</v>
      </c>
      <c r="L711" s="151">
        <v>0.11920500000000001</v>
      </c>
      <c r="M711" s="151">
        <v>0</v>
      </c>
      <c r="N711" s="151">
        <v>8.7082999999999994E-2</v>
      </c>
      <c r="O711" s="151">
        <v>5.053833</v>
      </c>
      <c r="P711" s="151">
        <v>0</v>
      </c>
      <c r="Q711" s="151">
        <v>2.0843E-2</v>
      </c>
      <c r="R711" s="151">
        <v>2.1994E-2</v>
      </c>
      <c r="S711" s="151">
        <v>1.8919999999999999E-2</v>
      </c>
      <c r="T711" s="151">
        <v>0</v>
      </c>
      <c r="U711" s="151">
        <v>0</v>
      </c>
      <c r="V711" s="151">
        <v>0.128133</v>
      </c>
      <c r="W711" s="151">
        <v>0</v>
      </c>
      <c r="X711" s="151">
        <v>0</v>
      </c>
      <c r="Y711" s="151">
        <v>0</v>
      </c>
      <c r="Z711" s="151">
        <v>0</v>
      </c>
      <c r="AA711" s="151">
        <v>81.871032999999997</v>
      </c>
      <c r="AB711" s="151">
        <v>6.3722469999999998</v>
      </c>
      <c r="AC711" s="151">
        <v>53.601816999999997</v>
      </c>
      <c r="AD711" s="151">
        <v>3.4271999999999997E-2</v>
      </c>
      <c r="AE711" s="151">
        <v>1.9171000000000001E-2</v>
      </c>
      <c r="AF711" s="151">
        <v>1.9359000000000001E-2</v>
      </c>
      <c r="AG711" s="151">
        <v>0</v>
      </c>
      <c r="AH711" s="151">
        <v>0</v>
      </c>
      <c r="AI711" s="150">
        <v>1.0375000000000001E-2</v>
      </c>
    </row>
    <row r="712" spans="1:35" x14ac:dyDescent="0.25">
      <c r="A712" s="9">
        <v>711</v>
      </c>
      <c r="B712" s="3">
        <v>42958</v>
      </c>
      <c r="C712" s="151">
        <v>3.8473619999999999</v>
      </c>
      <c r="D712" s="151">
        <v>1.1712999999999999E-2</v>
      </c>
      <c r="E712" s="151">
        <v>1.8859000000000001E-2</v>
      </c>
      <c r="F712" s="151">
        <v>1.2724569999999999</v>
      </c>
      <c r="G712" s="151">
        <v>3.7229030000000001</v>
      </c>
      <c r="H712" s="151">
        <v>2.1845E-2</v>
      </c>
      <c r="I712" s="151">
        <v>1.384471</v>
      </c>
      <c r="J712" s="151">
        <v>0.99087899999999995</v>
      </c>
      <c r="K712" s="151">
        <v>1.28912</v>
      </c>
      <c r="L712" s="151">
        <v>0.119321</v>
      </c>
      <c r="M712" s="151">
        <v>0</v>
      </c>
      <c r="N712" s="151">
        <v>8.6996000000000004E-2</v>
      </c>
      <c r="O712" s="151">
        <v>5.0508290000000002</v>
      </c>
      <c r="P712" s="151">
        <v>0</v>
      </c>
      <c r="Q712" s="151">
        <v>2.0996000000000001E-2</v>
      </c>
      <c r="R712" s="151">
        <v>2.2145999999999999E-2</v>
      </c>
      <c r="S712" s="151">
        <v>1.8974000000000001E-2</v>
      </c>
      <c r="T712" s="151">
        <v>0</v>
      </c>
      <c r="U712" s="151">
        <v>0</v>
      </c>
      <c r="V712" s="151">
        <v>0.12903899999999999</v>
      </c>
      <c r="W712" s="151">
        <v>0</v>
      </c>
      <c r="X712" s="151">
        <v>0</v>
      </c>
      <c r="Y712" s="151">
        <v>0</v>
      </c>
      <c r="Z712" s="151">
        <v>0</v>
      </c>
      <c r="AA712" s="151">
        <v>81.841407000000004</v>
      </c>
      <c r="AB712" s="151">
        <v>6.3898060000000001</v>
      </c>
      <c r="AC712" s="151">
        <v>53.578620000000001</v>
      </c>
      <c r="AD712" s="151">
        <v>3.4354999999999997E-2</v>
      </c>
      <c r="AE712" s="151">
        <v>1.9171000000000001E-2</v>
      </c>
      <c r="AF712" s="151">
        <v>1.9359000000000001E-2</v>
      </c>
      <c r="AG712" s="151">
        <v>0</v>
      </c>
      <c r="AH712" s="151">
        <v>0</v>
      </c>
      <c r="AI712" s="150">
        <v>1.0361E-2</v>
      </c>
    </row>
    <row r="713" spans="1:35" x14ac:dyDescent="0.25">
      <c r="A713" s="9">
        <v>712</v>
      </c>
      <c r="B713" s="3">
        <v>42957</v>
      </c>
      <c r="C713" s="151">
        <v>3.8461479999999999</v>
      </c>
      <c r="D713" s="151">
        <v>1.1709000000000001E-2</v>
      </c>
      <c r="E713" s="151">
        <v>1.8853000000000002E-2</v>
      </c>
      <c r="F713" s="151">
        <v>1.273388</v>
      </c>
      <c r="G713" s="151">
        <v>3.7303410000000001</v>
      </c>
      <c r="H713" s="151">
        <v>2.1652000000000001E-2</v>
      </c>
      <c r="I713" s="151">
        <v>1.395885</v>
      </c>
      <c r="J713" s="151">
        <v>0.99904999999999999</v>
      </c>
      <c r="K713" s="151">
        <v>1.288521</v>
      </c>
      <c r="L713" s="151">
        <v>0.119405</v>
      </c>
      <c r="M713" s="151">
        <v>0</v>
      </c>
      <c r="N713" s="151">
        <v>8.6968000000000004E-2</v>
      </c>
      <c r="O713" s="151">
        <v>5.0496169999999996</v>
      </c>
      <c r="P713" s="151">
        <v>0</v>
      </c>
      <c r="Q713" s="151">
        <v>2.1097999999999999E-2</v>
      </c>
      <c r="R713" s="151">
        <v>2.2372E-2</v>
      </c>
      <c r="S713" s="151">
        <v>1.9465E-2</v>
      </c>
      <c r="T713" s="151">
        <v>0</v>
      </c>
      <c r="U713" s="151">
        <v>0</v>
      </c>
      <c r="V713" s="151">
        <v>0.13036700000000001</v>
      </c>
      <c r="W713" s="151">
        <v>0</v>
      </c>
      <c r="X713" s="151">
        <v>0</v>
      </c>
      <c r="Y713" s="151">
        <v>0</v>
      </c>
      <c r="Z713" s="151">
        <v>0</v>
      </c>
      <c r="AA713" s="151">
        <v>81.814635999999993</v>
      </c>
      <c r="AB713" s="151">
        <v>6.4079620000000004</v>
      </c>
      <c r="AC713" s="151">
        <v>53.548155000000001</v>
      </c>
      <c r="AD713" s="151">
        <v>3.4405999999999999E-2</v>
      </c>
      <c r="AE713" s="151">
        <v>1.9171000000000001E-2</v>
      </c>
      <c r="AF713" s="151">
        <v>1.9359000000000001E-2</v>
      </c>
      <c r="AG713" s="151">
        <v>0</v>
      </c>
      <c r="AH713" s="151">
        <v>0</v>
      </c>
      <c r="AI713" s="150">
        <v>1.0433E-2</v>
      </c>
    </row>
    <row r="714" spans="1:35" x14ac:dyDescent="0.25">
      <c r="A714" s="9">
        <v>713</v>
      </c>
      <c r="B714" s="3">
        <v>42956</v>
      </c>
      <c r="C714" s="151">
        <v>3.8448479999999998</v>
      </c>
      <c r="D714" s="151">
        <v>1.1705999999999999E-2</v>
      </c>
      <c r="E714" s="151">
        <v>1.8846999999999999E-2</v>
      </c>
      <c r="F714" s="151">
        <v>1.2739609999999999</v>
      </c>
      <c r="G714" s="151">
        <v>3.7211409999999998</v>
      </c>
      <c r="H714" s="151">
        <v>2.145E-2</v>
      </c>
      <c r="I714" s="151">
        <v>1.4079189999999999</v>
      </c>
      <c r="J714" s="151">
        <v>1.0142739999999999</v>
      </c>
      <c r="K714" s="151">
        <v>1.28816</v>
      </c>
      <c r="L714" s="151">
        <v>0.11951000000000001</v>
      </c>
      <c r="M714" s="151">
        <v>0</v>
      </c>
      <c r="N714" s="151">
        <v>8.6941000000000004E-2</v>
      </c>
      <c r="O714" s="151">
        <v>5.0504930000000003</v>
      </c>
      <c r="P714" s="151">
        <v>0</v>
      </c>
      <c r="Q714" s="151">
        <v>2.1250999999999999E-2</v>
      </c>
      <c r="R714" s="151">
        <v>2.2575999999999999E-2</v>
      </c>
      <c r="S714" s="151">
        <v>1.9487999999999998E-2</v>
      </c>
      <c r="T714" s="151">
        <v>0</v>
      </c>
      <c r="U714" s="151">
        <v>0</v>
      </c>
      <c r="V714" s="151">
        <v>0.13156300000000001</v>
      </c>
      <c r="W714" s="151">
        <v>0</v>
      </c>
      <c r="X714" s="151">
        <v>0</v>
      </c>
      <c r="Y714" s="151">
        <v>0</v>
      </c>
      <c r="Z714" s="151">
        <v>0</v>
      </c>
      <c r="AA714" s="151">
        <v>81.836822999999995</v>
      </c>
      <c r="AB714" s="151">
        <v>6.4306989999999997</v>
      </c>
      <c r="AC714" s="151">
        <v>53.54269</v>
      </c>
      <c r="AD714" s="151">
        <v>3.4429000000000001E-2</v>
      </c>
      <c r="AE714" s="151">
        <v>1.9171000000000001E-2</v>
      </c>
      <c r="AF714" s="151">
        <v>1.9359000000000001E-2</v>
      </c>
      <c r="AG714" s="151">
        <v>0</v>
      </c>
      <c r="AH714" s="151">
        <v>0</v>
      </c>
      <c r="AI714" s="150">
        <v>1.0366E-2</v>
      </c>
    </row>
    <row r="715" spans="1:35" x14ac:dyDescent="0.25">
      <c r="A715" s="9">
        <v>714</v>
      </c>
      <c r="B715" s="3">
        <v>42955</v>
      </c>
      <c r="C715" s="151">
        <v>3.843521</v>
      </c>
      <c r="D715" s="151">
        <v>1.1703E-2</v>
      </c>
      <c r="E715" s="151">
        <v>1.8839999999999999E-2</v>
      </c>
      <c r="F715" s="151">
        <v>1.2732000000000001</v>
      </c>
      <c r="G715" s="151">
        <v>3.7192940000000001</v>
      </c>
      <c r="H715" s="151">
        <v>2.1437999999999999E-2</v>
      </c>
      <c r="I715" s="151">
        <v>1.4101440000000001</v>
      </c>
      <c r="J715" s="151">
        <v>1.015088</v>
      </c>
      <c r="K715" s="151">
        <v>1.287782</v>
      </c>
      <c r="L715" s="151">
        <v>0.119495</v>
      </c>
      <c r="M715" s="151">
        <v>0</v>
      </c>
      <c r="N715" s="151">
        <v>8.6914000000000005E-2</v>
      </c>
      <c r="O715" s="151">
        <v>5.0486500000000003</v>
      </c>
      <c r="P715" s="151">
        <v>0</v>
      </c>
      <c r="Q715" s="151">
        <v>2.1305000000000001E-2</v>
      </c>
      <c r="R715" s="151">
        <v>2.2627999999999999E-2</v>
      </c>
      <c r="S715" s="151">
        <v>1.9449999999999999E-2</v>
      </c>
      <c r="T715" s="151">
        <v>0</v>
      </c>
      <c r="U715" s="151">
        <v>0</v>
      </c>
      <c r="V715" s="151">
        <v>0.131878</v>
      </c>
      <c r="W715" s="151">
        <v>0</v>
      </c>
      <c r="X715" s="151">
        <v>0</v>
      </c>
      <c r="Y715" s="151">
        <v>0</v>
      </c>
      <c r="Z715" s="151">
        <v>0</v>
      </c>
      <c r="AA715" s="151">
        <v>81.808031</v>
      </c>
      <c r="AB715" s="151">
        <v>6.4291400000000003</v>
      </c>
      <c r="AC715" s="151">
        <v>53.531343999999997</v>
      </c>
      <c r="AD715" s="151">
        <v>3.4457000000000002E-2</v>
      </c>
      <c r="AE715" s="151">
        <v>1.9109999999999999E-2</v>
      </c>
      <c r="AF715" s="151">
        <v>1.9307000000000001E-2</v>
      </c>
      <c r="AG715" s="151">
        <v>0</v>
      </c>
      <c r="AH715" s="151">
        <v>0</v>
      </c>
      <c r="AI715" s="150">
        <v>1.0333E-2</v>
      </c>
    </row>
    <row r="716" spans="1:35" x14ac:dyDescent="0.25">
      <c r="A716" s="9">
        <v>715</v>
      </c>
      <c r="B716" s="3">
        <v>42954</v>
      </c>
      <c r="C716" s="151">
        <v>3.8421789999999998</v>
      </c>
      <c r="D716" s="151">
        <v>1.1698999999999999E-2</v>
      </c>
      <c r="E716" s="151">
        <v>1.8834E-2</v>
      </c>
      <c r="F716" s="151">
        <v>1.272432</v>
      </c>
      <c r="G716" s="151">
        <v>3.7162269999999999</v>
      </c>
      <c r="H716" s="151">
        <v>2.1559999999999999E-2</v>
      </c>
      <c r="I716" s="151">
        <v>1.3972869999999999</v>
      </c>
      <c r="J716" s="151">
        <v>1.0079670000000001</v>
      </c>
      <c r="K716" s="151">
        <v>1.2886629999999999</v>
      </c>
      <c r="L716" s="151">
        <v>0.11935999999999999</v>
      </c>
      <c r="M716" s="151">
        <v>0</v>
      </c>
      <c r="N716" s="151">
        <v>8.6889999999999995E-2</v>
      </c>
      <c r="O716" s="151">
        <v>5.0531269999999999</v>
      </c>
      <c r="P716" s="151">
        <v>0</v>
      </c>
      <c r="Q716" s="151">
        <v>2.1076000000000001E-2</v>
      </c>
      <c r="R716" s="151">
        <v>2.2377000000000001E-2</v>
      </c>
      <c r="S716" s="151">
        <v>1.9251000000000001E-2</v>
      </c>
      <c r="T716" s="151">
        <v>0</v>
      </c>
      <c r="U716" s="151">
        <v>0</v>
      </c>
      <c r="V716" s="151">
        <v>0.130414</v>
      </c>
      <c r="W716" s="151">
        <v>0</v>
      </c>
      <c r="X716" s="151">
        <v>0</v>
      </c>
      <c r="Y716" s="151">
        <v>0</v>
      </c>
      <c r="Z716" s="151">
        <v>0</v>
      </c>
      <c r="AA716" s="151">
        <v>81.916306000000006</v>
      </c>
      <c r="AB716" s="151">
        <v>6.3979480000000004</v>
      </c>
      <c r="AC716" s="151">
        <v>53.582419000000002</v>
      </c>
      <c r="AD716" s="151">
        <v>3.4432999999999998E-2</v>
      </c>
      <c r="AE716" s="151">
        <v>1.9109999999999999E-2</v>
      </c>
      <c r="AF716" s="151">
        <v>1.9307000000000001E-2</v>
      </c>
      <c r="AG716" s="151">
        <v>0</v>
      </c>
      <c r="AH716" s="151">
        <v>0</v>
      </c>
      <c r="AI716" s="150">
        <v>1.031E-2</v>
      </c>
    </row>
    <row r="717" spans="1:35" x14ac:dyDescent="0.25">
      <c r="A717" s="9">
        <v>716</v>
      </c>
      <c r="B717" s="3">
        <v>42951</v>
      </c>
      <c r="C717" s="151">
        <v>3.8382849999999999</v>
      </c>
      <c r="D717" s="151">
        <v>1.1689E-2</v>
      </c>
      <c r="E717" s="151">
        <v>1.8814000000000001E-2</v>
      </c>
      <c r="F717" s="151">
        <v>1.271245</v>
      </c>
      <c r="G717" s="151">
        <v>3.7198319999999998</v>
      </c>
      <c r="H717" s="151">
        <v>2.1607000000000001E-2</v>
      </c>
      <c r="I717" s="151">
        <v>1.3810789999999999</v>
      </c>
      <c r="J717" s="151">
        <v>1.0096419999999999</v>
      </c>
      <c r="K717" s="151">
        <v>1.288483</v>
      </c>
      <c r="L717" s="151">
        <v>0.11912300000000001</v>
      </c>
      <c r="M717" s="151">
        <v>0</v>
      </c>
      <c r="N717" s="151">
        <v>8.6804999999999993E-2</v>
      </c>
      <c r="O717" s="151">
        <v>5.0509009999999996</v>
      </c>
      <c r="P717" s="151">
        <v>0</v>
      </c>
      <c r="Q717" s="151">
        <v>2.0848999999999999E-2</v>
      </c>
      <c r="R717" s="151">
        <v>2.2162000000000001E-2</v>
      </c>
      <c r="S717" s="151">
        <v>1.9248000000000001E-2</v>
      </c>
      <c r="T717" s="151">
        <v>0</v>
      </c>
      <c r="U717" s="151">
        <v>0</v>
      </c>
      <c r="V717" s="151">
        <v>0.129191</v>
      </c>
      <c r="W717" s="151">
        <v>0</v>
      </c>
      <c r="X717" s="151">
        <v>0</v>
      </c>
      <c r="Y717" s="151">
        <v>0</v>
      </c>
      <c r="Z717" s="151">
        <v>0</v>
      </c>
      <c r="AA717" s="151">
        <v>81.887822999999997</v>
      </c>
      <c r="AB717" s="151">
        <v>6.3667939999999996</v>
      </c>
      <c r="AC717" s="151">
        <v>53.567489999999999</v>
      </c>
      <c r="AD717" s="151">
        <v>3.4442E-2</v>
      </c>
      <c r="AE717" s="151">
        <v>1.9109999999999999E-2</v>
      </c>
      <c r="AF717" s="151">
        <v>1.9307000000000001E-2</v>
      </c>
      <c r="AG717" s="151">
        <v>0</v>
      </c>
      <c r="AH717" s="151">
        <v>0</v>
      </c>
      <c r="AI717" s="150">
        <v>1.0340999999999999E-2</v>
      </c>
    </row>
    <row r="718" spans="1:35" x14ac:dyDescent="0.25">
      <c r="A718" s="9">
        <v>717</v>
      </c>
      <c r="B718" s="3">
        <v>42950</v>
      </c>
      <c r="C718" s="151">
        <v>3.83697</v>
      </c>
      <c r="D718" s="151">
        <v>1.1684999999999999E-2</v>
      </c>
      <c r="E718" s="151">
        <v>1.8807999999999998E-2</v>
      </c>
      <c r="F718" s="151">
        <v>1.268829</v>
      </c>
      <c r="G718" s="151">
        <v>3.7069879999999999</v>
      </c>
      <c r="H718" s="151">
        <v>2.1597000000000002E-2</v>
      </c>
      <c r="I718" s="151">
        <v>1.3721019999999999</v>
      </c>
      <c r="J718" s="151">
        <v>0.99814899999999995</v>
      </c>
      <c r="K718" s="151">
        <v>1.2870239999999999</v>
      </c>
      <c r="L718" s="151">
        <v>0.119061</v>
      </c>
      <c r="M718" s="151">
        <v>0</v>
      </c>
      <c r="N718" s="151">
        <v>8.6777000000000007E-2</v>
      </c>
      <c r="O718" s="151">
        <v>5.0500800000000003</v>
      </c>
      <c r="P718" s="151">
        <v>0</v>
      </c>
      <c r="Q718" s="151">
        <v>2.0774000000000001E-2</v>
      </c>
      <c r="R718" s="151">
        <v>2.2044000000000001E-2</v>
      </c>
      <c r="S718" s="151">
        <v>1.925E-2</v>
      </c>
      <c r="T718" s="151">
        <v>0</v>
      </c>
      <c r="U718" s="151">
        <v>0</v>
      </c>
      <c r="V718" s="151">
        <v>0.12848699999999999</v>
      </c>
      <c r="W718" s="151">
        <v>0</v>
      </c>
      <c r="X718" s="151">
        <v>0</v>
      </c>
      <c r="Y718" s="151">
        <v>0</v>
      </c>
      <c r="Z718" s="151">
        <v>0</v>
      </c>
      <c r="AA718" s="151">
        <v>81.883257</v>
      </c>
      <c r="AB718" s="151">
        <v>6.3459810000000001</v>
      </c>
      <c r="AC718" s="151">
        <v>53.540149</v>
      </c>
      <c r="AD718" s="151">
        <v>3.4397999999999998E-2</v>
      </c>
      <c r="AE718" s="151">
        <v>1.9109999999999999E-2</v>
      </c>
      <c r="AF718" s="151">
        <v>1.9307000000000001E-2</v>
      </c>
      <c r="AG718" s="151">
        <v>0</v>
      </c>
      <c r="AH718" s="151">
        <v>0</v>
      </c>
      <c r="AI718" s="150">
        <v>1.0369E-2</v>
      </c>
    </row>
    <row r="719" spans="1:35" x14ac:dyDescent="0.25">
      <c r="A719" s="9">
        <v>718</v>
      </c>
      <c r="B719" s="3">
        <v>42949</v>
      </c>
      <c r="C719" s="151">
        <v>3.8355969999999999</v>
      </c>
      <c r="D719" s="151">
        <v>1.1681E-2</v>
      </c>
      <c r="E719" s="151">
        <v>1.8800999999999998E-2</v>
      </c>
      <c r="F719" s="151">
        <v>1.267414</v>
      </c>
      <c r="G719" s="151">
        <v>3.688123</v>
      </c>
      <c r="H719" s="151">
        <v>2.1541000000000001E-2</v>
      </c>
      <c r="I719" s="151">
        <v>1.3693630000000001</v>
      </c>
      <c r="J719" s="151">
        <v>0.99495400000000001</v>
      </c>
      <c r="K719" s="151">
        <v>1.2858149999999999</v>
      </c>
      <c r="L719" s="151">
        <v>0.119023</v>
      </c>
      <c r="M719" s="151">
        <v>0</v>
      </c>
      <c r="N719" s="151">
        <v>8.6749000000000007E-2</v>
      </c>
      <c r="O719" s="151">
        <v>5.0498390000000004</v>
      </c>
      <c r="P719" s="151">
        <v>0</v>
      </c>
      <c r="Q719" s="151">
        <v>2.0740999999999999E-2</v>
      </c>
      <c r="R719" s="151">
        <v>2.1947000000000001E-2</v>
      </c>
      <c r="S719" s="151">
        <v>1.9223000000000001E-2</v>
      </c>
      <c r="T719" s="151">
        <v>0</v>
      </c>
      <c r="U719" s="151">
        <v>0</v>
      </c>
      <c r="V719" s="151">
        <v>0.12793499999999999</v>
      </c>
      <c r="W719" s="151">
        <v>0</v>
      </c>
      <c r="X719" s="151">
        <v>0</v>
      </c>
      <c r="Y719" s="151">
        <v>0</v>
      </c>
      <c r="Z719" s="151">
        <v>0</v>
      </c>
      <c r="AA719" s="151">
        <v>81.899058999999994</v>
      </c>
      <c r="AB719" s="151">
        <v>6.3418700000000001</v>
      </c>
      <c r="AC719" s="151">
        <v>53.509400999999997</v>
      </c>
      <c r="AD719" s="151">
        <v>3.4318000000000001E-2</v>
      </c>
      <c r="AE719" s="151">
        <v>1.9109999999999999E-2</v>
      </c>
      <c r="AF719" s="151">
        <v>1.9307000000000001E-2</v>
      </c>
      <c r="AG719" s="151">
        <v>0</v>
      </c>
      <c r="AH719" s="151">
        <v>0</v>
      </c>
      <c r="AI719" s="150">
        <v>1.0289E-2</v>
      </c>
    </row>
    <row r="720" spans="1:35" x14ac:dyDescent="0.25">
      <c r="A720" s="9">
        <v>719</v>
      </c>
      <c r="B720" s="3">
        <v>42948</v>
      </c>
      <c r="C720" s="151">
        <v>3.8343229999999999</v>
      </c>
      <c r="D720" s="151">
        <v>1.1677999999999999E-2</v>
      </c>
      <c r="E720" s="151">
        <v>1.8794000000000002E-2</v>
      </c>
      <c r="F720" s="151">
        <v>1.267666</v>
      </c>
      <c r="G720" s="151">
        <v>3.6912699999999998</v>
      </c>
      <c r="H720" s="151">
        <v>2.1558000000000001E-2</v>
      </c>
      <c r="I720" s="151">
        <v>1.388368</v>
      </c>
      <c r="J720" s="151">
        <v>1.0030190000000001</v>
      </c>
      <c r="K720" s="151">
        <v>1.2847900000000001</v>
      </c>
      <c r="L720" s="151">
        <v>0.119035</v>
      </c>
      <c r="M720" s="151">
        <v>0</v>
      </c>
      <c r="N720" s="151">
        <v>8.6721000000000006E-2</v>
      </c>
      <c r="O720" s="151">
        <v>5.0467930000000001</v>
      </c>
      <c r="P720" s="151">
        <v>0</v>
      </c>
      <c r="Q720" s="151">
        <v>2.1028000000000002E-2</v>
      </c>
      <c r="R720" s="151">
        <v>2.2301000000000001E-2</v>
      </c>
      <c r="S720" s="151">
        <v>1.9120000000000002E-2</v>
      </c>
      <c r="T720" s="151">
        <v>0</v>
      </c>
      <c r="U720" s="151">
        <v>0</v>
      </c>
      <c r="V720" s="151">
        <v>0.12998799999999999</v>
      </c>
      <c r="W720" s="151">
        <v>0</v>
      </c>
      <c r="X720" s="151">
        <v>0</v>
      </c>
      <c r="Y720" s="151">
        <v>0</v>
      </c>
      <c r="Z720" s="151">
        <v>0</v>
      </c>
      <c r="AA720" s="151">
        <v>81.843608000000003</v>
      </c>
      <c r="AB720" s="151">
        <v>6.3798349999999999</v>
      </c>
      <c r="AC720" s="151">
        <v>53.494104999999998</v>
      </c>
      <c r="AD720" s="151">
        <v>3.4334999999999997E-2</v>
      </c>
      <c r="AE720" s="151">
        <v>1.9119000000000001E-2</v>
      </c>
      <c r="AF720" s="151">
        <v>1.9299E-2</v>
      </c>
      <c r="AG720" s="151">
        <v>0</v>
      </c>
      <c r="AH720" s="151">
        <v>0</v>
      </c>
      <c r="AI720" s="150">
        <v>1.0411E-2</v>
      </c>
    </row>
    <row r="721" spans="1:35" x14ac:dyDescent="0.25">
      <c r="A721" s="9">
        <v>720</v>
      </c>
      <c r="B721" s="3">
        <v>42947</v>
      </c>
      <c r="C721" s="151">
        <v>3.8330129999999998</v>
      </c>
      <c r="D721" s="151">
        <v>1.1672999999999999E-2</v>
      </c>
      <c r="E721" s="151">
        <v>1.8789E-2</v>
      </c>
      <c r="F721" s="151">
        <v>1.267406</v>
      </c>
      <c r="G721" s="151">
        <v>3.6942550000000001</v>
      </c>
      <c r="H721" s="151">
        <v>2.1527999999999999E-2</v>
      </c>
      <c r="I721" s="151">
        <v>1.3895470000000001</v>
      </c>
      <c r="J721" s="151">
        <v>1.011374</v>
      </c>
      <c r="K721" s="151">
        <v>1.284478</v>
      </c>
      <c r="L721" s="151">
        <v>0.119147</v>
      </c>
      <c r="M721" s="151">
        <v>0</v>
      </c>
      <c r="N721" s="151">
        <v>8.6691000000000004E-2</v>
      </c>
      <c r="O721" s="151">
        <v>5.0470740000000003</v>
      </c>
      <c r="P721" s="151">
        <v>0</v>
      </c>
      <c r="Q721" s="151">
        <v>2.1132999999999999E-2</v>
      </c>
      <c r="R721" s="151">
        <v>2.2346000000000001E-2</v>
      </c>
      <c r="S721" s="151">
        <v>1.9059E-2</v>
      </c>
      <c r="T721" s="151">
        <v>0</v>
      </c>
      <c r="U721" s="151">
        <v>0</v>
      </c>
      <c r="V721" s="151">
        <v>0.13025300000000001</v>
      </c>
      <c r="W721" s="151">
        <v>0</v>
      </c>
      <c r="X721" s="151">
        <v>0</v>
      </c>
      <c r="Y721" s="151">
        <v>0</v>
      </c>
      <c r="Z721" s="151">
        <v>0</v>
      </c>
      <c r="AA721" s="151">
        <v>81.856132000000002</v>
      </c>
      <c r="AB721" s="151">
        <v>6.391915</v>
      </c>
      <c r="AC721" s="151">
        <v>53.485585</v>
      </c>
      <c r="AD721" s="151">
        <v>3.4324E-2</v>
      </c>
      <c r="AE721" s="151">
        <v>1.9073E-2</v>
      </c>
      <c r="AF721" s="151">
        <v>1.9251999999999998E-2</v>
      </c>
      <c r="AG721" s="151">
        <v>0</v>
      </c>
      <c r="AH721" s="151">
        <v>0</v>
      </c>
      <c r="AI721" s="150">
        <v>1.0395E-2</v>
      </c>
    </row>
    <row r="722" spans="1:35" x14ac:dyDescent="0.25">
      <c r="A722" s="9">
        <v>721</v>
      </c>
      <c r="B722" s="3">
        <v>42944</v>
      </c>
      <c r="C722" s="151">
        <v>3.8294160000000002</v>
      </c>
      <c r="D722" s="151">
        <v>1.1663E-2</v>
      </c>
      <c r="E722" s="151">
        <v>1.8769999999999998E-2</v>
      </c>
      <c r="F722" s="151">
        <v>1.2675959999999999</v>
      </c>
      <c r="G722" s="151">
        <v>3.6905489999999999</v>
      </c>
      <c r="H722" s="151">
        <v>2.1489999999999999E-2</v>
      </c>
      <c r="I722" s="151">
        <v>1.398566</v>
      </c>
      <c r="J722" s="151">
        <v>1.0174970000000001</v>
      </c>
      <c r="K722" s="151">
        <v>1.2842070000000001</v>
      </c>
      <c r="L722" s="151">
        <v>0.119086</v>
      </c>
      <c r="M722" s="151">
        <v>0</v>
      </c>
      <c r="N722" s="151">
        <v>8.6604E-2</v>
      </c>
      <c r="O722" s="151">
        <v>5.0438070000000002</v>
      </c>
      <c r="P722" s="151">
        <v>0</v>
      </c>
      <c r="Q722" s="151">
        <v>2.1311E-2</v>
      </c>
      <c r="R722" s="151">
        <v>2.2515E-2</v>
      </c>
      <c r="S722" s="151">
        <v>1.8953999999999999E-2</v>
      </c>
      <c r="T722" s="151">
        <v>0</v>
      </c>
      <c r="U722" s="151">
        <v>0</v>
      </c>
      <c r="V722" s="151">
        <v>0.13125000000000001</v>
      </c>
      <c r="W722" s="151">
        <v>0</v>
      </c>
      <c r="X722" s="151">
        <v>0</v>
      </c>
      <c r="Y722" s="151">
        <v>0</v>
      </c>
      <c r="Z722" s="151">
        <v>0</v>
      </c>
      <c r="AA722" s="151">
        <v>81.812850999999995</v>
      </c>
      <c r="AB722" s="151">
        <v>6.4078369999999998</v>
      </c>
      <c r="AC722" s="151">
        <v>53.450215999999998</v>
      </c>
      <c r="AD722" s="151">
        <v>3.4341999999999998E-2</v>
      </c>
      <c r="AE722" s="151">
        <v>1.9073E-2</v>
      </c>
      <c r="AF722" s="151">
        <v>1.9251999999999998E-2</v>
      </c>
      <c r="AG722" s="151">
        <v>0</v>
      </c>
      <c r="AH722" s="151">
        <v>0</v>
      </c>
      <c r="AI722" s="150">
        <v>1.0331E-2</v>
      </c>
    </row>
    <row r="723" spans="1:35" x14ac:dyDescent="0.25">
      <c r="A723" s="9">
        <v>722</v>
      </c>
      <c r="B723" s="3">
        <v>42943</v>
      </c>
      <c r="C723" s="151">
        <v>3.8281209999999999</v>
      </c>
      <c r="D723" s="151">
        <v>1.166E-2</v>
      </c>
      <c r="E723" s="151">
        <v>1.8763999999999999E-2</v>
      </c>
      <c r="F723" s="151">
        <v>1.2673399999999999</v>
      </c>
      <c r="G723" s="151">
        <v>3.7173259999999999</v>
      </c>
      <c r="H723" s="151">
        <v>2.145E-2</v>
      </c>
      <c r="I723" s="151">
        <v>1.384393</v>
      </c>
      <c r="J723" s="151">
        <v>1.0130939999999999</v>
      </c>
      <c r="K723" s="151">
        <v>1.28342</v>
      </c>
      <c r="L723" s="151">
        <v>0.118953</v>
      </c>
      <c r="M723" s="151">
        <v>0</v>
      </c>
      <c r="N723" s="151">
        <v>8.6576E-2</v>
      </c>
      <c r="O723" s="151">
        <v>5.0415760000000001</v>
      </c>
      <c r="P723" s="151">
        <v>0</v>
      </c>
      <c r="Q723" s="151">
        <v>2.1117E-2</v>
      </c>
      <c r="R723" s="151">
        <v>2.2237E-2</v>
      </c>
      <c r="S723" s="151">
        <v>1.9214999999999999E-2</v>
      </c>
      <c r="T723" s="151">
        <v>0</v>
      </c>
      <c r="U723" s="151">
        <v>0</v>
      </c>
      <c r="V723" s="151">
        <v>0.12962299999999999</v>
      </c>
      <c r="W723" s="151">
        <v>0</v>
      </c>
      <c r="X723" s="151">
        <v>0</v>
      </c>
      <c r="Y723" s="151">
        <v>0</v>
      </c>
      <c r="Z723" s="151">
        <v>0</v>
      </c>
      <c r="AA723" s="151">
        <v>81.775537</v>
      </c>
      <c r="AB723" s="151">
        <v>6.3725310000000004</v>
      </c>
      <c r="AC723" s="151">
        <v>53.464393000000001</v>
      </c>
      <c r="AD723" s="151">
        <v>3.4331E-2</v>
      </c>
      <c r="AE723" s="151">
        <v>1.9073E-2</v>
      </c>
      <c r="AF723" s="151">
        <v>1.9251999999999998E-2</v>
      </c>
      <c r="AG723" s="151">
        <v>0</v>
      </c>
      <c r="AH723" s="151">
        <v>0</v>
      </c>
      <c r="AI723" s="150">
        <v>1.0371999999999999E-2</v>
      </c>
    </row>
    <row r="724" spans="1:35" x14ac:dyDescent="0.25">
      <c r="A724" s="9">
        <v>723</v>
      </c>
      <c r="B724" s="3">
        <v>42942</v>
      </c>
      <c r="C724" s="151">
        <v>3.8268339999999998</v>
      </c>
      <c r="D724" s="151">
        <v>1.1656E-2</v>
      </c>
      <c r="E724" s="151">
        <v>1.8756999999999999E-2</v>
      </c>
      <c r="F724" s="151">
        <v>1.267039</v>
      </c>
      <c r="G724" s="151">
        <v>3.7182710000000001</v>
      </c>
      <c r="H724" s="151">
        <v>2.1571E-2</v>
      </c>
      <c r="I724" s="151">
        <v>1.386117</v>
      </c>
      <c r="J724" s="151">
        <v>1.0086010000000001</v>
      </c>
      <c r="K724" s="151">
        <v>1.282035</v>
      </c>
      <c r="L724" s="151">
        <v>0.118936</v>
      </c>
      <c r="M724" s="151">
        <v>0</v>
      </c>
      <c r="N724" s="151">
        <v>8.6548E-2</v>
      </c>
      <c r="O724" s="151">
        <v>5.0418289999999999</v>
      </c>
      <c r="P724" s="151">
        <v>0</v>
      </c>
      <c r="Q724" s="151">
        <v>2.1076000000000001E-2</v>
      </c>
      <c r="R724" s="151">
        <v>2.2202E-2</v>
      </c>
      <c r="S724" s="151">
        <v>1.9067000000000001E-2</v>
      </c>
      <c r="T724" s="151">
        <v>0</v>
      </c>
      <c r="U724" s="151">
        <v>0</v>
      </c>
      <c r="V724" s="151">
        <v>0.12939500000000001</v>
      </c>
      <c r="W724" s="151">
        <v>0</v>
      </c>
      <c r="X724" s="151">
        <v>0</v>
      </c>
      <c r="Y724" s="151">
        <v>0</v>
      </c>
      <c r="Z724" s="151">
        <v>0</v>
      </c>
      <c r="AA724" s="151">
        <v>81.790052000000003</v>
      </c>
      <c r="AB724" s="151">
        <v>6.364967</v>
      </c>
      <c r="AC724" s="151">
        <v>53.409668000000003</v>
      </c>
      <c r="AD724" s="151">
        <v>3.4338E-2</v>
      </c>
      <c r="AE724" s="151">
        <v>1.9073E-2</v>
      </c>
      <c r="AF724" s="151">
        <v>1.9251999999999998E-2</v>
      </c>
      <c r="AG724" s="151">
        <v>0</v>
      </c>
      <c r="AH724" s="151">
        <v>0</v>
      </c>
      <c r="AI724" s="150">
        <v>1.0296E-2</v>
      </c>
    </row>
    <row r="725" spans="1:35" x14ac:dyDescent="0.25">
      <c r="A725" s="9">
        <v>724</v>
      </c>
      <c r="B725" s="3">
        <v>42941</v>
      </c>
      <c r="C725" s="151">
        <v>3.8254640000000002</v>
      </c>
      <c r="D725" s="151">
        <v>1.1653999999999999E-2</v>
      </c>
      <c r="E725" s="151">
        <v>1.8751E-2</v>
      </c>
      <c r="F725" s="151">
        <v>1.2655270000000001</v>
      </c>
      <c r="G725" s="151">
        <v>3.7110249999999998</v>
      </c>
      <c r="H725" s="151">
        <v>2.1517999999999999E-2</v>
      </c>
      <c r="I725" s="151">
        <v>1.3807579999999999</v>
      </c>
      <c r="J725" s="151">
        <v>1.0058229999999999</v>
      </c>
      <c r="K725" s="151">
        <v>1.2806310000000001</v>
      </c>
      <c r="L725" s="151">
        <v>0.118912</v>
      </c>
      <c r="M725" s="151">
        <v>0</v>
      </c>
      <c r="N725" s="151">
        <v>8.652E-2</v>
      </c>
      <c r="O725" s="151">
        <v>5.0430190000000001</v>
      </c>
      <c r="P725" s="151">
        <v>0</v>
      </c>
      <c r="Q725" s="151">
        <v>2.1031000000000001E-2</v>
      </c>
      <c r="R725" s="151">
        <v>2.2089999999999999E-2</v>
      </c>
      <c r="S725" s="151">
        <v>1.8938E-2</v>
      </c>
      <c r="T725" s="151">
        <v>0</v>
      </c>
      <c r="U725" s="151">
        <v>0</v>
      </c>
      <c r="V725" s="151">
        <v>0.12876399999999999</v>
      </c>
      <c r="W725" s="151">
        <v>0</v>
      </c>
      <c r="X725" s="151">
        <v>0</v>
      </c>
      <c r="Y725" s="151">
        <v>0</v>
      </c>
      <c r="Z725" s="151">
        <v>0</v>
      </c>
      <c r="AA725" s="151">
        <v>81.833252000000002</v>
      </c>
      <c r="AB725" s="151">
        <v>6.34985</v>
      </c>
      <c r="AC725" s="151">
        <v>53.375706000000001</v>
      </c>
      <c r="AD725" s="151">
        <v>3.4313999999999997E-2</v>
      </c>
      <c r="AE725" s="151">
        <v>1.9033999999999999E-2</v>
      </c>
      <c r="AF725" s="151">
        <v>1.9205E-2</v>
      </c>
      <c r="AG725" s="151">
        <v>0</v>
      </c>
      <c r="AH725" s="151">
        <v>0</v>
      </c>
      <c r="AI725" s="150">
        <v>1.0156999999999999E-2</v>
      </c>
    </row>
    <row r="726" spans="1:35" x14ac:dyDescent="0.25">
      <c r="A726" s="9">
        <v>725</v>
      </c>
      <c r="B726" s="3">
        <v>42940</v>
      </c>
      <c r="C726" s="151">
        <v>3.8240479999999999</v>
      </c>
      <c r="D726" s="151">
        <v>1.1650000000000001E-2</v>
      </c>
      <c r="E726" s="151">
        <v>1.8745999999999999E-2</v>
      </c>
      <c r="F726" s="151">
        <v>1.2647040000000001</v>
      </c>
      <c r="G726" s="151">
        <v>3.6995429999999998</v>
      </c>
      <c r="H726" s="151">
        <v>2.1295999999999999E-2</v>
      </c>
      <c r="I726" s="151">
        <v>1.381613</v>
      </c>
      <c r="J726" s="151">
        <v>1.0089239999999999</v>
      </c>
      <c r="K726" s="151">
        <v>1.2804489999999999</v>
      </c>
      <c r="L726" s="151">
        <v>0.118953</v>
      </c>
      <c r="M726" s="151">
        <v>0</v>
      </c>
      <c r="N726" s="151">
        <v>8.6493E-2</v>
      </c>
      <c r="O726" s="151">
        <v>5.0438260000000001</v>
      </c>
      <c r="P726" s="151">
        <v>0</v>
      </c>
      <c r="Q726" s="151">
        <v>2.1069000000000001E-2</v>
      </c>
      <c r="R726" s="151">
        <v>2.2075000000000001E-2</v>
      </c>
      <c r="S726" s="151">
        <v>1.8797999999999999E-2</v>
      </c>
      <c r="T726" s="151">
        <v>0</v>
      </c>
      <c r="U726" s="151">
        <v>0</v>
      </c>
      <c r="V726" s="151">
        <v>0.128668</v>
      </c>
      <c r="W726" s="151">
        <v>0</v>
      </c>
      <c r="X726" s="151">
        <v>0</v>
      </c>
      <c r="Y726" s="151">
        <v>0</v>
      </c>
      <c r="Z726" s="151">
        <v>0</v>
      </c>
      <c r="AA726" s="151">
        <v>81.859348999999995</v>
      </c>
      <c r="AB726" s="151">
        <v>6.3498700000000001</v>
      </c>
      <c r="AC726" s="151">
        <v>53.367852999999997</v>
      </c>
      <c r="AD726" s="151">
        <v>3.4264999999999997E-2</v>
      </c>
      <c r="AE726" s="151">
        <v>1.9033999999999999E-2</v>
      </c>
      <c r="AF726" s="151">
        <v>1.9205E-2</v>
      </c>
      <c r="AG726" s="151">
        <v>0</v>
      </c>
      <c r="AH726" s="151">
        <v>0</v>
      </c>
      <c r="AI726" s="150">
        <v>1.0109E-2</v>
      </c>
    </row>
    <row r="727" spans="1:35" x14ac:dyDescent="0.25">
      <c r="A727" s="9">
        <v>726</v>
      </c>
      <c r="B727" s="3">
        <v>42937</v>
      </c>
      <c r="C727" s="151">
        <v>3.8202590000000001</v>
      </c>
      <c r="D727" s="151">
        <v>1.1639999999999999E-2</v>
      </c>
      <c r="E727" s="151">
        <v>1.8726E-2</v>
      </c>
      <c r="F727" s="151">
        <v>1.26366</v>
      </c>
      <c r="G727" s="151">
        <v>3.6942539999999999</v>
      </c>
      <c r="H727" s="151">
        <v>2.1170000000000001E-2</v>
      </c>
      <c r="I727" s="151">
        <v>1.3779110000000001</v>
      </c>
      <c r="J727" s="151">
        <v>1.006535</v>
      </c>
      <c r="K727" s="151">
        <v>1.2793079999999999</v>
      </c>
      <c r="L727" s="151">
        <v>0.11888</v>
      </c>
      <c r="M727" s="151">
        <v>0</v>
      </c>
      <c r="N727" s="151">
        <v>8.6406999999999998E-2</v>
      </c>
      <c r="O727" s="151">
        <v>5.0403399999999996</v>
      </c>
      <c r="P727" s="151">
        <v>0</v>
      </c>
      <c r="Q727" s="151">
        <v>2.0976999999999999E-2</v>
      </c>
      <c r="R727" s="151">
        <v>2.1956E-2</v>
      </c>
      <c r="S727" s="151">
        <v>1.8867999999999999E-2</v>
      </c>
      <c r="T727" s="151">
        <v>0</v>
      </c>
      <c r="U727" s="151">
        <v>0</v>
      </c>
      <c r="V727" s="151">
        <v>0.12798200000000001</v>
      </c>
      <c r="W727" s="151">
        <v>0</v>
      </c>
      <c r="X727" s="151">
        <v>0</v>
      </c>
      <c r="Y727" s="151">
        <v>0</v>
      </c>
      <c r="Z727" s="151">
        <v>0</v>
      </c>
      <c r="AA727" s="151">
        <v>81.809979999999996</v>
      </c>
      <c r="AB727" s="151">
        <v>6.3425289999999999</v>
      </c>
      <c r="AC727" s="151">
        <v>53.374854999999997</v>
      </c>
      <c r="AD727" s="151">
        <v>3.4275E-2</v>
      </c>
      <c r="AE727" s="151">
        <v>1.9033999999999999E-2</v>
      </c>
      <c r="AF727" s="151">
        <v>1.9205E-2</v>
      </c>
      <c r="AG727" s="151">
        <v>0</v>
      </c>
      <c r="AH727" s="151">
        <v>0</v>
      </c>
      <c r="AI727" s="150">
        <v>1.0187999999999999E-2</v>
      </c>
    </row>
    <row r="728" spans="1:35" x14ac:dyDescent="0.25">
      <c r="A728" s="9">
        <v>727</v>
      </c>
      <c r="B728" s="3">
        <v>42936</v>
      </c>
      <c r="C728" s="151">
        <v>3.8188360000000001</v>
      </c>
      <c r="D728" s="151">
        <v>1.1637E-2</v>
      </c>
      <c r="E728" s="151">
        <v>1.8719E-2</v>
      </c>
      <c r="F728" s="151">
        <v>1.2638</v>
      </c>
      <c r="G728" s="151">
        <v>3.6838199999999999</v>
      </c>
      <c r="H728" s="151">
        <v>2.1160999999999999E-2</v>
      </c>
      <c r="I728" s="151">
        <v>1.3886989999999999</v>
      </c>
      <c r="J728" s="151">
        <v>1.0082580000000001</v>
      </c>
      <c r="K728" s="151">
        <v>1.2789060000000001</v>
      </c>
      <c r="L728" s="151">
        <v>0.118918</v>
      </c>
      <c r="M728" s="151">
        <v>0</v>
      </c>
      <c r="N728" s="151">
        <v>8.6379999999999998E-2</v>
      </c>
      <c r="O728" s="151">
        <v>5.0411190000000001</v>
      </c>
      <c r="P728" s="151">
        <v>0</v>
      </c>
      <c r="Q728" s="151">
        <v>2.1055000000000001E-2</v>
      </c>
      <c r="R728" s="151">
        <v>2.2075000000000001E-2</v>
      </c>
      <c r="S728" s="151">
        <v>1.8856000000000001E-2</v>
      </c>
      <c r="T728" s="151">
        <v>0</v>
      </c>
      <c r="U728" s="151">
        <v>0</v>
      </c>
      <c r="V728" s="151">
        <v>0.128668</v>
      </c>
      <c r="W728" s="151">
        <v>0</v>
      </c>
      <c r="X728" s="151">
        <v>0</v>
      </c>
      <c r="Y728" s="151">
        <v>0</v>
      </c>
      <c r="Z728" s="151">
        <v>0</v>
      </c>
      <c r="AA728" s="151">
        <v>81.858525999999998</v>
      </c>
      <c r="AB728" s="151">
        <v>6.3594119999999998</v>
      </c>
      <c r="AC728" s="151">
        <v>53.358096000000003</v>
      </c>
      <c r="AD728" s="151">
        <v>3.4258999999999998E-2</v>
      </c>
      <c r="AE728" s="151">
        <v>1.9033999999999999E-2</v>
      </c>
      <c r="AF728" s="151">
        <v>1.9205E-2</v>
      </c>
      <c r="AG728" s="151">
        <v>0</v>
      </c>
      <c r="AH728" s="151">
        <v>0</v>
      </c>
      <c r="AI728" s="150">
        <v>1.0194999999999999E-2</v>
      </c>
    </row>
    <row r="729" spans="1:35" x14ac:dyDescent="0.25">
      <c r="A729" s="9">
        <v>728</v>
      </c>
      <c r="B729" s="3">
        <v>42935</v>
      </c>
      <c r="C729" s="151">
        <v>3.8174480000000002</v>
      </c>
      <c r="D729" s="151">
        <v>1.1632999999999999E-2</v>
      </c>
      <c r="E729" s="151">
        <v>1.8713E-2</v>
      </c>
      <c r="F729" s="151">
        <v>1.261676</v>
      </c>
      <c r="G729" s="151">
        <v>3.6789109999999998</v>
      </c>
      <c r="H729" s="151">
        <v>2.1125999999999999E-2</v>
      </c>
      <c r="I729" s="151">
        <v>1.3680749999999999</v>
      </c>
      <c r="J729" s="151">
        <v>0.997031</v>
      </c>
      <c r="K729" s="151">
        <v>1.2778719999999999</v>
      </c>
      <c r="L729" s="151">
        <v>0.118661</v>
      </c>
      <c r="M729" s="151">
        <v>0</v>
      </c>
      <c r="N729" s="151">
        <v>8.6352999999999999E-2</v>
      </c>
      <c r="O729" s="151">
        <v>5.0368570000000004</v>
      </c>
      <c r="P729" s="151">
        <v>0</v>
      </c>
      <c r="Q729" s="151">
        <v>2.0797E-2</v>
      </c>
      <c r="R729" s="151">
        <v>2.1786E-2</v>
      </c>
      <c r="S729" s="151">
        <v>1.8745999999999999E-2</v>
      </c>
      <c r="T729" s="151">
        <v>0</v>
      </c>
      <c r="U729" s="151">
        <v>0</v>
      </c>
      <c r="V729" s="151">
        <v>0.12698599999999999</v>
      </c>
      <c r="W729" s="151">
        <v>0</v>
      </c>
      <c r="X729" s="151">
        <v>0</v>
      </c>
      <c r="Y729" s="151">
        <v>0</v>
      </c>
      <c r="Z729" s="151">
        <v>0</v>
      </c>
      <c r="AA729" s="151">
        <v>81.698999000000001</v>
      </c>
      <c r="AB729" s="151">
        <v>6.3167559999999998</v>
      </c>
      <c r="AC729" s="151">
        <v>53.298589</v>
      </c>
      <c r="AD729" s="151">
        <v>3.4228000000000001E-2</v>
      </c>
      <c r="AE729" s="151">
        <v>1.9033999999999999E-2</v>
      </c>
      <c r="AF729" s="151">
        <v>1.9205E-2</v>
      </c>
      <c r="AG729" s="151">
        <v>0</v>
      </c>
      <c r="AH729" s="151">
        <v>0</v>
      </c>
      <c r="AI729" s="150">
        <v>1.0135E-2</v>
      </c>
    </row>
    <row r="730" spans="1:35" x14ac:dyDescent="0.25">
      <c r="A730" s="9">
        <v>729</v>
      </c>
      <c r="B730" s="3">
        <v>42934</v>
      </c>
      <c r="C730" s="151">
        <v>3.8161399999999999</v>
      </c>
      <c r="D730" s="151">
        <v>1.1629E-2</v>
      </c>
      <c r="E730" s="151">
        <v>1.8706E-2</v>
      </c>
      <c r="F730" s="151">
        <v>1.2626489999999999</v>
      </c>
      <c r="G730" s="151">
        <v>3.6772360000000002</v>
      </c>
      <c r="H730" s="151">
        <v>2.1080999999999999E-2</v>
      </c>
      <c r="I730" s="151">
        <v>1.3755440000000001</v>
      </c>
      <c r="J730" s="151">
        <v>0.99979799999999996</v>
      </c>
      <c r="K730" s="151">
        <v>1.278052</v>
      </c>
      <c r="L730" s="151">
        <v>0.118684</v>
      </c>
      <c r="M730" s="151">
        <v>0</v>
      </c>
      <c r="N730" s="151">
        <v>8.6324999999999999E-2</v>
      </c>
      <c r="O730" s="151">
        <v>5.0358739999999997</v>
      </c>
      <c r="P730" s="151">
        <v>0</v>
      </c>
      <c r="Q730" s="151">
        <v>2.0902E-2</v>
      </c>
      <c r="R730" s="151">
        <v>2.1887E-2</v>
      </c>
      <c r="S730" s="151">
        <v>1.8731000000000001E-2</v>
      </c>
      <c r="T730" s="151">
        <v>0</v>
      </c>
      <c r="U730" s="151">
        <v>0</v>
      </c>
      <c r="V730" s="151">
        <v>0.12757599999999999</v>
      </c>
      <c r="W730" s="151">
        <v>0</v>
      </c>
      <c r="X730" s="151">
        <v>0</v>
      </c>
      <c r="Y730" s="151">
        <v>0</v>
      </c>
      <c r="Z730" s="151">
        <v>0</v>
      </c>
      <c r="AA730" s="151">
        <v>81.659234999999995</v>
      </c>
      <c r="AB730" s="151">
        <v>6.3331229999999996</v>
      </c>
      <c r="AC730" s="151">
        <v>53.297511999999998</v>
      </c>
      <c r="AD730" s="151">
        <v>3.4153000000000003E-2</v>
      </c>
      <c r="AE730" s="151">
        <v>1.8957000000000002E-2</v>
      </c>
      <c r="AF730" s="151">
        <v>1.9120000000000002E-2</v>
      </c>
      <c r="AG730" s="151">
        <v>0</v>
      </c>
      <c r="AH730" s="151">
        <v>0</v>
      </c>
      <c r="AI730" s="150">
        <v>1.0127000000000001E-2</v>
      </c>
    </row>
    <row r="731" spans="1:35" x14ac:dyDescent="0.25">
      <c r="A731" s="9">
        <v>730</v>
      </c>
      <c r="B731" s="3">
        <v>42933</v>
      </c>
      <c r="C731" s="151">
        <v>3.8149150000000001</v>
      </c>
      <c r="D731" s="151">
        <v>1.1625999999999999E-2</v>
      </c>
      <c r="E731" s="151">
        <v>1.8700000000000001E-2</v>
      </c>
      <c r="F731" s="151">
        <v>1.262691</v>
      </c>
      <c r="G731" s="151">
        <v>3.6992989999999999</v>
      </c>
      <c r="H731" s="151">
        <v>2.1042000000000002E-2</v>
      </c>
      <c r="I731" s="151">
        <v>1.3644069999999999</v>
      </c>
      <c r="J731" s="151">
        <v>0.99206899999999998</v>
      </c>
      <c r="K731" s="151">
        <v>1.2785029999999999</v>
      </c>
      <c r="L731" s="151">
        <v>0.11855499999999999</v>
      </c>
      <c r="M731" s="151">
        <v>0</v>
      </c>
      <c r="N731" s="151">
        <v>8.6298E-2</v>
      </c>
      <c r="O731" s="151">
        <v>5.0344870000000004</v>
      </c>
      <c r="P731" s="151">
        <v>0</v>
      </c>
      <c r="Q731" s="151">
        <v>2.0671999999999999E-2</v>
      </c>
      <c r="R731" s="151">
        <v>2.1696E-2</v>
      </c>
      <c r="S731" s="151">
        <v>1.8865E-2</v>
      </c>
      <c r="T731" s="151">
        <v>0</v>
      </c>
      <c r="U731" s="151">
        <v>0</v>
      </c>
      <c r="V731" s="151">
        <v>0.12645100000000001</v>
      </c>
      <c r="W731" s="151">
        <v>0</v>
      </c>
      <c r="X731" s="151">
        <v>0</v>
      </c>
      <c r="Y731" s="151">
        <v>0</v>
      </c>
      <c r="Z731" s="151">
        <v>0</v>
      </c>
      <c r="AA731" s="151">
        <v>81.627635999999995</v>
      </c>
      <c r="AB731" s="151">
        <v>6.3061569999999998</v>
      </c>
      <c r="AC731" s="151">
        <v>53.317920000000001</v>
      </c>
      <c r="AD731" s="151">
        <v>3.4054000000000001E-2</v>
      </c>
      <c r="AE731" s="151">
        <v>1.8957000000000002E-2</v>
      </c>
      <c r="AF731" s="151">
        <v>1.9120000000000002E-2</v>
      </c>
      <c r="AG731" s="151">
        <v>0</v>
      </c>
      <c r="AH731" s="151">
        <v>0</v>
      </c>
      <c r="AI731" s="150">
        <v>1.0182E-2</v>
      </c>
    </row>
    <row r="732" spans="1:35" x14ac:dyDescent="0.25">
      <c r="A732" s="9">
        <v>731</v>
      </c>
      <c r="B732" s="3">
        <v>42930</v>
      </c>
      <c r="C732" s="151">
        <v>3.8107989999999998</v>
      </c>
      <c r="D732" s="151">
        <v>1.1616E-2</v>
      </c>
      <c r="E732" s="151">
        <v>1.8679999999999999E-2</v>
      </c>
      <c r="F732" s="151">
        <v>1.259706</v>
      </c>
      <c r="G732" s="151">
        <v>3.6988270000000001</v>
      </c>
      <c r="H732" s="151">
        <v>2.1063999999999999E-2</v>
      </c>
      <c r="I732" s="151">
        <v>1.353899</v>
      </c>
      <c r="J732" s="151">
        <v>0.98001499999999997</v>
      </c>
      <c r="K732" s="151">
        <v>1.274554</v>
      </c>
      <c r="L732" s="151">
        <v>0.11827799999999999</v>
      </c>
      <c r="M732" s="151">
        <v>0</v>
      </c>
      <c r="N732" s="151">
        <v>8.6215E-2</v>
      </c>
      <c r="O732" s="151">
        <v>5.0294530000000002</v>
      </c>
      <c r="P732" s="151">
        <v>0</v>
      </c>
      <c r="Q732" s="151">
        <v>2.0388E-2</v>
      </c>
      <c r="R732" s="151">
        <v>2.154E-2</v>
      </c>
      <c r="S732" s="151">
        <v>1.8688E-2</v>
      </c>
      <c r="T732" s="151">
        <v>0</v>
      </c>
      <c r="U732" s="151">
        <v>0</v>
      </c>
      <c r="V732" s="151">
        <v>0.12554399999999999</v>
      </c>
      <c r="W732" s="151">
        <v>0</v>
      </c>
      <c r="X732" s="151">
        <v>0</v>
      </c>
      <c r="Y732" s="151">
        <v>0</v>
      </c>
      <c r="Z732" s="151">
        <v>0</v>
      </c>
      <c r="AA732" s="151">
        <v>81.492227999999997</v>
      </c>
      <c r="AB732" s="151">
        <v>6.2832379999999999</v>
      </c>
      <c r="AC732" s="151">
        <v>53.178012000000003</v>
      </c>
      <c r="AD732" s="151">
        <v>3.3924999999999997E-2</v>
      </c>
      <c r="AE732" s="151">
        <v>1.8957000000000002E-2</v>
      </c>
      <c r="AF732" s="151">
        <v>1.9120000000000002E-2</v>
      </c>
      <c r="AG732" s="151">
        <v>0</v>
      </c>
      <c r="AH732" s="151">
        <v>0</v>
      </c>
      <c r="AI732" s="150">
        <v>1.0141000000000001E-2</v>
      </c>
    </row>
    <row r="733" spans="1:35" x14ac:dyDescent="0.25">
      <c r="A733" s="9">
        <v>732</v>
      </c>
      <c r="B733" s="3">
        <v>42929</v>
      </c>
      <c r="C733" s="151">
        <v>3.8094269999999999</v>
      </c>
      <c r="D733" s="151">
        <v>1.1610000000000001E-2</v>
      </c>
      <c r="E733" s="151">
        <v>1.8674E-2</v>
      </c>
      <c r="F733" s="151">
        <v>1.2610600000000001</v>
      </c>
      <c r="G733" s="151">
        <v>3.7309260000000002</v>
      </c>
      <c r="H733" s="151">
        <v>2.1228E-2</v>
      </c>
      <c r="I733" s="151">
        <v>1.350446</v>
      </c>
      <c r="J733" s="151">
        <v>0.97176899999999999</v>
      </c>
      <c r="K733" s="151">
        <v>1.276457</v>
      </c>
      <c r="L733" s="151">
        <v>0.118203</v>
      </c>
      <c r="M733" s="151">
        <v>0</v>
      </c>
      <c r="N733" s="151">
        <v>8.6188000000000001E-2</v>
      </c>
      <c r="O733" s="151">
        <v>5.0276290000000001</v>
      </c>
      <c r="P733" s="151">
        <v>0</v>
      </c>
      <c r="Q733" s="151">
        <v>2.0386000000000001E-2</v>
      </c>
      <c r="R733" s="151">
        <v>2.1461999999999998E-2</v>
      </c>
      <c r="S733" s="151">
        <v>1.8890000000000001E-2</v>
      </c>
      <c r="T733" s="151">
        <v>0</v>
      </c>
      <c r="U733" s="151">
        <v>0</v>
      </c>
      <c r="V733" s="151">
        <v>0.12506500000000001</v>
      </c>
      <c r="W733" s="151">
        <v>0</v>
      </c>
      <c r="X733" s="151">
        <v>0</v>
      </c>
      <c r="Y733" s="151">
        <v>0</v>
      </c>
      <c r="Z733" s="151">
        <v>0</v>
      </c>
      <c r="AA733" s="151">
        <v>81.413054000000002</v>
      </c>
      <c r="AB733" s="151">
        <v>6.2792589999999997</v>
      </c>
      <c r="AC733" s="151">
        <v>53.262241000000003</v>
      </c>
      <c r="AD733" s="151">
        <v>3.3640000000000003E-2</v>
      </c>
      <c r="AE733" s="151">
        <v>1.8957000000000002E-2</v>
      </c>
      <c r="AF733" s="151">
        <v>1.9120000000000002E-2</v>
      </c>
      <c r="AG733" s="151">
        <v>0</v>
      </c>
      <c r="AH733" s="151">
        <v>0</v>
      </c>
      <c r="AI733" s="150">
        <v>1.0248999999999999E-2</v>
      </c>
    </row>
    <row r="734" spans="1:35" x14ac:dyDescent="0.25">
      <c r="A734" s="9">
        <v>733</v>
      </c>
      <c r="B734" s="3">
        <v>42928</v>
      </c>
      <c r="C734" s="151">
        <v>3.808341</v>
      </c>
      <c r="D734" s="151">
        <v>1.1606999999999999E-2</v>
      </c>
      <c r="E734" s="151">
        <v>1.8667E-2</v>
      </c>
      <c r="F734" s="151">
        <v>1.259727</v>
      </c>
      <c r="G734" s="151">
        <v>3.7450559999999999</v>
      </c>
      <c r="H734" s="151">
        <v>2.1297E-2</v>
      </c>
      <c r="I734" s="151">
        <v>1.347969</v>
      </c>
      <c r="J734" s="151">
        <v>0.97232799999999997</v>
      </c>
      <c r="K734" s="151">
        <v>1.2733300000000001</v>
      </c>
      <c r="L734" s="151">
        <v>0.11798599999999999</v>
      </c>
      <c r="M734" s="151">
        <v>0</v>
      </c>
      <c r="N734" s="151">
        <v>8.6161000000000001E-2</v>
      </c>
      <c r="O734" s="151">
        <v>5.024648</v>
      </c>
      <c r="P734" s="151">
        <v>0</v>
      </c>
      <c r="Q734" s="151">
        <v>2.0344000000000001E-2</v>
      </c>
      <c r="R734" s="151">
        <v>2.1382999999999999E-2</v>
      </c>
      <c r="S734" s="151">
        <v>1.8717000000000001E-2</v>
      </c>
      <c r="T734" s="151">
        <v>0</v>
      </c>
      <c r="U734" s="151">
        <v>0</v>
      </c>
      <c r="V734" s="151">
        <v>0.12463299999999999</v>
      </c>
      <c r="W734" s="151">
        <v>0</v>
      </c>
      <c r="X734" s="151">
        <v>0</v>
      </c>
      <c r="Y734" s="151">
        <v>0</v>
      </c>
      <c r="Z734" s="151">
        <v>0</v>
      </c>
      <c r="AA734" s="151">
        <v>81.371324999999999</v>
      </c>
      <c r="AB734" s="151">
        <v>6.2608319999999997</v>
      </c>
      <c r="AC734" s="151">
        <v>53.190078999999997</v>
      </c>
      <c r="AD734" s="151">
        <v>3.3237000000000003E-2</v>
      </c>
      <c r="AE734" s="151">
        <v>1.8957000000000002E-2</v>
      </c>
      <c r="AF734" s="151">
        <v>1.9120000000000002E-2</v>
      </c>
      <c r="AG734" s="151">
        <v>0</v>
      </c>
      <c r="AH734" s="151">
        <v>0</v>
      </c>
      <c r="AI734" s="150">
        <v>1.0312E-2</v>
      </c>
    </row>
    <row r="735" spans="1:35" x14ac:dyDescent="0.25">
      <c r="A735" s="9">
        <v>734</v>
      </c>
      <c r="B735" s="3">
        <v>42927</v>
      </c>
      <c r="C735" s="151">
        <v>3.80694</v>
      </c>
      <c r="D735" s="151">
        <v>1.1603E-2</v>
      </c>
      <c r="E735" s="151">
        <v>1.866E-2</v>
      </c>
      <c r="F735" s="151">
        <v>1.2578039999999999</v>
      </c>
      <c r="G735" s="151">
        <v>3.7146759999999999</v>
      </c>
      <c r="H735" s="151">
        <v>2.1083999999999999E-2</v>
      </c>
      <c r="I735" s="151">
        <v>1.330198</v>
      </c>
      <c r="J735" s="151">
        <v>0.96710799999999997</v>
      </c>
      <c r="K735" s="151">
        <v>1.272567</v>
      </c>
      <c r="L735" s="151">
        <v>0.117788</v>
      </c>
      <c r="M735" s="151">
        <v>0</v>
      </c>
      <c r="N735" s="151">
        <v>8.6137000000000005E-2</v>
      </c>
      <c r="O735" s="151">
        <v>5.0241259999999999</v>
      </c>
      <c r="P735" s="151">
        <v>0</v>
      </c>
      <c r="Q735" s="151">
        <v>2.0004000000000001E-2</v>
      </c>
      <c r="R735" s="151">
        <v>2.1055999999999998E-2</v>
      </c>
      <c r="S735" s="151">
        <v>1.847E-2</v>
      </c>
      <c r="T735" s="151">
        <v>0</v>
      </c>
      <c r="U735" s="151">
        <v>0</v>
      </c>
      <c r="V735" s="151">
        <v>0.12277399999999999</v>
      </c>
      <c r="W735" s="151">
        <v>0</v>
      </c>
      <c r="X735" s="151">
        <v>0</v>
      </c>
      <c r="Y735" s="151">
        <v>0</v>
      </c>
      <c r="Z735" s="151">
        <v>0</v>
      </c>
      <c r="AA735" s="151">
        <v>81.400711000000001</v>
      </c>
      <c r="AB735" s="151">
        <v>6.2130190000000001</v>
      </c>
      <c r="AC735" s="151">
        <v>53.140884999999997</v>
      </c>
      <c r="AD735" s="151">
        <v>3.2891999999999998E-2</v>
      </c>
      <c r="AE735" s="151">
        <v>1.8917E-2</v>
      </c>
      <c r="AF735" s="151">
        <v>1.9088000000000001E-2</v>
      </c>
      <c r="AG735" s="151">
        <v>0</v>
      </c>
      <c r="AH735" s="151">
        <v>0</v>
      </c>
      <c r="AI735" s="150">
        <v>1.017E-2</v>
      </c>
    </row>
    <row r="736" spans="1:35" x14ac:dyDescent="0.25">
      <c r="A736" s="9">
        <v>735</v>
      </c>
      <c r="B736" s="3">
        <v>42926</v>
      </c>
      <c r="C736" s="151">
        <v>3.8054950000000001</v>
      </c>
      <c r="D736" s="151">
        <v>1.1597E-2</v>
      </c>
      <c r="E736" s="151">
        <v>1.8654E-2</v>
      </c>
      <c r="F736" s="151">
        <v>1.256875</v>
      </c>
      <c r="G736" s="151">
        <v>3.7365400000000002</v>
      </c>
      <c r="H736" s="151">
        <v>2.1467E-2</v>
      </c>
      <c r="I736" s="151">
        <v>1.315828</v>
      </c>
      <c r="J736" s="151">
        <v>0.95745400000000003</v>
      </c>
      <c r="K736" s="151">
        <v>1.2726470000000001</v>
      </c>
      <c r="L736" s="151">
        <v>0.117586</v>
      </c>
      <c r="M736" s="151">
        <v>0</v>
      </c>
      <c r="N736" s="151">
        <v>8.6109000000000005E-2</v>
      </c>
      <c r="O736" s="151">
        <v>5.0199559999999996</v>
      </c>
      <c r="P736" s="151">
        <v>0</v>
      </c>
      <c r="Q736" s="151">
        <v>1.9813999999999998E-2</v>
      </c>
      <c r="R736" s="151">
        <v>2.0830999999999999E-2</v>
      </c>
      <c r="S736" s="151">
        <v>1.8374999999999999E-2</v>
      </c>
      <c r="T736" s="151">
        <v>0</v>
      </c>
      <c r="U736" s="151">
        <v>0</v>
      </c>
      <c r="V736" s="151">
        <v>0.121452</v>
      </c>
      <c r="W736" s="151">
        <v>0</v>
      </c>
      <c r="X736" s="151">
        <v>0</v>
      </c>
      <c r="Y736" s="151">
        <v>0</v>
      </c>
      <c r="Z736" s="151">
        <v>0</v>
      </c>
      <c r="AA736" s="151">
        <v>81.345478999999997</v>
      </c>
      <c r="AB736" s="151">
        <v>6.1849800000000004</v>
      </c>
      <c r="AC736" s="151">
        <v>53.161698999999999</v>
      </c>
      <c r="AD736" s="151">
        <v>3.2773999999999998E-2</v>
      </c>
      <c r="AE736" s="151">
        <v>1.8917E-2</v>
      </c>
      <c r="AF736" s="151">
        <v>1.9088000000000001E-2</v>
      </c>
      <c r="AG736" s="151">
        <v>0</v>
      </c>
      <c r="AH736" s="151">
        <v>0</v>
      </c>
      <c r="AI736" s="150">
        <v>1.0211E-2</v>
      </c>
    </row>
    <row r="737" spans="1:35" x14ac:dyDescent="0.25">
      <c r="A737" s="9">
        <v>736</v>
      </c>
      <c r="B737" s="3">
        <v>42923</v>
      </c>
      <c r="C737" s="151">
        <v>3.8015669999999999</v>
      </c>
      <c r="D737" s="151">
        <v>1.1589E-2</v>
      </c>
      <c r="E737" s="151">
        <v>1.8634000000000001E-2</v>
      </c>
      <c r="F737" s="151">
        <v>1.255409</v>
      </c>
      <c r="G737" s="151">
        <v>3.730791</v>
      </c>
      <c r="H737" s="151">
        <v>2.1458999999999999E-2</v>
      </c>
      <c r="I737" s="151">
        <v>1.3185990000000001</v>
      </c>
      <c r="J737" s="151">
        <v>0.96217900000000001</v>
      </c>
      <c r="K737" s="151">
        <v>1.270937</v>
      </c>
      <c r="L737" s="151">
        <v>0.11761000000000001</v>
      </c>
      <c r="M737" s="151">
        <v>0</v>
      </c>
      <c r="N737" s="151">
        <v>8.6026000000000005E-2</v>
      </c>
      <c r="O737" s="151">
        <v>5.016915</v>
      </c>
      <c r="P737" s="151">
        <v>0</v>
      </c>
      <c r="Q737" s="151">
        <v>1.9882E-2</v>
      </c>
      <c r="R737" s="151">
        <v>2.0938999999999999E-2</v>
      </c>
      <c r="S737" s="151">
        <v>1.8339000000000001E-2</v>
      </c>
      <c r="T737" s="151">
        <v>0</v>
      </c>
      <c r="U737" s="151">
        <v>0</v>
      </c>
      <c r="V737" s="151">
        <v>0.122056</v>
      </c>
      <c r="W737" s="151">
        <v>0</v>
      </c>
      <c r="X737" s="151">
        <v>0</v>
      </c>
      <c r="Y737" s="151">
        <v>0</v>
      </c>
      <c r="Z737" s="151">
        <v>0</v>
      </c>
      <c r="AA737" s="151">
        <v>81.374984999999995</v>
      </c>
      <c r="AB737" s="151">
        <v>6.1927820000000002</v>
      </c>
      <c r="AC737" s="151">
        <v>53.114742</v>
      </c>
      <c r="AD737" s="151">
        <v>3.2883000000000003E-2</v>
      </c>
      <c r="AE737" s="151">
        <v>1.8917E-2</v>
      </c>
      <c r="AF737" s="151">
        <v>1.9088000000000001E-2</v>
      </c>
      <c r="AG737" s="151">
        <v>0</v>
      </c>
      <c r="AH737" s="151">
        <v>0</v>
      </c>
      <c r="AI737" s="150">
        <v>1.0289E-2</v>
      </c>
    </row>
    <row r="738" spans="1:35" x14ac:dyDescent="0.25">
      <c r="A738" s="9">
        <v>737</v>
      </c>
      <c r="B738" s="3">
        <v>42922</v>
      </c>
      <c r="C738" s="151">
        <v>3.8002009999999999</v>
      </c>
      <c r="D738" s="151">
        <v>1.1586000000000001E-2</v>
      </c>
      <c r="E738" s="151">
        <v>1.8627999999999999E-2</v>
      </c>
      <c r="F738" s="151">
        <v>1.253209</v>
      </c>
      <c r="G738" s="151">
        <v>3.698855</v>
      </c>
      <c r="H738" s="151">
        <v>2.1198000000000002E-2</v>
      </c>
      <c r="I738" s="151">
        <v>1.320279</v>
      </c>
      <c r="J738" s="151">
        <v>0.964144</v>
      </c>
      <c r="K738" s="151">
        <v>1.2686230000000001</v>
      </c>
      <c r="L738" s="151">
        <v>0.11768199999999999</v>
      </c>
      <c r="M738" s="151">
        <v>0</v>
      </c>
      <c r="N738" s="151">
        <v>8.5917999999999994E-2</v>
      </c>
      <c r="O738" s="151">
        <v>5.0183749999999998</v>
      </c>
      <c r="P738" s="151">
        <v>0</v>
      </c>
      <c r="Q738" s="151">
        <v>1.9871E-2</v>
      </c>
      <c r="R738" s="151">
        <v>2.0955000000000001E-2</v>
      </c>
      <c r="S738" s="151">
        <v>1.8275E-2</v>
      </c>
      <c r="T738" s="151">
        <v>0</v>
      </c>
      <c r="U738" s="151">
        <v>0</v>
      </c>
      <c r="V738" s="151">
        <v>0.122159</v>
      </c>
      <c r="W738" s="151">
        <v>0</v>
      </c>
      <c r="X738" s="151">
        <v>0</v>
      </c>
      <c r="Y738" s="151">
        <v>0</v>
      </c>
      <c r="Z738" s="151">
        <v>0</v>
      </c>
      <c r="AA738" s="151">
        <v>81.433683000000002</v>
      </c>
      <c r="AB738" s="151">
        <v>6.1989809999999999</v>
      </c>
      <c r="AC738" s="151">
        <v>53.052121999999997</v>
      </c>
      <c r="AD738" s="151">
        <v>3.2867E-2</v>
      </c>
      <c r="AE738" s="151">
        <v>1.8917E-2</v>
      </c>
      <c r="AF738" s="151">
        <v>1.9088000000000001E-2</v>
      </c>
      <c r="AG738" s="151">
        <v>0</v>
      </c>
      <c r="AH738" s="151">
        <v>0</v>
      </c>
      <c r="AI738" s="150">
        <v>1.0156E-2</v>
      </c>
    </row>
    <row r="739" spans="1:35" x14ac:dyDescent="0.25">
      <c r="A739" s="9">
        <v>738</v>
      </c>
      <c r="B739" s="3">
        <v>42921</v>
      </c>
      <c r="C739" s="151">
        <v>3.7990659999999998</v>
      </c>
      <c r="D739" s="151">
        <v>1.1582E-2</v>
      </c>
      <c r="E739" s="151">
        <v>1.8620999999999999E-2</v>
      </c>
      <c r="F739" s="151">
        <v>1.252516</v>
      </c>
      <c r="G739" s="151">
        <v>3.6744289999999999</v>
      </c>
      <c r="H739" s="151">
        <v>2.1094999999999999E-2</v>
      </c>
      <c r="I739" s="151">
        <v>1.326252</v>
      </c>
      <c r="J739" s="151">
        <v>0.96768699999999996</v>
      </c>
      <c r="K739" s="151">
        <v>1.2695749999999999</v>
      </c>
      <c r="L739" s="151">
        <v>0.117724</v>
      </c>
      <c r="M739" s="151">
        <v>0</v>
      </c>
      <c r="N739" s="151">
        <v>8.5890999999999995E-2</v>
      </c>
      <c r="O739" s="151">
        <v>5.0193060000000003</v>
      </c>
      <c r="P739" s="151">
        <v>0</v>
      </c>
      <c r="Q739" s="151">
        <v>2.0004999999999998E-2</v>
      </c>
      <c r="R739" s="151">
        <v>2.1066999999999999E-2</v>
      </c>
      <c r="S739" s="151">
        <v>1.8154E-2</v>
      </c>
      <c r="T739" s="151">
        <v>0</v>
      </c>
      <c r="U739" s="151">
        <v>0</v>
      </c>
      <c r="V739" s="151">
        <v>0.122821</v>
      </c>
      <c r="W739" s="151">
        <v>0</v>
      </c>
      <c r="X739" s="151">
        <v>0</v>
      </c>
      <c r="Y739" s="151">
        <v>0</v>
      </c>
      <c r="Z739" s="151">
        <v>0</v>
      </c>
      <c r="AA739" s="151">
        <v>81.495765000000006</v>
      </c>
      <c r="AB739" s="151">
        <v>6.2098230000000001</v>
      </c>
      <c r="AC739" s="151">
        <v>53.124969</v>
      </c>
      <c r="AD739" s="151">
        <v>3.3064999999999997E-2</v>
      </c>
      <c r="AE739" s="151">
        <v>1.8917E-2</v>
      </c>
      <c r="AF739" s="151">
        <v>1.9088000000000001E-2</v>
      </c>
      <c r="AG739" s="151">
        <v>0</v>
      </c>
      <c r="AH739" s="151">
        <v>0</v>
      </c>
      <c r="AI739" s="150">
        <v>1.0206E-2</v>
      </c>
    </row>
    <row r="740" spans="1:35" x14ac:dyDescent="0.25">
      <c r="A740" s="9">
        <v>739</v>
      </c>
      <c r="B740" s="3">
        <v>42920</v>
      </c>
      <c r="C740" s="151">
        <v>3.797752</v>
      </c>
      <c r="D740" s="151">
        <v>1.1579000000000001E-2</v>
      </c>
      <c r="E740" s="151">
        <v>1.8615E-2</v>
      </c>
      <c r="F740" s="151">
        <v>1.250475</v>
      </c>
      <c r="G740" s="151">
        <v>3.656768</v>
      </c>
      <c r="H740" s="151">
        <v>2.1137E-2</v>
      </c>
      <c r="I740" s="151">
        <v>1.314047</v>
      </c>
      <c r="J740" s="151">
        <v>0.96587999999999996</v>
      </c>
      <c r="K740" s="151">
        <v>1.2682739999999999</v>
      </c>
      <c r="L740" s="151">
        <v>0.11765399999999999</v>
      </c>
      <c r="M740" s="151">
        <v>0</v>
      </c>
      <c r="N740" s="151">
        <v>8.5862999999999995E-2</v>
      </c>
      <c r="O740" s="151">
        <v>5.0201589999999996</v>
      </c>
      <c r="P740" s="151">
        <v>0</v>
      </c>
      <c r="Q740" s="151">
        <v>1.9834000000000001E-2</v>
      </c>
      <c r="R740" s="151">
        <v>2.0920000000000001E-2</v>
      </c>
      <c r="S740" s="151">
        <v>1.8062999999999999E-2</v>
      </c>
      <c r="T740" s="151">
        <v>0</v>
      </c>
      <c r="U740" s="151">
        <v>0</v>
      </c>
      <c r="V740" s="151">
        <v>0.121975</v>
      </c>
      <c r="W740" s="151">
        <v>0</v>
      </c>
      <c r="X740" s="151">
        <v>0</v>
      </c>
      <c r="Y740" s="151">
        <v>0</v>
      </c>
      <c r="Z740" s="151">
        <v>0</v>
      </c>
      <c r="AA740" s="151">
        <v>81.529601</v>
      </c>
      <c r="AB740" s="151">
        <v>6.191802</v>
      </c>
      <c r="AC740" s="151">
        <v>53.050356000000001</v>
      </c>
      <c r="AD740" s="151">
        <v>3.2943E-2</v>
      </c>
      <c r="AE740" s="151">
        <v>1.891E-2</v>
      </c>
      <c r="AF740" s="151">
        <v>1.9075999999999999E-2</v>
      </c>
      <c r="AG740" s="151">
        <v>0</v>
      </c>
      <c r="AH740" s="151">
        <v>0</v>
      </c>
      <c r="AI740" s="150">
        <v>1.0156999999999999E-2</v>
      </c>
    </row>
    <row r="741" spans="1:35" x14ac:dyDescent="0.25">
      <c r="A741" s="9">
        <v>740</v>
      </c>
      <c r="B741" s="3">
        <v>42919</v>
      </c>
      <c r="C741" s="151">
        <v>3.7964910000000001</v>
      </c>
      <c r="D741" s="151">
        <v>1.1575E-2</v>
      </c>
      <c r="E741" s="151">
        <v>1.8608E-2</v>
      </c>
      <c r="F741" s="151">
        <v>1.249595</v>
      </c>
      <c r="G741" s="151">
        <v>3.6446329999999998</v>
      </c>
      <c r="H741" s="151">
        <v>2.1219999999999999E-2</v>
      </c>
      <c r="I741" s="151">
        <v>1.314128</v>
      </c>
      <c r="J741" s="151">
        <v>0.96840499999999996</v>
      </c>
      <c r="K741" s="151">
        <v>1.2689239999999999</v>
      </c>
      <c r="L741" s="151">
        <v>0.11762499999999999</v>
      </c>
      <c r="M741" s="151">
        <v>0</v>
      </c>
      <c r="N741" s="151">
        <v>8.5834999999999995E-2</v>
      </c>
      <c r="O741" s="151">
        <v>5.0188329999999999</v>
      </c>
      <c r="P741" s="151">
        <v>0</v>
      </c>
      <c r="Q741" s="151">
        <v>1.9772000000000001E-2</v>
      </c>
      <c r="R741" s="151">
        <v>2.0884E-2</v>
      </c>
      <c r="S741" s="151">
        <v>1.7940000000000001E-2</v>
      </c>
      <c r="T741" s="151">
        <v>0</v>
      </c>
      <c r="U741" s="151">
        <v>0</v>
      </c>
      <c r="V741" s="151">
        <v>0.12177300000000001</v>
      </c>
      <c r="W741" s="151">
        <v>0</v>
      </c>
      <c r="X741" s="151">
        <v>0</v>
      </c>
      <c r="Y741" s="151">
        <v>0</v>
      </c>
      <c r="Z741" s="151">
        <v>0</v>
      </c>
      <c r="AA741" s="151">
        <v>81.508651999999998</v>
      </c>
      <c r="AB741" s="151">
        <v>6.1913429999999998</v>
      </c>
      <c r="AC741" s="151">
        <v>53.147097000000002</v>
      </c>
      <c r="AD741" s="151">
        <v>3.2934999999999999E-2</v>
      </c>
      <c r="AE741" s="151">
        <v>1.891E-2</v>
      </c>
      <c r="AF741" s="151">
        <v>1.9075999999999999E-2</v>
      </c>
      <c r="AG741" s="151">
        <v>0</v>
      </c>
      <c r="AH741" s="151">
        <v>0</v>
      </c>
      <c r="AI741" s="150">
        <v>1.0034E-2</v>
      </c>
    </row>
    <row r="742" spans="1:35" x14ac:dyDescent="0.25">
      <c r="A742" s="9">
        <v>741</v>
      </c>
      <c r="B742" s="3">
        <v>42916</v>
      </c>
      <c r="C742" s="151">
        <v>3.7925390000000001</v>
      </c>
      <c r="D742" s="151">
        <v>1.1568E-2</v>
      </c>
      <c r="E742" s="151">
        <v>1.8589000000000001E-2</v>
      </c>
      <c r="F742" s="151">
        <v>1.2484500000000001</v>
      </c>
      <c r="G742" s="151">
        <v>3.6357689999999998</v>
      </c>
      <c r="H742" s="151">
        <v>2.1225000000000001E-2</v>
      </c>
      <c r="I742" s="151">
        <v>1.312317</v>
      </c>
      <c r="J742" s="151">
        <v>0.96603099999999997</v>
      </c>
      <c r="K742" s="151">
        <v>1.2676449999999999</v>
      </c>
      <c r="L742" s="151">
        <v>0.11748599999999999</v>
      </c>
      <c r="M742" s="151">
        <v>0</v>
      </c>
      <c r="N742" s="151">
        <v>8.5750999999999994E-2</v>
      </c>
      <c r="O742" s="151">
        <v>5.0137590000000003</v>
      </c>
      <c r="P742" s="151">
        <v>0</v>
      </c>
      <c r="Q742" s="151">
        <v>2.0562E-2</v>
      </c>
      <c r="R742" s="151">
        <v>2.0784E-2</v>
      </c>
      <c r="S742" s="151">
        <v>1.7801999999999998E-2</v>
      </c>
      <c r="T742" s="151">
        <v>0</v>
      </c>
      <c r="U742" s="151">
        <v>0</v>
      </c>
      <c r="V742" s="151">
        <v>0.12120499999999999</v>
      </c>
      <c r="W742" s="151">
        <v>0</v>
      </c>
      <c r="X742" s="151">
        <v>0</v>
      </c>
      <c r="Y742" s="151">
        <v>0</v>
      </c>
      <c r="Z742" s="151">
        <v>0</v>
      </c>
      <c r="AA742" s="151">
        <v>81.406364999999994</v>
      </c>
      <c r="AB742" s="151">
        <v>6.179837</v>
      </c>
      <c r="AC742" s="151">
        <v>53.053811000000003</v>
      </c>
      <c r="AD742" s="151">
        <v>3.2890000000000003E-2</v>
      </c>
      <c r="AE742" s="151">
        <v>1.8887000000000001E-2</v>
      </c>
      <c r="AF742" s="151">
        <v>1.9056E-2</v>
      </c>
      <c r="AG742" s="151">
        <v>0</v>
      </c>
      <c r="AH742" s="151">
        <v>0</v>
      </c>
      <c r="AI742" s="150">
        <v>9.8750000000000001E-3</v>
      </c>
    </row>
    <row r="743" spans="1:35" x14ac:dyDescent="0.25">
      <c r="A743" s="9">
        <v>742</v>
      </c>
      <c r="B743" s="3">
        <v>42915</v>
      </c>
      <c r="C743" s="151">
        <v>3.7913049999999999</v>
      </c>
      <c r="D743" s="151">
        <v>1.1565000000000001E-2</v>
      </c>
      <c r="E743" s="151">
        <v>1.8582999999999999E-2</v>
      </c>
      <c r="F743" s="151">
        <v>1.249519</v>
      </c>
      <c r="G743" s="151">
        <v>3.6541969999999999</v>
      </c>
      <c r="H743" s="151">
        <v>2.1366E-2</v>
      </c>
      <c r="I743" s="151">
        <v>1.318881</v>
      </c>
      <c r="J743" s="151">
        <v>0.97082599999999997</v>
      </c>
      <c r="K743" s="151">
        <v>1.268497</v>
      </c>
      <c r="L743" s="151">
        <v>0.117505</v>
      </c>
      <c r="M743" s="151">
        <v>0</v>
      </c>
      <c r="N743" s="151">
        <v>8.5723999999999995E-2</v>
      </c>
      <c r="O743" s="151">
        <v>5.0128190000000004</v>
      </c>
      <c r="P743" s="151">
        <v>0</v>
      </c>
      <c r="Q743" s="151">
        <v>2.0704E-2</v>
      </c>
      <c r="R743" s="151">
        <v>2.0891E-2</v>
      </c>
      <c r="S743" s="151">
        <v>1.8002000000000001E-2</v>
      </c>
      <c r="T743" s="151">
        <v>0</v>
      </c>
      <c r="U743" s="151">
        <v>0</v>
      </c>
      <c r="V743" s="151">
        <v>0.121821</v>
      </c>
      <c r="W743" s="151">
        <v>0</v>
      </c>
      <c r="X743" s="151">
        <v>0</v>
      </c>
      <c r="Y743" s="151">
        <v>0</v>
      </c>
      <c r="Z743" s="151">
        <v>0</v>
      </c>
      <c r="AA743" s="151">
        <v>81.382876999999993</v>
      </c>
      <c r="AB743" s="151">
        <v>6.1930040000000002</v>
      </c>
      <c r="AC743" s="151">
        <v>53.110439</v>
      </c>
      <c r="AD743" s="151">
        <v>3.2961999999999998E-2</v>
      </c>
      <c r="AE743" s="151">
        <v>1.8887000000000001E-2</v>
      </c>
      <c r="AF743" s="151">
        <v>1.9056E-2</v>
      </c>
      <c r="AG743" s="151">
        <v>0</v>
      </c>
      <c r="AH743" s="151">
        <v>0</v>
      </c>
      <c r="AI743" s="150">
        <v>9.8750000000000001E-3</v>
      </c>
    </row>
    <row r="744" spans="1:35" x14ac:dyDescent="0.25">
      <c r="A744" s="9">
        <v>743</v>
      </c>
      <c r="B744" s="3">
        <v>42914</v>
      </c>
      <c r="C744" s="151">
        <v>3.7900100000000001</v>
      </c>
      <c r="D744" s="151">
        <v>1.1561999999999999E-2</v>
      </c>
      <c r="E744" s="151">
        <v>1.8577E-2</v>
      </c>
      <c r="F744" s="151">
        <v>1.2480009999999999</v>
      </c>
      <c r="G744" s="151">
        <v>3.6382729999999999</v>
      </c>
      <c r="H744" s="151">
        <v>2.1295999999999999E-2</v>
      </c>
      <c r="I744" s="151">
        <v>1.3069550000000001</v>
      </c>
      <c r="J744" s="151">
        <v>0.96783200000000003</v>
      </c>
      <c r="K744" s="151">
        <v>1.267166</v>
      </c>
      <c r="L744" s="151">
        <v>0.11748599999999999</v>
      </c>
      <c r="M744" s="151">
        <v>0</v>
      </c>
      <c r="N744" s="151">
        <v>8.5698999999999997E-2</v>
      </c>
      <c r="O744" s="151">
        <v>5.0162930000000001</v>
      </c>
      <c r="P744" s="151">
        <v>0</v>
      </c>
      <c r="Q744" s="151">
        <v>2.0649000000000001E-2</v>
      </c>
      <c r="R744" s="151">
        <v>2.0683E-2</v>
      </c>
      <c r="S744" s="151">
        <v>1.7767000000000002E-2</v>
      </c>
      <c r="T744" s="151">
        <v>0</v>
      </c>
      <c r="U744" s="151">
        <v>0</v>
      </c>
      <c r="V744" s="151">
        <v>0.120617</v>
      </c>
      <c r="W744" s="151">
        <v>0</v>
      </c>
      <c r="X744" s="151">
        <v>0</v>
      </c>
      <c r="Y744" s="151">
        <v>0</v>
      </c>
      <c r="Z744" s="151">
        <v>0</v>
      </c>
      <c r="AA744" s="151">
        <v>81.499520000000004</v>
      </c>
      <c r="AB744" s="151">
        <v>6.170153</v>
      </c>
      <c r="AC744" s="151">
        <v>53.060926000000002</v>
      </c>
      <c r="AD744" s="151">
        <v>3.2943E-2</v>
      </c>
      <c r="AE744" s="151">
        <v>1.8832000000000002E-2</v>
      </c>
      <c r="AF744" s="151">
        <v>1.9011E-2</v>
      </c>
      <c r="AG744" s="151">
        <v>0</v>
      </c>
      <c r="AH744" s="151">
        <v>0</v>
      </c>
      <c r="AI744" s="150">
        <v>9.7689999999999999E-3</v>
      </c>
    </row>
    <row r="745" spans="1:35" x14ac:dyDescent="0.25">
      <c r="A745" s="9">
        <v>744</v>
      </c>
      <c r="B745" s="3">
        <v>42909</v>
      </c>
      <c r="C745" s="151">
        <v>3.7838539999999998</v>
      </c>
      <c r="D745" s="151">
        <v>1.1545E-2</v>
      </c>
      <c r="E745" s="151">
        <v>1.8543E-2</v>
      </c>
      <c r="F745" s="151">
        <v>1.2474909999999999</v>
      </c>
      <c r="G745" s="151">
        <v>3.6517279999999999</v>
      </c>
      <c r="H745" s="151">
        <v>2.1364999999999999E-2</v>
      </c>
      <c r="I745" s="151">
        <v>1.311796</v>
      </c>
      <c r="J745" s="151">
        <v>0.97224299999999997</v>
      </c>
      <c r="K745" s="151">
        <v>1.2663059999999999</v>
      </c>
      <c r="L745" s="151">
        <v>0.117316</v>
      </c>
      <c r="M745" s="151">
        <v>0</v>
      </c>
      <c r="N745" s="151">
        <v>8.5560999999999998E-2</v>
      </c>
      <c r="O745" s="151">
        <v>5.0087669999999997</v>
      </c>
      <c r="P745" s="151">
        <v>0</v>
      </c>
      <c r="Q745" s="151">
        <v>2.0775999999999999E-2</v>
      </c>
      <c r="R745" s="151">
        <v>2.0740999999999999E-2</v>
      </c>
      <c r="S745" s="151">
        <v>1.7842E-2</v>
      </c>
      <c r="T745" s="151">
        <v>0</v>
      </c>
      <c r="U745" s="151">
        <v>0</v>
      </c>
      <c r="V745" s="151">
        <v>0.120985</v>
      </c>
      <c r="W745" s="151">
        <v>0</v>
      </c>
      <c r="X745" s="151">
        <v>0</v>
      </c>
      <c r="Y745" s="151">
        <v>0</v>
      </c>
      <c r="Z745" s="151">
        <v>0</v>
      </c>
      <c r="AA745" s="151">
        <v>81.369454000000005</v>
      </c>
      <c r="AB745" s="151">
        <v>6.1792499999999997</v>
      </c>
      <c r="AC745" s="151">
        <v>53.029148999999997</v>
      </c>
      <c r="AD745" s="151">
        <v>3.2795999999999999E-2</v>
      </c>
      <c r="AE745" s="151">
        <v>1.8832000000000002E-2</v>
      </c>
      <c r="AF745" s="151">
        <v>1.9011E-2</v>
      </c>
      <c r="AG745" s="151">
        <v>0</v>
      </c>
      <c r="AH745" s="151">
        <v>0</v>
      </c>
      <c r="AI745" s="150">
        <v>9.6769999999999998E-3</v>
      </c>
    </row>
    <row r="746" spans="1:35" x14ac:dyDescent="0.25">
      <c r="A746" s="9">
        <v>745</v>
      </c>
      <c r="B746" s="3">
        <v>42908</v>
      </c>
      <c r="C746" s="151">
        <v>3.7827899999999999</v>
      </c>
      <c r="D746" s="151">
        <v>1.1542E-2</v>
      </c>
      <c r="E746" s="151">
        <v>1.8536E-2</v>
      </c>
      <c r="F746" s="151">
        <v>1.2473099999999999</v>
      </c>
      <c r="G746" s="151">
        <v>3.6683819999999998</v>
      </c>
      <c r="H746" s="151">
        <v>2.1356E-2</v>
      </c>
      <c r="I746" s="151">
        <v>1.30297</v>
      </c>
      <c r="J746" s="151">
        <v>0.96462700000000001</v>
      </c>
      <c r="K746" s="151">
        <v>1.2665569999999999</v>
      </c>
      <c r="L746" s="151">
        <v>0.117171</v>
      </c>
      <c r="M746" s="151">
        <v>0</v>
      </c>
      <c r="N746" s="151">
        <v>8.5533999999999999E-2</v>
      </c>
      <c r="O746" s="151">
        <v>5.0062639999999998</v>
      </c>
      <c r="P746" s="151">
        <v>0</v>
      </c>
      <c r="Q746" s="151">
        <v>2.0708000000000001E-2</v>
      </c>
      <c r="R746" s="151">
        <v>2.0591000000000002E-2</v>
      </c>
      <c r="S746" s="151">
        <v>1.7958999999999999E-2</v>
      </c>
      <c r="T746" s="151">
        <v>0</v>
      </c>
      <c r="U746" s="151">
        <v>0</v>
      </c>
      <c r="V746" s="151">
        <v>0.120099</v>
      </c>
      <c r="W746" s="151">
        <v>0</v>
      </c>
      <c r="X746" s="151">
        <v>0</v>
      </c>
      <c r="Y746" s="151">
        <v>0</v>
      </c>
      <c r="Z746" s="151">
        <v>0</v>
      </c>
      <c r="AA746" s="151">
        <v>81.275146000000007</v>
      </c>
      <c r="AB746" s="151">
        <v>6.1616920000000004</v>
      </c>
      <c r="AC746" s="151">
        <v>53.017121000000003</v>
      </c>
      <c r="AD746" s="151">
        <v>3.2743000000000001E-2</v>
      </c>
      <c r="AE746" s="151">
        <v>1.8832000000000002E-2</v>
      </c>
      <c r="AF746" s="151">
        <v>1.9011E-2</v>
      </c>
      <c r="AG746" s="151">
        <v>0</v>
      </c>
      <c r="AH746" s="151">
        <v>0</v>
      </c>
      <c r="AI746" s="150">
        <v>9.7280000000000005E-3</v>
      </c>
    </row>
    <row r="747" spans="1:35" x14ac:dyDescent="0.25">
      <c r="A747" s="9">
        <v>746</v>
      </c>
      <c r="B747" s="3">
        <v>42907</v>
      </c>
      <c r="C747" s="151">
        <v>3.7816179999999999</v>
      </c>
      <c r="D747" s="151">
        <v>1.154E-2</v>
      </c>
      <c r="E747" s="151">
        <v>1.8530000000000001E-2</v>
      </c>
      <c r="F747" s="151">
        <v>1.246105</v>
      </c>
      <c r="G747" s="151">
        <v>3.6600169999999999</v>
      </c>
      <c r="H747" s="151">
        <v>2.1292999999999999E-2</v>
      </c>
      <c r="I747" s="151">
        <v>1.3005139999999999</v>
      </c>
      <c r="J747" s="151">
        <v>0.966449</v>
      </c>
      <c r="K747" s="151">
        <v>1.264052</v>
      </c>
      <c r="L747" s="151">
        <v>0.11712400000000001</v>
      </c>
      <c r="M747" s="151">
        <v>0</v>
      </c>
      <c r="N747" s="151">
        <v>8.5507E-2</v>
      </c>
      <c r="O747" s="151">
        <v>5.0068089999999996</v>
      </c>
      <c r="P747" s="151">
        <v>0</v>
      </c>
      <c r="Q747" s="151">
        <v>2.0694000000000001E-2</v>
      </c>
      <c r="R747" s="151">
        <v>2.0551E-2</v>
      </c>
      <c r="S747" s="151">
        <v>1.7825000000000001E-2</v>
      </c>
      <c r="T747" s="151">
        <v>0</v>
      </c>
      <c r="U747" s="151">
        <v>0</v>
      </c>
      <c r="V747" s="151">
        <v>0.11988</v>
      </c>
      <c r="W747" s="151">
        <v>0</v>
      </c>
      <c r="X747" s="151">
        <v>0</v>
      </c>
      <c r="Y747" s="151">
        <v>0</v>
      </c>
      <c r="Z747" s="151">
        <v>0</v>
      </c>
      <c r="AA747" s="151">
        <v>81.311698000000007</v>
      </c>
      <c r="AB747" s="151">
        <v>6.1548610000000004</v>
      </c>
      <c r="AC747" s="151">
        <v>52.945363999999998</v>
      </c>
      <c r="AD747" s="151">
        <v>3.2742E-2</v>
      </c>
      <c r="AE747" s="151">
        <v>1.8832000000000002E-2</v>
      </c>
      <c r="AF747" s="151">
        <v>1.9011E-2</v>
      </c>
      <c r="AG747" s="151">
        <v>0</v>
      </c>
      <c r="AH747" s="151">
        <v>0</v>
      </c>
      <c r="AI747" s="150">
        <v>9.757E-3</v>
      </c>
    </row>
    <row r="748" spans="1:35" x14ac:dyDescent="0.25">
      <c r="A748" s="9">
        <v>747</v>
      </c>
      <c r="B748" s="3">
        <v>42906</v>
      </c>
      <c r="C748" s="151">
        <v>3.7804129999999998</v>
      </c>
      <c r="D748" s="151">
        <v>1.1537E-2</v>
      </c>
      <c r="E748" s="151">
        <v>1.8523000000000001E-2</v>
      </c>
      <c r="F748" s="151">
        <v>1.2465649999999999</v>
      </c>
      <c r="G748" s="151">
        <v>3.6430159999999998</v>
      </c>
      <c r="H748" s="151">
        <v>2.1263000000000001E-2</v>
      </c>
      <c r="I748" s="151">
        <v>1.3037099999999999</v>
      </c>
      <c r="J748" s="151">
        <v>0.96717299999999995</v>
      </c>
      <c r="K748" s="151">
        <v>1.2645120000000001</v>
      </c>
      <c r="L748" s="151">
        <v>0.11720999999999999</v>
      </c>
      <c r="M748" s="151">
        <v>0</v>
      </c>
      <c r="N748" s="151">
        <v>8.548E-2</v>
      </c>
      <c r="O748" s="151">
        <v>5.0060440000000002</v>
      </c>
      <c r="P748" s="151">
        <v>0</v>
      </c>
      <c r="Q748" s="151">
        <v>2.0670999999999998E-2</v>
      </c>
      <c r="R748" s="151">
        <v>2.0532000000000002E-2</v>
      </c>
      <c r="S748" s="151">
        <v>1.7971999999999998E-2</v>
      </c>
      <c r="T748" s="151">
        <v>0</v>
      </c>
      <c r="U748" s="151">
        <v>0</v>
      </c>
      <c r="V748" s="151">
        <v>0.119769</v>
      </c>
      <c r="W748" s="151">
        <v>0</v>
      </c>
      <c r="X748" s="151">
        <v>0</v>
      </c>
      <c r="Y748" s="151">
        <v>0</v>
      </c>
      <c r="Z748" s="151">
        <v>0</v>
      </c>
      <c r="AA748" s="151">
        <v>81.304188999999994</v>
      </c>
      <c r="AB748" s="151">
        <v>6.1554970000000004</v>
      </c>
      <c r="AC748" s="151">
        <v>52.961573000000001</v>
      </c>
      <c r="AD748" s="151">
        <v>3.2807999999999997E-2</v>
      </c>
      <c r="AE748" s="151">
        <v>1.8773000000000001E-2</v>
      </c>
      <c r="AF748" s="151">
        <v>1.8967999999999999E-2</v>
      </c>
      <c r="AG748" s="151">
        <v>0</v>
      </c>
      <c r="AH748" s="151">
        <v>0</v>
      </c>
      <c r="AI748" s="150">
        <v>9.8040000000000002E-3</v>
      </c>
    </row>
    <row r="749" spans="1:35" x14ac:dyDescent="0.25">
      <c r="A749" s="9">
        <v>748</v>
      </c>
      <c r="B749" s="3">
        <v>42905</v>
      </c>
      <c r="C749" s="151">
        <v>3.779236</v>
      </c>
      <c r="D749" s="151">
        <v>1.1533E-2</v>
      </c>
      <c r="E749" s="151">
        <v>1.8516999999999999E-2</v>
      </c>
      <c r="F749" s="151">
        <v>1.245247</v>
      </c>
      <c r="G749" s="151">
        <v>3.6546750000000001</v>
      </c>
      <c r="H749" s="151">
        <v>2.1353E-2</v>
      </c>
      <c r="I749" s="151">
        <v>1.289682</v>
      </c>
      <c r="J749" s="151">
        <v>0.96890200000000004</v>
      </c>
      <c r="K749" s="151">
        <v>1.26528</v>
      </c>
      <c r="L749" s="151">
        <v>0.11706999999999999</v>
      </c>
      <c r="M749" s="151">
        <v>0</v>
      </c>
      <c r="N749" s="151">
        <v>8.5453000000000001E-2</v>
      </c>
      <c r="O749" s="151">
        <v>5.0013699999999996</v>
      </c>
      <c r="P749" s="151">
        <v>0</v>
      </c>
      <c r="Q749" s="151">
        <v>2.0480000000000002E-2</v>
      </c>
      <c r="R749" s="151">
        <v>2.0309000000000001E-2</v>
      </c>
      <c r="S749" s="151">
        <v>1.7824E-2</v>
      </c>
      <c r="T749" s="151">
        <v>0</v>
      </c>
      <c r="U749" s="151">
        <v>0</v>
      </c>
      <c r="V749" s="151">
        <v>0.118478</v>
      </c>
      <c r="W749" s="151">
        <v>0</v>
      </c>
      <c r="X749" s="151">
        <v>0</v>
      </c>
      <c r="Y749" s="151">
        <v>0</v>
      </c>
      <c r="Z749" s="151">
        <v>0</v>
      </c>
      <c r="AA749" s="151">
        <v>81.246455999999995</v>
      </c>
      <c r="AB749" s="151">
        <v>6.1189939999999998</v>
      </c>
      <c r="AC749" s="151">
        <v>52.969853999999998</v>
      </c>
      <c r="AD749" s="151">
        <v>3.2472000000000001E-2</v>
      </c>
      <c r="AE749" s="151">
        <v>1.8773000000000001E-2</v>
      </c>
      <c r="AF749" s="151">
        <v>1.8967999999999999E-2</v>
      </c>
      <c r="AG749" s="151">
        <v>0</v>
      </c>
      <c r="AH749" s="151">
        <v>0</v>
      </c>
      <c r="AI749" s="150">
        <v>9.8700000000000003E-3</v>
      </c>
    </row>
    <row r="750" spans="1:35" x14ac:dyDescent="0.25">
      <c r="A750" s="9">
        <v>749</v>
      </c>
      <c r="B750" s="3">
        <v>42902</v>
      </c>
      <c r="C750" s="151">
        <v>3.7754159999999999</v>
      </c>
      <c r="D750" s="151">
        <v>1.1524E-2</v>
      </c>
      <c r="E750" s="151">
        <v>1.8497E-2</v>
      </c>
      <c r="F750" s="151">
        <v>1.2444740000000001</v>
      </c>
      <c r="G750" s="151">
        <v>3.6443590000000001</v>
      </c>
      <c r="H750" s="151">
        <v>2.1388000000000001E-2</v>
      </c>
      <c r="I750" s="151">
        <v>1.297844</v>
      </c>
      <c r="J750" s="151">
        <v>0.96939600000000004</v>
      </c>
      <c r="K750" s="151">
        <v>1.2632840000000001</v>
      </c>
      <c r="L750" s="151">
        <v>0.11702899999999999</v>
      </c>
      <c r="M750" s="151">
        <v>0</v>
      </c>
      <c r="N750" s="151">
        <v>8.5371000000000002E-2</v>
      </c>
      <c r="O750" s="151">
        <v>4.9998610000000001</v>
      </c>
      <c r="P750" s="151">
        <v>0</v>
      </c>
      <c r="Q750" s="151">
        <v>2.0566999999999998E-2</v>
      </c>
      <c r="R750" s="151">
        <v>2.0403999999999999E-2</v>
      </c>
      <c r="S750" s="151">
        <v>1.7741E-2</v>
      </c>
      <c r="T750" s="151">
        <v>0</v>
      </c>
      <c r="U750" s="151">
        <v>0</v>
      </c>
      <c r="V750" s="151">
        <v>0.119056</v>
      </c>
      <c r="W750" s="151">
        <v>0</v>
      </c>
      <c r="X750" s="151">
        <v>0</v>
      </c>
      <c r="Y750" s="151">
        <v>0</v>
      </c>
      <c r="Z750" s="151">
        <v>0</v>
      </c>
      <c r="AA750" s="151">
        <v>81.239160999999996</v>
      </c>
      <c r="AB750" s="151">
        <v>6.1272760000000002</v>
      </c>
      <c r="AC750" s="151">
        <v>52.902399000000003</v>
      </c>
      <c r="AD750" s="151">
        <v>3.2538999999999998E-2</v>
      </c>
      <c r="AE750" s="151">
        <v>1.8773000000000001E-2</v>
      </c>
      <c r="AF750" s="151">
        <v>1.8967999999999999E-2</v>
      </c>
      <c r="AG750" s="151">
        <v>0</v>
      </c>
      <c r="AH750" s="151">
        <v>0</v>
      </c>
      <c r="AI750" s="150">
        <v>9.8130000000000005E-3</v>
      </c>
    </row>
    <row r="751" spans="1:35" x14ac:dyDescent="0.25">
      <c r="A751" s="9">
        <v>750</v>
      </c>
      <c r="B751" s="3">
        <v>42901</v>
      </c>
      <c r="C751" s="151">
        <v>3.7741669999999998</v>
      </c>
      <c r="D751" s="151">
        <v>1.1521E-2</v>
      </c>
      <c r="E751" s="151">
        <v>1.8491E-2</v>
      </c>
      <c r="F751" s="151">
        <v>1.2477339999999999</v>
      </c>
      <c r="G751" s="151">
        <v>3.6575470000000001</v>
      </c>
      <c r="H751" s="151">
        <v>2.1603000000000001E-2</v>
      </c>
      <c r="I751" s="151">
        <v>1.303328</v>
      </c>
      <c r="J751" s="151">
        <v>0.97438599999999997</v>
      </c>
      <c r="K751" s="151">
        <v>1.2670600000000001</v>
      </c>
      <c r="L751" s="151">
        <v>0.11715</v>
      </c>
      <c r="M751" s="151">
        <v>0</v>
      </c>
      <c r="N751" s="151">
        <v>8.5339999999999999E-2</v>
      </c>
      <c r="O751" s="151">
        <v>4.9968849999999998</v>
      </c>
      <c r="P751" s="151">
        <v>0</v>
      </c>
      <c r="Q751" s="151">
        <v>2.0691999999999999E-2</v>
      </c>
      <c r="R751" s="151">
        <v>2.0556999999999999E-2</v>
      </c>
      <c r="S751" s="151">
        <v>1.8036E-2</v>
      </c>
      <c r="T751" s="151">
        <v>0</v>
      </c>
      <c r="U751" s="151">
        <v>0</v>
      </c>
      <c r="V751" s="151">
        <v>0.119946</v>
      </c>
      <c r="W751" s="151">
        <v>0</v>
      </c>
      <c r="X751" s="151">
        <v>0</v>
      </c>
      <c r="Y751" s="151">
        <v>0</v>
      </c>
      <c r="Z751" s="151">
        <v>0</v>
      </c>
      <c r="AA751" s="151">
        <v>81.199382</v>
      </c>
      <c r="AB751" s="151">
        <v>6.1443770000000004</v>
      </c>
      <c r="AC751" s="151">
        <v>52.985798000000003</v>
      </c>
      <c r="AD751" s="151">
        <v>3.2851999999999999E-2</v>
      </c>
      <c r="AE751" s="151">
        <v>1.8773000000000001E-2</v>
      </c>
      <c r="AF751" s="151">
        <v>1.8967999999999999E-2</v>
      </c>
      <c r="AG751" s="151">
        <v>0</v>
      </c>
      <c r="AH751" s="151">
        <v>0</v>
      </c>
      <c r="AI751" s="150">
        <v>9.8549999999999992E-3</v>
      </c>
    </row>
    <row r="752" spans="1:35" x14ac:dyDescent="0.25">
      <c r="A752" s="9">
        <v>751</v>
      </c>
      <c r="B752" s="3">
        <v>42900</v>
      </c>
      <c r="C752" s="151">
        <v>3.7729840000000001</v>
      </c>
      <c r="D752" s="151">
        <v>1.1518E-2</v>
      </c>
      <c r="E752" s="151">
        <v>1.8485000000000001E-2</v>
      </c>
      <c r="F752" s="151">
        <v>1.245088</v>
      </c>
      <c r="G752" s="151">
        <v>3.654541</v>
      </c>
      <c r="H752" s="151">
        <v>2.1557E-2</v>
      </c>
      <c r="I752" s="151">
        <v>1.301526</v>
      </c>
      <c r="J752" s="151">
        <v>0.97258100000000003</v>
      </c>
      <c r="K752" s="151">
        <v>1.2635719999999999</v>
      </c>
      <c r="L752" s="151">
        <v>0.116997</v>
      </c>
      <c r="M752" s="151">
        <v>0</v>
      </c>
      <c r="N752" s="151">
        <v>8.5311999999999999E-2</v>
      </c>
      <c r="O752" s="151">
        <v>4.9970340000000002</v>
      </c>
      <c r="P752" s="151">
        <v>0</v>
      </c>
      <c r="Q752" s="151">
        <v>2.0645E-2</v>
      </c>
      <c r="R752" s="151">
        <v>2.0518000000000002E-2</v>
      </c>
      <c r="S752" s="151">
        <v>1.8047000000000001E-2</v>
      </c>
      <c r="T752" s="151">
        <v>0</v>
      </c>
      <c r="U752" s="151">
        <v>0</v>
      </c>
      <c r="V752" s="151">
        <v>0.119736</v>
      </c>
      <c r="W752" s="151">
        <v>0</v>
      </c>
      <c r="X752" s="151">
        <v>0</v>
      </c>
      <c r="Y752" s="151">
        <v>0</v>
      </c>
      <c r="Z752" s="151">
        <v>0</v>
      </c>
      <c r="AA752" s="151">
        <v>81.251013999999998</v>
      </c>
      <c r="AB752" s="151">
        <v>6.1384080000000001</v>
      </c>
      <c r="AC752" s="151">
        <v>52.877769999999998</v>
      </c>
      <c r="AD752" s="151">
        <v>3.2765000000000002E-2</v>
      </c>
      <c r="AE752" s="151">
        <v>1.8773000000000001E-2</v>
      </c>
      <c r="AF752" s="151">
        <v>1.8967999999999999E-2</v>
      </c>
      <c r="AG752" s="151">
        <v>0</v>
      </c>
      <c r="AH752" s="151">
        <v>0</v>
      </c>
      <c r="AI752" s="150">
        <v>1.0003E-2</v>
      </c>
    </row>
    <row r="753" spans="1:35" x14ac:dyDescent="0.25">
      <c r="A753" s="9">
        <v>752</v>
      </c>
      <c r="B753" s="3">
        <v>42899</v>
      </c>
      <c r="C753" s="151">
        <v>3.7719420000000001</v>
      </c>
      <c r="D753" s="151">
        <v>1.1514999999999999E-2</v>
      </c>
      <c r="E753" s="151">
        <v>1.8478000000000001E-2</v>
      </c>
      <c r="F753" s="151">
        <v>1.2450779999999999</v>
      </c>
      <c r="G753" s="151">
        <v>3.6551999999999998</v>
      </c>
      <c r="H753" s="151">
        <v>2.163E-2</v>
      </c>
      <c r="I753" s="151">
        <v>1.3062279999999999</v>
      </c>
      <c r="J753" s="151">
        <v>0.96971600000000002</v>
      </c>
      <c r="K753" s="151">
        <v>1.263636</v>
      </c>
      <c r="L753" s="151">
        <v>0.11691799999999999</v>
      </c>
      <c r="M753" s="151">
        <v>0</v>
      </c>
      <c r="N753" s="151">
        <v>8.5286000000000001E-2</v>
      </c>
      <c r="O753" s="151">
        <v>4.9928169999999996</v>
      </c>
      <c r="P753" s="151">
        <v>0</v>
      </c>
      <c r="Q753" s="151">
        <v>2.0636999999999999E-2</v>
      </c>
      <c r="R753" s="151">
        <v>2.0552999999999998E-2</v>
      </c>
      <c r="S753" s="151">
        <v>1.8068000000000001E-2</v>
      </c>
      <c r="T753" s="151">
        <v>0</v>
      </c>
      <c r="U753" s="151">
        <v>0</v>
      </c>
      <c r="V753" s="151">
        <v>0.119946</v>
      </c>
      <c r="W753" s="151">
        <v>0</v>
      </c>
      <c r="X753" s="151">
        <v>0</v>
      </c>
      <c r="Y753" s="151">
        <v>0</v>
      </c>
      <c r="Z753" s="151">
        <v>0</v>
      </c>
      <c r="AA753" s="151">
        <v>81.205399999999997</v>
      </c>
      <c r="AB753" s="151">
        <v>6.1376289999999996</v>
      </c>
      <c r="AC753" s="151">
        <v>52.879640999999999</v>
      </c>
      <c r="AD753" s="151">
        <v>3.2676999999999998E-2</v>
      </c>
      <c r="AE753" s="151">
        <v>1.8731000000000001E-2</v>
      </c>
      <c r="AF753" s="151">
        <v>1.8922000000000001E-2</v>
      </c>
      <c r="AG753" s="151">
        <v>0</v>
      </c>
      <c r="AH753" s="151">
        <v>0</v>
      </c>
      <c r="AI753" s="150">
        <v>1.0005999999999999E-2</v>
      </c>
    </row>
    <row r="754" spans="1:35" x14ac:dyDescent="0.25">
      <c r="A754" s="9">
        <v>753</v>
      </c>
      <c r="B754" s="3">
        <v>42898</v>
      </c>
      <c r="C754" s="151">
        <v>3.7707519999999999</v>
      </c>
      <c r="D754" s="151">
        <v>1.1511E-2</v>
      </c>
      <c r="E754" s="151">
        <v>1.8471999999999999E-2</v>
      </c>
      <c r="F754" s="151">
        <v>1.2441340000000001</v>
      </c>
      <c r="G754" s="151">
        <v>3.6550470000000002</v>
      </c>
      <c r="H754" s="151">
        <v>2.1745E-2</v>
      </c>
      <c r="I754" s="151">
        <v>1.2982359999999999</v>
      </c>
      <c r="J754" s="151">
        <v>0.97879499999999997</v>
      </c>
      <c r="K754" s="151">
        <v>1.262445</v>
      </c>
      <c r="L754" s="151">
        <v>0.116756</v>
      </c>
      <c r="M754" s="151">
        <v>0</v>
      </c>
      <c r="N754" s="151">
        <v>8.5259000000000001E-2</v>
      </c>
      <c r="O754" s="151">
        <v>4.9898410000000002</v>
      </c>
      <c r="P754" s="151">
        <v>0</v>
      </c>
      <c r="Q754" s="151">
        <v>2.0590000000000001E-2</v>
      </c>
      <c r="R754" s="151">
        <v>2.0492E-2</v>
      </c>
      <c r="S754" s="151">
        <v>1.8238000000000001E-2</v>
      </c>
      <c r="T754" s="151">
        <v>0</v>
      </c>
      <c r="U754" s="151">
        <v>0</v>
      </c>
      <c r="V754" s="151">
        <v>0.1196</v>
      </c>
      <c r="W754" s="151">
        <v>0</v>
      </c>
      <c r="X754" s="151">
        <v>0</v>
      </c>
      <c r="Y754" s="151">
        <v>0</v>
      </c>
      <c r="Z754" s="151">
        <v>0</v>
      </c>
      <c r="AA754" s="151">
        <v>81.144238999999999</v>
      </c>
      <c r="AB754" s="151">
        <v>6.1197739999999996</v>
      </c>
      <c r="AC754" s="151">
        <v>52.846724999999999</v>
      </c>
      <c r="AD754" s="151">
        <v>3.2543999999999997E-2</v>
      </c>
      <c r="AE754" s="151">
        <v>1.8731000000000001E-2</v>
      </c>
      <c r="AF754" s="151">
        <v>1.8922000000000001E-2</v>
      </c>
      <c r="AG754" s="151">
        <v>0</v>
      </c>
      <c r="AH754" s="151">
        <v>0</v>
      </c>
      <c r="AI754" s="150">
        <v>1.0073E-2</v>
      </c>
    </row>
    <row r="755" spans="1:35" x14ac:dyDescent="0.25">
      <c r="A755" s="9">
        <v>754</v>
      </c>
      <c r="B755" s="3">
        <v>42895</v>
      </c>
      <c r="C755" s="151">
        <v>3.7671030000000001</v>
      </c>
      <c r="D755" s="151">
        <v>1.1502999999999999E-2</v>
      </c>
      <c r="E755" s="151">
        <v>1.8452E-2</v>
      </c>
      <c r="F755" s="151">
        <v>1.24335</v>
      </c>
      <c r="G755" s="151">
        <v>3.6754099999999998</v>
      </c>
      <c r="H755" s="151">
        <v>2.2040000000000001E-2</v>
      </c>
      <c r="I755" s="151">
        <v>1.28789</v>
      </c>
      <c r="J755" s="151">
        <v>0.97388300000000005</v>
      </c>
      <c r="K755" s="151">
        <v>1.2629570000000001</v>
      </c>
      <c r="L755" s="151">
        <v>0.116577</v>
      </c>
      <c r="M755" s="151">
        <v>0</v>
      </c>
      <c r="N755" s="151">
        <v>8.5181000000000007E-2</v>
      </c>
      <c r="O755" s="151">
        <v>4.9836869999999998</v>
      </c>
      <c r="P755" s="151">
        <v>0</v>
      </c>
      <c r="Q755" s="151">
        <v>2.0396999999999998E-2</v>
      </c>
      <c r="R755" s="151">
        <v>2.0337000000000001E-2</v>
      </c>
      <c r="S755" s="151">
        <v>1.8558999999999999E-2</v>
      </c>
      <c r="T755" s="151">
        <v>0</v>
      </c>
      <c r="U755" s="151">
        <v>0</v>
      </c>
      <c r="V755" s="151">
        <v>0.118709</v>
      </c>
      <c r="W755" s="151">
        <v>0</v>
      </c>
      <c r="X755" s="151">
        <v>0</v>
      </c>
      <c r="Y755" s="151">
        <v>0</v>
      </c>
      <c r="Z755" s="151">
        <v>0</v>
      </c>
      <c r="AA755" s="151">
        <v>81.048738999999998</v>
      </c>
      <c r="AB755" s="151">
        <v>6.0927340000000001</v>
      </c>
      <c r="AC755" s="151">
        <v>52.842298</v>
      </c>
      <c r="AD755" s="151">
        <v>3.2384000000000003E-2</v>
      </c>
      <c r="AE755" s="151">
        <v>1.8731000000000001E-2</v>
      </c>
      <c r="AF755" s="151">
        <v>1.8922000000000001E-2</v>
      </c>
      <c r="AG755" s="151">
        <v>0</v>
      </c>
      <c r="AH755" s="151">
        <v>0</v>
      </c>
      <c r="AI755" s="150">
        <v>1.0099E-2</v>
      </c>
    </row>
    <row r="756" spans="1:35" x14ac:dyDescent="0.25">
      <c r="A756" s="9">
        <v>755</v>
      </c>
      <c r="B756" s="3">
        <v>42894</v>
      </c>
      <c r="C756" s="151">
        <v>3.7658589999999998</v>
      </c>
      <c r="D756" s="151">
        <v>1.15E-2</v>
      </c>
      <c r="E756" s="151">
        <v>1.8446000000000001E-2</v>
      </c>
      <c r="F756" s="151">
        <v>1.242067</v>
      </c>
      <c r="G756" s="151">
        <v>3.6551079999999998</v>
      </c>
      <c r="H756" s="151">
        <v>2.2026E-2</v>
      </c>
      <c r="I756" s="151">
        <v>1.2844990000000001</v>
      </c>
      <c r="J756" s="151">
        <v>0.97192100000000003</v>
      </c>
      <c r="K756" s="151">
        <v>1.2607250000000001</v>
      </c>
      <c r="L756" s="151">
        <v>0.116554</v>
      </c>
      <c r="M756" s="151">
        <v>0</v>
      </c>
      <c r="N756" s="151">
        <v>8.5154999999999995E-2</v>
      </c>
      <c r="O756" s="151">
        <v>4.9856949999999998</v>
      </c>
      <c r="P756" s="151">
        <v>0</v>
      </c>
      <c r="Q756" s="151">
        <v>2.0289999999999999E-2</v>
      </c>
      <c r="R756" s="151">
        <v>2.0229E-2</v>
      </c>
      <c r="S756" s="151">
        <v>1.8327E-2</v>
      </c>
      <c r="T756" s="151">
        <v>0</v>
      </c>
      <c r="U756" s="151">
        <v>0</v>
      </c>
      <c r="V756" s="151">
        <v>0.118073</v>
      </c>
      <c r="W756" s="151">
        <v>0</v>
      </c>
      <c r="X756" s="151">
        <v>0</v>
      </c>
      <c r="Y756" s="151">
        <v>0</v>
      </c>
      <c r="Z756" s="151">
        <v>0</v>
      </c>
      <c r="AA756" s="151">
        <v>81.158942999999994</v>
      </c>
      <c r="AB756" s="151">
        <v>6.0837789999999998</v>
      </c>
      <c r="AC756" s="151">
        <v>52.755558999999998</v>
      </c>
      <c r="AD756" s="151">
        <v>3.2384999999999997E-2</v>
      </c>
      <c r="AE756" s="151">
        <v>1.8731000000000001E-2</v>
      </c>
      <c r="AF756" s="151">
        <v>1.8922000000000001E-2</v>
      </c>
      <c r="AG756" s="151">
        <v>0</v>
      </c>
      <c r="AH756" s="151">
        <v>0</v>
      </c>
      <c r="AI756" s="150">
        <v>1.0012E-2</v>
      </c>
    </row>
    <row r="757" spans="1:35" x14ac:dyDescent="0.25">
      <c r="A757" s="9">
        <v>756</v>
      </c>
      <c r="B757" s="3">
        <v>42893</v>
      </c>
      <c r="C757" s="151">
        <v>3.7646459999999999</v>
      </c>
      <c r="D757" s="151">
        <v>1.1495999999999999E-2</v>
      </c>
      <c r="E757" s="151">
        <v>1.8440000000000002E-2</v>
      </c>
      <c r="F757" s="151">
        <v>1.2445740000000001</v>
      </c>
      <c r="G757" s="151">
        <v>3.673041</v>
      </c>
      <c r="H757" s="151">
        <v>2.2086000000000001E-2</v>
      </c>
      <c r="I757" s="151">
        <v>1.290727</v>
      </c>
      <c r="J757" s="151">
        <v>0.97099299999999999</v>
      </c>
      <c r="K757" s="151">
        <v>1.2643219999999999</v>
      </c>
      <c r="L757" s="151">
        <v>0.11655799999999999</v>
      </c>
      <c r="M757" s="151">
        <v>0</v>
      </c>
      <c r="N757" s="151">
        <v>8.5127999999999995E-2</v>
      </c>
      <c r="O757" s="151">
        <v>4.9845170000000003</v>
      </c>
      <c r="P757" s="151">
        <v>0</v>
      </c>
      <c r="Q757" s="151">
        <v>2.0386000000000001E-2</v>
      </c>
      <c r="R757" s="151">
        <v>2.0341999999999999E-2</v>
      </c>
      <c r="S757" s="151">
        <v>1.8345E-2</v>
      </c>
      <c r="T757" s="151">
        <v>0</v>
      </c>
      <c r="U757" s="151">
        <v>0</v>
      </c>
      <c r="V757" s="151">
        <v>0.11873599999999999</v>
      </c>
      <c r="W757" s="151">
        <v>0</v>
      </c>
      <c r="X757" s="151">
        <v>0</v>
      </c>
      <c r="Y757" s="151">
        <v>0</v>
      </c>
      <c r="Z757" s="151">
        <v>0</v>
      </c>
      <c r="AA757" s="151">
        <v>81.119594000000006</v>
      </c>
      <c r="AB757" s="151">
        <v>6.100174</v>
      </c>
      <c r="AC757" s="151">
        <v>52.834645000000002</v>
      </c>
      <c r="AD757" s="151">
        <v>3.2340000000000001E-2</v>
      </c>
      <c r="AE757" s="151">
        <v>1.8731000000000001E-2</v>
      </c>
      <c r="AF757" s="151">
        <v>1.8922000000000001E-2</v>
      </c>
      <c r="AG757" s="151">
        <v>0</v>
      </c>
      <c r="AH757" s="151">
        <v>0</v>
      </c>
      <c r="AI757" s="150">
        <v>1.0186000000000001E-2</v>
      </c>
    </row>
    <row r="758" spans="1:35" x14ac:dyDescent="0.25">
      <c r="A758" s="9">
        <v>757</v>
      </c>
      <c r="B758" s="3">
        <v>42892</v>
      </c>
      <c r="C758" s="151">
        <v>3.7634439999999998</v>
      </c>
      <c r="D758" s="151">
        <v>1.1493E-2</v>
      </c>
      <c r="E758" s="151">
        <v>1.8433000000000001E-2</v>
      </c>
      <c r="F758" s="151">
        <v>1.2417389999999999</v>
      </c>
      <c r="G758" s="151">
        <v>3.6480039999999998</v>
      </c>
      <c r="H758" s="151">
        <v>2.1763999999999999E-2</v>
      </c>
      <c r="I758" s="151">
        <v>1.2863070000000001</v>
      </c>
      <c r="J758" s="151">
        <v>0.96884000000000003</v>
      </c>
      <c r="K758" s="151">
        <v>1.2604679999999999</v>
      </c>
      <c r="L758" s="151">
        <v>0.116549</v>
      </c>
      <c r="M758" s="151">
        <v>0</v>
      </c>
      <c r="N758" s="151">
        <v>8.5100999999999996E-2</v>
      </c>
      <c r="O758" s="151">
        <v>4.9855840000000002</v>
      </c>
      <c r="P758" s="151">
        <v>0</v>
      </c>
      <c r="Q758" s="151">
        <v>2.0354000000000001E-2</v>
      </c>
      <c r="R758" s="151">
        <v>2.0313000000000001E-2</v>
      </c>
      <c r="S758" s="151">
        <v>1.8175E-2</v>
      </c>
      <c r="T758" s="151">
        <v>0</v>
      </c>
      <c r="U758" s="151">
        <v>0</v>
      </c>
      <c r="V758" s="151">
        <v>0.118573</v>
      </c>
      <c r="W758" s="151">
        <v>0</v>
      </c>
      <c r="X758" s="151">
        <v>0</v>
      </c>
      <c r="Y758" s="151">
        <v>0</v>
      </c>
      <c r="Z758" s="151">
        <v>0</v>
      </c>
      <c r="AA758" s="151">
        <v>81.171695</v>
      </c>
      <c r="AB758" s="151">
        <v>6.0951250000000003</v>
      </c>
      <c r="AC758" s="151">
        <v>52.739085000000003</v>
      </c>
      <c r="AD758" s="151">
        <v>3.2358999999999999E-2</v>
      </c>
      <c r="AE758" s="151">
        <v>1.8683999999999999E-2</v>
      </c>
      <c r="AF758" s="151">
        <v>1.8877000000000001E-2</v>
      </c>
      <c r="AG758" s="151">
        <v>0</v>
      </c>
      <c r="AH758" s="151">
        <v>0</v>
      </c>
      <c r="AI758" s="150">
        <v>1.0052E-2</v>
      </c>
    </row>
    <row r="759" spans="1:35" x14ac:dyDescent="0.25">
      <c r="A759" s="9">
        <v>758</v>
      </c>
      <c r="B759" s="3">
        <v>42891</v>
      </c>
      <c r="C759" s="151">
        <v>3.7622710000000001</v>
      </c>
      <c r="D759" s="151">
        <v>1.149E-2</v>
      </c>
      <c r="E759" s="151">
        <v>1.8426999999999999E-2</v>
      </c>
      <c r="F759" s="151">
        <v>1.243406</v>
      </c>
      <c r="G759" s="151">
        <v>3.6655099999999998</v>
      </c>
      <c r="H759" s="151">
        <v>2.1595E-2</v>
      </c>
      <c r="I759" s="151">
        <v>1.293831</v>
      </c>
      <c r="J759" s="151">
        <v>0.974858</v>
      </c>
      <c r="K759" s="151">
        <v>1.2631950000000001</v>
      </c>
      <c r="L759" s="151">
        <v>0.116587</v>
      </c>
      <c r="M759" s="151">
        <v>0</v>
      </c>
      <c r="N759" s="151">
        <v>8.5074999999999998E-2</v>
      </c>
      <c r="O759" s="151">
        <v>4.9811949999999996</v>
      </c>
      <c r="P759" s="151">
        <v>0</v>
      </c>
      <c r="Q759" s="151">
        <v>2.0551E-2</v>
      </c>
      <c r="R759" s="151">
        <v>2.0458E-2</v>
      </c>
      <c r="S759" s="151">
        <v>1.8325000000000001E-2</v>
      </c>
      <c r="T759" s="151">
        <v>0</v>
      </c>
      <c r="U759" s="151">
        <v>0</v>
      </c>
      <c r="V759" s="151">
        <v>0.119435</v>
      </c>
      <c r="W759" s="151">
        <v>0</v>
      </c>
      <c r="X759" s="151">
        <v>0</v>
      </c>
      <c r="Y759" s="151">
        <v>0</v>
      </c>
      <c r="Z759" s="151">
        <v>0</v>
      </c>
      <c r="AA759" s="151">
        <v>81.066198999999997</v>
      </c>
      <c r="AB759" s="151">
        <v>6.1129769999999999</v>
      </c>
      <c r="AC759" s="151">
        <v>52.813074</v>
      </c>
      <c r="AD759" s="151">
        <v>3.2333000000000001E-2</v>
      </c>
      <c r="AE759" s="151">
        <v>1.8683999999999999E-2</v>
      </c>
      <c r="AF759" s="151">
        <v>1.8877000000000001E-2</v>
      </c>
      <c r="AG759" s="151">
        <v>0</v>
      </c>
      <c r="AH759" s="151">
        <v>0</v>
      </c>
      <c r="AI759" s="150">
        <v>1.0161E-2</v>
      </c>
    </row>
    <row r="760" spans="1:35" x14ac:dyDescent="0.25">
      <c r="A760" s="9">
        <v>759</v>
      </c>
      <c r="B760" s="3">
        <v>42888</v>
      </c>
      <c r="C760" s="151">
        <v>3.7587449999999998</v>
      </c>
      <c r="D760" s="151">
        <v>1.1481E-2</v>
      </c>
      <c r="E760" s="151">
        <v>1.8408000000000001E-2</v>
      </c>
      <c r="F760" s="151">
        <v>1.2390289999999999</v>
      </c>
      <c r="G760" s="151">
        <v>3.6651630000000002</v>
      </c>
      <c r="H760" s="151">
        <v>2.1680000000000001E-2</v>
      </c>
      <c r="I760" s="151">
        <v>1.2767900000000001</v>
      </c>
      <c r="J760" s="151">
        <v>0.959507</v>
      </c>
      <c r="K760" s="151">
        <v>1.259398</v>
      </c>
      <c r="L760" s="151">
        <v>0.11633400000000001</v>
      </c>
      <c r="M760" s="151">
        <v>0</v>
      </c>
      <c r="N760" s="151">
        <v>8.4995000000000001E-2</v>
      </c>
      <c r="O760" s="151">
        <v>4.9765379999999997</v>
      </c>
      <c r="P760" s="151">
        <v>0</v>
      </c>
      <c r="Q760" s="151">
        <v>2.0324999999999999E-2</v>
      </c>
      <c r="R760" s="151">
        <v>2.0191000000000001E-2</v>
      </c>
      <c r="S760" s="151">
        <v>1.8349000000000001E-2</v>
      </c>
      <c r="T760" s="151">
        <v>0</v>
      </c>
      <c r="U760" s="151">
        <v>0</v>
      </c>
      <c r="V760" s="151">
        <v>0.117879</v>
      </c>
      <c r="W760" s="151">
        <v>0</v>
      </c>
      <c r="X760" s="151">
        <v>0</v>
      </c>
      <c r="Y760" s="151">
        <v>0</v>
      </c>
      <c r="Z760" s="151">
        <v>0</v>
      </c>
      <c r="AA760" s="151">
        <v>80.991964999999993</v>
      </c>
      <c r="AB760" s="151">
        <v>6.075304</v>
      </c>
      <c r="AC760" s="151">
        <v>52.713692999999999</v>
      </c>
      <c r="AD760" s="151">
        <v>3.2217999999999997E-2</v>
      </c>
      <c r="AE760" s="151">
        <v>1.8683999999999999E-2</v>
      </c>
      <c r="AF760" s="151">
        <v>1.8877000000000001E-2</v>
      </c>
      <c r="AG760" s="151">
        <v>0</v>
      </c>
      <c r="AH760" s="151">
        <v>0</v>
      </c>
      <c r="AI760" s="150">
        <v>1.0196999999999999E-2</v>
      </c>
    </row>
    <row r="761" spans="1:35" x14ac:dyDescent="0.25">
      <c r="A761" s="9">
        <v>760</v>
      </c>
      <c r="B761" s="3">
        <v>42887</v>
      </c>
      <c r="C761" s="151">
        <v>3.7575440000000002</v>
      </c>
      <c r="D761" s="151">
        <v>1.1478E-2</v>
      </c>
      <c r="E761" s="151">
        <v>1.84E-2</v>
      </c>
      <c r="F761" s="151">
        <v>1.239473</v>
      </c>
      <c r="G761" s="151">
        <v>3.6663220000000001</v>
      </c>
      <c r="H761" s="151">
        <v>2.1656000000000002E-2</v>
      </c>
      <c r="I761" s="151">
        <v>1.2808360000000001</v>
      </c>
      <c r="J761" s="151">
        <v>0.96089599999999997</v>
      </c>
      <c r="K761" s="151">
        <v>1.259104</v>
      </c>
      <c r="L761" s="151">
        <v>0.116299</v>
      </c>
      <c r="M761" s="151">
        <v>0</v>
      </c>
      <c r="N761" s="151">
        <v>8.4969000000000003E-2</v>
      </c>
      <c r="O761" s="151">
        <v>4.9742280000000001</v>
      </c>
      <c r="P761" s="151">
        <v>0</v>
      </c>
      <c r="Q761" s="151">
        <v>2.0437E-2</v>
      </c>
      <c r="R761" s="151">
        <v>2.0261000000000001E-2</v>
      </c>
      <c r="S761" s="151">
        <v>1.8245999999999998E-2</v>
      </c>
      <c r="T761" s="151">
        <v>0</v>
      </c>
      <c r="U761" s="151">
        <v>0</v>
      </c>
      <c r="V761" s="151">
        <v>0.11829099999999999</v>
      </c>
      <c r="W761" s="151">
        <v>0</v>
      </c>
      <c r="X761" s="151">
        <v>0</v>
      </c>
      <c r="Y761" s="151">
        <v>0</v>
      </c>
      <c r="Z761" s="151">
        <v>0</v>
      </c>
      <c r="AA761" s="151">
        <v>80.949070000000006</v>
      </c>
      <c r="AB761" s="151">
        <v>6.0835290000000004</v>
      </c>
      <c r="AC761" s="151">
        <v>52.691766999999999</v>
      </c>
      <c r="AD761" s="151">
        <v>3.2211999999999998E-2</v>
      </c>
      <c r="AE761" s="151">
        <v>1.8683999999999999E-2</v>
      </c>
      <c r="AF761" s="151">
        <v>1.8877000000000001E-2</v>
      </c>
      <c r="AG761" s="151">
        <v>0</v>
      </c>
      <c r="AH761" s="151">
        <v>0</v>
      </c>
      <c r="AI761" s="150">
        <v>1.0220999999999999E-2</v>
      </c>
    </row>
    <row r="762" spans="1:35" x14ac:dyDescent="0.25">
      <c r="A762" s="9">
        <v>761</v>
      </c>
      <c r="B762" s="3">
        <v>42886</v>
      </c>
      <c r="C762" s="151">
        <v>3.756345</v>
      </c>
      <c r="D762" s="151">
        <v>1.1475000000000001E-2</v>
      </c>
      <c r="E762" s="151">
        <v>1.8395000000000002E-2</v>
      </c>
      <c r="F762" s="151">
        <v>1.2405250000000001</v>
      </c>
      <c r="G762" s="151">
        <v>3.695452</v>
      </c>
      <c r="H762" s="151">
        <v>2.1854999999999999E-2</v>
      </c>
      <c r="I762" s="151">
        <v>1.276818</v>
      </c>
      <c r="J762" s="151">
        <v>0.95453600000000005</v>
      </c>
      <c r="K762" s="151">
        <v>1.260224</v>
      </c>
      <c r="L762" s="151">
        <v>0.116218</v>
      </c>
      <c r="M762" s="151">
        <v>0</v>
      </c>
      <c r="N762" s="151">
        <v>8.4942000000000004E-2</v>
      </c>
      <c r="O762" s="151">
        <v>4.9697480000000001</v>
      </c>
      <c r="P762" s="151">
        <v>0</v>
      </c>
      <c r="Q762" s="151">
        <v>2.0323000000000001E-2</v>
      </c>
      <c r="R762" s="151">
        <v>2.0178000000000001E-2</v>
      </c>
      <c r="S762" s="151">
        <v>1.8599999999999998E-2</v>
      </c>
      <c r="T762" s="151">
        <v>0</v>
      </c>
      <c r="U762" s="151">
        <v>0</v>
      </c>
      <c r="V762" s="151">
        <v>0.11779299999999999</v>
      </c>
      <c r="W762" s="151">
        <v>0</v>
      </c>
      <c r="X762" s="151">
        <v>0</v>
      </c>
      <c r="Y762" s="151">
        <v>0</v>
      </c>
      <c r="Z762" s="151">
        <v>0</v>
      </c>
      <c r="AA762" s="151">
        <v>80.807522000000006</v>
      </c>
      <c r="AB762" s="151">
        <v>6.070786</v>
      </c>
      <c r="AC762" s="151">
        <v>52.724995999999997</v>
      </c>
      <c r="AD762" s="151">
        <v>3.2238000000000003E-2</v>
      </c>
      <c r="AE762" s="151">
        <v>1.8679999999999999E-2</v>
      </c>
      <c r="AF762" s="151">
        <v>1.8870999999999999E-2</v>
      </c>
      <c r="AG762" s="151">
        <v>0</v>
      </c>
      <c r="AH762" s="151">
        <v>0</v>
      </c>
      <c r="AI762" s="150">
        <v>1.0387E-2</v>
      </c>
    </row>
    <row r="763" spans="1:35" x14ac:dyDescent="0.25">
      <c r="A763" s="9">
        <v>762</v>
      </c>
      <c r="B763" s="3">
        <v>42885</v>
      </c>
      <c r="C763" s="151">
        <v>3.7551100000000002</v>
      </c>
      <c r="D763" s="151">
        <v>1.1472E-2</v>
      </c>
      <c r="E763" s="151">
        <v>1.8388000000000002E-2</v>
      </c>
      <c r="F763" s="151">
        <v>1.241409</v>
      </c>
      <c r="G763" s="151">
        <v>3.7036880000000001</v>
      </c>
      <c r="H763" s="151">
        <v>2.1982000000000002E-2</v>
      </c>
      <c r="I763" s="151">
        <v>1.2827580000000001</v>
      </c>
      <c r="J763" s="151">
        <v>0.95563699999999996</v>
      </c>
      <c r="K763" s="151">
        <v>1.2589140000000001</v>
      </c>
      <c r="L763" s="151">
        <v>0.116231</v>
      </c>
      <c r="M763" s="151">
        <v>0</v>
      </c>
      <c r="N763" s="151">
        <v>8.4916000000000005E-2</v>
      </c>
      <c r="O763" s="151">
        <v>4.9683289999999998</v>
      </c>
      <c r="P763" s="151">
        <v>0</v>
      </c>
      <c r="Q763" s="151">
        <v>2.0357E-2</v>
      </c>
      <c r="R763" s="151">
        <v>2.0204E-2</v>
      </c>
      <c r="S763" s="151">
        <v>1.8651999999999998E-2</v>
      </c>
      <c r="T763" s="151">
        <v>0</v>
      </c>
      <c r="U763" s="151">
        <v>0</v>
      </c>
      <c r="V763" s="151">
        <v>0.117951</v>
      </c>
      <c r="W763" s="151">
        <v>0</v>
      </c>
      <c r="X763" s="151">
        <v>0</v>
      </c>
      <c r="Y763" s="151">
        <v>0</v>
      </c>
      <c r="Z763" s="151">
        <v>0</v>
      </c>
      <c r="AA763" s="151">
        <v>80.797925000000006</v>
      </c>
      <c r="AB763" s="151">
        <v>6.0797439999999998</v>
      </c>
      <c r="AC763" s="151">
        <v>52.671750000000003</v>
      </c>
      <c r="AD763" s="151">
        <v>3.2266000000000003E-2</v>
      </c>
      <c r="AE763" s="151">
        <v>1.8595E-2</v>
      </c>
      <c r="AF763" s="151">
        <v>1.8808999999999999E-2</v>
      </c>
      <c r="AG763" s="151">
        <v>0</v>
      </c>
      <c r="AH763" s="151">
        <v>0</v>
      </c>
      <c r="AI763" s="150">
        <v>1.0473E-2</v>
      </c>
    </row>
    <row r="764" spans="1:35" x14ac:dyDescent="0.25">
      <c r="A764" s="9">
        <v>763</v>
      </c>
      <c r="B764" s="3">
        <v>42884</v>
      </c>
      <c r="C764" s="151">
        <v>3.7539479999999998</v>
      </c>
      <c r="D764" s="151">
        <v>1.1468000000000001E-2</v>
      </c>
      <c r="E764" s="151">
        <v>1.8381999999999999E-2</v>
      </c>
      <c r="F764" s="151">
        <v>1.2404010000000001</v>
      </c>
      <c r="G764" s="151">
        <v>3.6938179999999998</v>
      </c>
      <c r="H764" s="151">
        <v>2.1869E-2</v>
      </c>
      <c r="I764" s="151">
        <v>1.27596</v>
      </c>
      <c r="J764" s="151">
        <v>0.95491499999999996</v>
      </c>
      <c r="K764" s="151">
        <v>1.25804</v>
      </c>
      <c r="L764" s="151">
        <v>0.11616799999999999</v>
      </c>
      <c r="M764" s="151">
        <v>0</v>
      </c>
      <c r="N764" s="151">
        <v>8.4889999999999993E-2</v>
      </c>
      <c r="O764" s="151">
        <v>4.9673930000000004</v>
      </c>
      <c r="P764" s="151">
        <v>0</v>
      </c>
      <c r="Q764" s="151">
        <v>2.0323999999999998E-2</v>
      </c>
      <c r="R764" s="151">
        <v>2.0138E-2</v>
      </c>
      <c r="S764" s="151">
        <v>1.8603000000000001E-2</v>
      </c>
      <c r="T764" s="151">
        <v>0</v>
      </c>
      <c r="U764" s="151">
        <v>0</v>
      </c>
      <c r="V764" s="151">
        <v>0.117567</v>
      </c>
      <c r="W764" s="151">
        <v>0</v>
      </c>
      <c r="X764" s="151">
        <v>0</v>
      </c>
      <c r="Y764" s="151">
        <v>0</v>
      </c>
      <c r="Z764" s="151">
        <v>0</v>
      </c>
      <c r="AA764" s="151">
        <v>80.794104000000004</v>
      </c>
      <c r="AB764" s="151">
        <v>6.0662830000000003</v>
      </c>
      <c r="AC764" s="151">
        <v>52.649512999999999</v>
      </c>
      <c r="AD764" s="151">
        <v>3.2232999999999998E-2</v>
      </c>
      <c r="AE764" s="151">
        <v>1.8595E-2</v>
      </c>
      <c r="AF764" s="151">
        <v>1.8808999999999999E-2</v>
      </c>
      <c r="AG764" s="151">
        <v>0</v>
      </c>
      <c r="AH764" s="151">
        <v>0</v>
      </c>
      <c r="AI764" s="150">
        <v>1.0444999999999999E-2</v>
      </c>
    </row>
    <row r="765" spans="1:35" x14ac:dyDescent="0.25">
      <c r="A765" s="9">
        <v>764</v>
      </c>
      <c r="B765" s="3">
        <v>42881</v>
      </c>
      <c r="C765" s="151">
        <v>3.7503500000000001</v>
      </c>
      <c r="D765" s="151">
        <v>1.1459E-2</v>
      </c>
      <c r="E765" s="151">
        <v>1.8363000000000001E-2</v>
      </c>
      <c r="F765" s="151">
        <v>1.239779</v>
      </c>
      <c r="G765" s="151">
        <v>3.6791930000000002</v>
      </c>
      <c r="H765" s="151">
        <v>2.1758E-2</v>
      </c>
      <c r="I765" s="151">
        <v>1.28162</v>
      </c>
      <c r="J765" s="151">
        <v>0.954434</v>
      </c>
      <c r="K765" s="151">
        <v>1.2572350000000001</v>
      </c>
      <c r="L765" s="151">
        <v>0.116117</v>
      </c>
      <c r="M765" s="151">
        <v>0</v>
      </c>
      <c r="N765" s="151">
        <v>8.4813E-2</v>
      </c>
      <c r="O765" s="151">
        <v>4.963597</v>
      </c>
      <c r="P765" s="151">
        <v>0</v>
      </c>
      <c r="Q765" s="151">
        <v>2.0416E-2</v>
      </c>
      <c r="R765" s="151">
        <v>2.0188000000000001E-2</v>
      </c>
      <c r="S765" s="151">
        <v>1.8481999999999998E-2</v>
      </c>
      <c r="T765" s="151">
        <v>0</v>
      </c>
      <c r="U765" s="151">
        <v>0</v>
      </c>
      <c r="V765" s="151">
        <v>0.117871</v>
      </c>
      <c r="W765" s="151">
        <v>0</v>
      </c>
      <c r="X765" s="151">
        <v>0</v>
      </c>
      <c r="Y765" s="151">
        <v>0</v>
      </c>
      <c r="Z765" s="151">
        <v>0</v>
      </c>
      <c r="AA765" s="151">
        <v>80.744623000000004</v>
      </c>
      <c r="AB765" s="151">
        <v>6.0706730000000002</v>
      </c>
      <c r="AC765" s="151">
        <v>52.605680999999997</v>
      </c>
      <c r="AD765" s="151">
        <v>3.2204999999999998E-2</v>
      </c>
      <c r="AE765" s="151">
        <v>1.8595E-2</v>
      </c>
      <c r="AF765" s="151">
        <v>1.8808999999999999E-2</v>
      </c>
      <c r="AG765" s="151">
        <v>0</v>
      </c>
      <c r="AH765" s="151">
        <v>0</v>
      </c>
      <c r="AI765" s="150">
        <v>1.0382000000000001E-2</v>
      </c>
    </row>
    <row r="766" spans="1:35" x14ac:dyDescent="0.25">
      <c r="A766" s="9">
        <v>765</v>
      </c>
      <c r="B766" s="3">
        <v>42880</v>
      </c>
      <c r="C766" s="151">
        <v>3.7492049999999999</v>
      </c>
      <c r="D766" s="151">
        <v>1.1455999999999999E-2</v>
      </c>
      <c r="E766" s="151">
        <v>1.8355E-2</v>
      </c>
      <c r="F766" s="151">
        <v>1.2389859999999999</v>
      </c>
      <c r="G766" s="151">
        <v>3.6774140000000002</v>
      </c>
      <c r="H766" s="151">
        <v>2.1680000000000001E-2</v>
      </c>
      <c r="I766" s="151">
        <v>1.284994</v>
      </c>
      <c r="J766" s="151">
        <v>0.97257199999999999</v>
      </c>
      <c r="K766" s="151">
        <v>1.2558199999999999</v>
      </c>
      <c r="L766" s="151">
        <v>0.116081</v>
      </c>
      <c r="M766" s="151">
        <v>0</v>
      </c>
      <c r="N766" s="151">
        <v>8.4788000000000002E-2</v>
      </c>
      <c r="O766" s="151">
        <v>4.9586290000000002</v>
      </c>
      <c r="P766" s="151">
        <v>0</v>
      </c>
      <c r="Q766" s="151">
        <v>2.0538000000000001E-2</v>
      </c>
      <c r="R766" s="151">
        <v>2.0258000000000002E-2</v>
      </c>
      <c r="S766" s="151">
        <v>1.8353999999999999E-2</v>
      </c>
      <c r="T766" s="151">
        <v>0</v>
      </c>
      <c r="U766" s="151">
        <v>0</v>
      </c>
      <c r="V766" s="151">
        <v>0.11828900000000001</v>
      </c>
      <c r="W766" s="151">
        <v>0</v>
      </c>
      <c r="X766" s="151">
        <v>0</v>
      </c>
      <c r="Y766" s="151">
        <v>0</v>
      </c>
      <c r="Z766" s="151">
        <v>0</v>
      </c>
      <c r="AA766" s="151">
        <v>80.595214999999996</v>
      </c>
      <c r="AB766" s="151">
        <v>6.0831340000000003</v>
      </c>
      <c r="AC766" s="151">
        <v>52.593369000000003</v>
      </c>
      <c r="AD766" s="151">
        <v>3.2185999999999999E-2</v>
      </c>
      <c r="AE766" s="151">
        <v>1.8595E-2</v>
      </c>
      <c r="AF766" s="151">
        <v>1.8808999999999999E-2</v>
      </c>
      <c r="AG766" s="151">
        <v>0</v>
      </c>
      <c r="AH766" s="151">
        <v>0</v>
      </c>
      <c r="AI766" s="150">
        <v>1.0553E-2</v>
      </c>
    </row>
    <row r="767" spans="1:35" x14ac:dyDescent="0.25">
      <c r="A767" s="9">
        <v>766</v>
      </c>
      <c r="B767" s="3">
        <v>42879</v>
      </c>
      <c r="C767" s="151">
        <v>3.7477800000000001</v>
      </c>
      <c r="D767" s="151">
        <v>1.1453E-2</v>
      </c>
      <c r="E767" s="151">
        <v>1.8349000000000001E-2</v>
      </c>
      <c r="F767" s="151">
        <v>1.236904</v>
      </c>
      <c r="G767" s="151">
        <v>3.6771760000000002</v>
      </c>
      <c r="H767" s="151">
        <v>2.1845E-2</v>
      </c>
      <c r="I767" s="151">
        <v>1.2746310000000001</v>
      </c>
      <c r="J767" s="151">
        <v>0.96569400000000005</v>
      </c>
      <c r="K767" s="151">
        <v>1.2539210000000001</v>
      </c>
      <c r="L767" s="151">
        <v>0.115968</v>
      </c>
      <c r="M767" s="151">
        <v>0</v>
      </c>
      <c r="N767" s="151">
        <v>8.4762000000000004E-2</v>
      </c>
      <c r="O767" s="151">
        <v>4.956137</v>
      </c>
      <c r="P767" s="151">
        <v>0</v>
      </c>
      <c r="Q767" s="151">
        <v>2.0382999999999998E-2</v>
      </c>
      <c r="R767" s="151">
        <v>2.0133000000000002E-2</v>
      </c>
      <c r="S767" s="151">
        <v>1.8433999999999999E-2</v>
      </c>
      <c r="T767" s="151">
        <v>0</v>
      </c>
      <c r="U767" s="151">
        <v>0</v>
      </c>
      <c r="V767" s="151">
        <v>0.117578</v>
      </c>
      <c r="W767" s="151">
        <v>0</v>
      </c>
      <c r="X767" s="151">
        <v>0</v>
      </c>
      <c r="Y767" s="151">
        <v>0</v>
      </c>
      <c r="Z767" s="151">
        <v>0</v>
      </c>
      <c r="AA767" s="151">
        <v>80.552250000000001</v>
      </c>
      <c r="AB767" s="151">
        <v>6.0570490000000001</v>
      </c>
      <c r="AC767" s="151">
        <v>52.572986</v>
      </c>
      <c r="AD767" s="151">
        <v>3.2045999999999998E-2</v>
      </c>
      <c r="AE767" s="151">
        <v>1.8595E-2</v>
      </c>
      <c r="AF767" s="151">
        <v>1.8808999999999999E-2</v>
      </c>
      <c r="AG767" s="151">
        <v>0</v>
      </c>
      <c r="AH767" s="151">
        <v>0</v>
      </c>
      <c r="AI767" s="150">
        <v>1.059E-2</v>
      </c>
    </row>
    <row r="768" spans="1:35" x14ac:dyDescent="0.25">
      <c r="A768" s="9"/>
      <c r="B768" s="3">
        <v>42878</v>
      </c>
      <c r="C768" s="151">
        <v>3.7465359999999999</v>
      </c>
      <c r="D768" s="151">
        <v>1.1449000000000001E-2</v>
      </c>
      <c r="E768" s="155">
        <v>1.8343000000000002E-2</v>
      </c>
      <c r="F768" s="151">
        <v>1.2354579999999999</v>
      </c>
      <c r="G768" s="151">
        <v>3.6697829999999998</v>
      </c>
      <c r="H768" s="151">
        <v>2.1746999999999999E-2</v>
      </c>
      <c r="I768" s="151">
        <v>1.260893</v>
      </c>
      <c r="J768" s="151">
        <v>0.95394800000000002</v>
      </c>
      <c r="K768" s="151">
        <v>1.2539899999999999</v>
      </c>
      <c r="L768" s="151">
        <v>0.11577</v>
      </c>
      <c r="M768" s="151">
        <v>0</v>
      </c>
      <c r="N768" s="151">
        <v>8.473E-2</v>
      </c>
      <c r="O768" s="151">
        <v>4.9533759999999996</v>
      </c>
      <c r="P768" s="151">
        <v>0</v>
      </c>
      <c r="Q768" s="151">
        <v>2.0181000000000001E-2</v>
      </c>
      <c r="R768" s="151">
        <v>1.9886999999999998E-2</v>
      </c>
      <c r="S768" s="151">
        <v>1.8374000000000001E-2</v>
      </c>
      <c r="T768" s="151">
        <v>0</v>
      </c>
      <c r="U768" s="151">
        <v>0</v>
      </c>
      <c r="V768" s="151">
        <v>0.116147</v>
      </c>
      <c r="W768" s="151">
        <v>0</v>
      </c>
      <c r="X768" s="151">
        <v>0</v>
      </c>
      <c r="Y768" s="151">
        <v>0</v>
      </c>
      <c r="Z768" s="151">
        <v>0</v>
      </c>
      <c r="AA768" s="151">
        <v>80.494403000000005</v>
      </c>
      <c r="AB768" s="151">
        <v>6.0186729999999997</v>
      </c>
      <c r="AC768" s="151">
        <v>52.557811999999998</v>
      </c>
      <c r="AD768" s="151">
        <v>3.2037999999999997E-2</v>
      </c>
      <c r="AE768" s="151">
        <v>1.8467999999999998E-2</v>
      </c>
      <c r="AF768" s="151">
        <v>1.8772E-2</v>
      </c>
      <c r="AG768" s="151">
        <v>0</v>
      </c>
      <c r="AH768" s="151">
        <v>0</v>
      </c>
      <c r="AI768" s="150">
        <v>1.0599000000000001E-2</v>
      </c>
    </row>
    <row r="769" spans="1:2" x14ac:dyDescent="0.25">
      <c r="A769" s="9">
        <v>723</v>
      </c>
      <c r="B769" s="3">
        <v>42767</v>
      </c>
    </row>
    <row r="770" spans="1:2" ht="15.75" x14ac:dyDescent="0.25">
      <c r="A770" s="44">
        <v>43497</v>
      </c>
      <c r="B770" s="45" t="e">
        <v>#REF!</v>
      </c>
    </row>
    <row r="771" spans="1:2" x14ac:dyDescent="0.25">
      <c r="A771" s="9">
        <v>646</v>
      </c>
      <c r="B771" s="3">
        <v>42767</v>
      </c>
    </row>
    <row r="772" spans="1:2" ht="19.5" x14ac:dyDescent="0.3">
      <c r="A772" s="36" t="s">
        <v>676</v>
      </c>
      <c r="B772" s="38">
        <v>43706</v>
      </c>
    </row>
    <row r="773" spans="1:2" ht="19.5" x14ac:dyDescent="0.3">
      <c r="A773" s="36" t="s">
        <v>677</v>
      </c>
      <c r="B773" s="38">
        <v>44434</v>
      </c>
    </row>
    <row r="774" spans="1:2" ht="19.5" x14ac:dyDescent="0.3">
      <c r="A774" s="36" t="s">
        <v>678</v>
      </c>
      <c r="B774" s="39">
        <v>100</v>
      </c>
    </row>
    <row r="775" spans="1:2" ht="19.5" x14ac:dyDescent="0.3">
      <c r="A775" s="36" t="s">
        <v>679</v>
      </c>
      <c r="B775" s="37">
        <v>50000000</v>
      </c>
    </row>
    <row r="776" spans="1:2" ht="19.5" x14ac:dyDescent="0.3">
      <c r="A776" s="36" t="s">
        <v>680</v>
      </c>
      <c r="B776" s="40">
        <v>43797</v>
      </c>
    </row>
    <row r="777" spans="1:2" ht="15.75" x14ac:dyDescent="0.25">
      <c r="A777" s="41"/>
      <c r="B777" s="40">
        <v>43888</v>
      </c>
    </row>
    <row r="778" spans="1:2" ht="15.75" x14ac:dyDescent="0.25">
      <c r="A778" s="41"/>
      <c r="B778" s="40">
        <v>43979</v>
      </c>
    </row>
    <row r="779" spans="1:2" ht="15.75" x14ac:dyDescent="0.25">
      <c r="A779" s="41"/>
      <c r="B779" s="40">
        <v>44070</v>
      </c>
    </row>
    <row r="780" spans="1:2" ht="15.75" x14ac:dyDescent="0.25">
      <c r="A780" s="41"/>
      <c r="B780" s="40">
        <v>44161</v>
      </c>
    </row>
    <row r="781" spans="1:2" ht="15.75" x14ac:dyDescent="0.25">
      <c r="A781" s="41"/>
      <c r="B781" s="40">
        <v>44252</v>
      </c>
    </row>
    <row r="782" spans="1:2" ht="15.75" x14ac:dyDescent="0.25">
      <c r="A782" s="41"/>
      <c r="B782" s="42">
        <v>44343</v>
      </c>
    </row>
    <row r="783" spans="1:2" ht="15.75" x14ac:dyDescent="0.25">
      <c r="A783" s="41"/>
      <c r="B783" s="42">
        <v>44434</v>
      </c>
    </row>
    <row r="784" spans="1:2" x14ac:dyDescent="0.2">
      <c r="A784" s="41"/>
      <c r="B784" s="43"/>
    </row>
    <row r="785" spans="1:2" x14ac:dyDescent="0.25">
      <c r="A785" s="9">
        <v>644</v>
      </c>
      <c r="B785" s="3">
        <v>42767</v>
      </c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58"/>
  <sheetViews>
    <sheetView workbookViewId="0">
      <selection activeCell="A2" sqref="A2:C358"/>
    </sheetView>
  </sheetViews>
  <sheetFormatPr defaultRowHeight="15" x14ac:dyDescent="0.25"/>
  <cols>
    <col min="1" max="1" width="15.85546875" style="32" bestFit="1" customWidth="1"/>
    <col min="2" max="2" width="88.7109375" style="32" bestFit="1" customWidth="1"/>
    <col min="3" max="3" width="15.7109375" style="32" bestFit="1" customWidth="1"/>
  </cols>
  <sheetData>
    <row r="1" spans="1:3" x14ac:dyDescent="0.25">
      <c r="A1" s="31" t="s">
        <v>8</v>
      </c>
      <c r="B1" s="31" t="s">
        <v>333</v>
      </c>
      <c r="C1" s="31" t="s">
        <v>334</v>
      </c>
    </row>
    <row r="2" spans="1:3" x14ac:dyDescent="0.25">
      <c r="A2" s="31">
        <v>1</v>
      </c>
      <c r="B2" s="31" t="s">
        <v>655</v>
      </c>
      <c r="C2" s="31" t="s">
        <v>255</v>
      </c>
    </row>
    <row r="3" spans="1:3" x14ac:dyDescent="0.25">
      <c r="A3" s="31">
        <v>2</v>
      </c>
      <c r="B3" s="31" t="s">
        <v>654</v>
      </c>
      <c r="C3" s="31" t="s">
        <v>15</v>
      </c>
    </row>
    <row r="4" spans="1:3" x14ac:dyDescent="0.25">
      <c r="A4" s="31">
        <v>3</v>
      </c>
      <c r="B4" s="31" t="s">
        <v>653</v>
      </c>
      <c r="C4" s="31" t="s">
        <v>323</v>
      </c>
    </row>
    <row r="5" spans="1:3" x14ac:dyDescent="0.25">
      <c r="A5" s="31">
        <v>4</v>
      </c>
      <c r="B5" s="31" t="s">
        <v>652</v>
      </c>
      <c r="C5" s="31" t="s">
        <v>16</v>
      </c>
    </row>
    <row r="6" spans="1:3" x14ac:dyDescent="0.25">
      <c r="A6" s="31">
        <v>5</v>
      </c>
      <c r="B6" s="31" t="s">
        <v>651</v>
      </c>
      <c r="C6" s="31" t="s">
        <v>17</v>
      </c>
    </row>
    <row r="7" spans="1:3" x14ac:dyDescent="0.25">
      <c r="A7" s="31">
        <v>6</v>
      </c>
      <c r="B7" s="31" t="s">
        <v>650</v>
      </c>
      <c r="C7" s="31" t="s">
        <v>14</v>
      </c>
    </row>
    <row r="8" spans="1:3" x14ac:dyDescent="0.25">
      <c r="A8" s="31">
        <v>7</v>
      </c>
      <c r="B8" s="31" t="s">
        <v>649</v>
      </c>
      <c r="C8" s="31" t="s">
        <v>256</v>
      </c>
    </row>
    <row r="9" spans="1:3" x14ac:dyDescent="0.25">
      <c r="A9" s="31">
        <v>8</v>
      </c>
      <c r="B9" s="31" t="s">
        <v>648</v>
      </c>
      <c r="C9" s="31" t="s">
        <v>227</v>
      </c>
    </row>
    <row r="10" spans="1:3" x14ac:dyDescent="0.25">
      <c r="A10" s="31">
        <v>9</v>
      </c>
      <c r="B10" s="31" t="s">
        <v>647</v>
      </c>
      <c r="C10" s="31" t="s">
        <v>257</v>
      </c>
    </row>
    <row r="11" spans="1:3" x14ac:dyDescent="0.25">
      <c r="A11" s="31">
        <v>10</v>
      </c>
      <c r="B11" s="31" t="s">
        <v>646</v>
      </c>
      <c r="C11" s="31" t="s">
        <v>228</v>
      </c>
    </row>
    <row r="12" spans="1:3" x14ac:dyDescent="0.25">
      <c r="A12" s="31">
        <v>11</v>
      </c>
      <c r="B12" s="31" t="s">
        <v>645</v>
      </c>
      <c r="C12" s="31" t="s">
        <v>229</v>
      </c>
    </row>
    <row r="13" spans="1:3" x14ac:dyDescent="0.25">
      <c r="A13" s="31">
        <v>12</v>
      </c>
      <c r="B13" s="31" t="s">
        <v>644</v>
      </c>
      <c r="C13" s="31" t="s">
        <v>258</v>
      </c>
    </row>
    <row r="14" spans="1:3" x14ac:dyDescent="0.25">
      <c r="A14" s="31">
        <v>13</v>
      </c>
      <c r="B14" s="31" t="s">
        <v>643</v>
      </c>
      <c r="C14" s="31" t="s">
        <v>259</v>
      </c>
    </row>
    <row r="15" spans="1:3" x14ac:dyDescent="0.25">
      <c r="A15" s="31">
        <v>14</v>
      </c>
      <c r="B15" s="31" t="s">
        <v>642</v>
      </c>
      <c r="C15" s="31" t="s">
        <v>260</v>
      </c>
    </row>
    <row r="16" spans="1:3" x14ac:dyDescent="0.25">
      <c r="A16" s="31">
        <v>15</v>
      </c>
      <c r="B16" s="31" t="s">
        <v>705</v>
      </c>
      <c r="C16" s="31" t="s">
        <v>308</v>
      </c>
    </row>
    <row r="17" spans="1:3" x14ac:dyDescent="0.25">
      <c r="A17" s="31">
        <v>16</v>
      </c>
      <c r="B17" s="31" t="s">
        <v>641</v>
      </c>
      <c r="C17" s="31" t="s">
        <v>18</v>
      </c>
    </row>
    <row r="18" spans="1:3" x14ac:dyDescent="0.25">
      <c r="A18" s="31">
        <v>17</v>
      </c>
      <c r="B18" s="31" t="s">
        <v>640</v>
      </c>
      <c r="C18" s="31" t="s">
        <v>261</v>
      </c>
    </row>
    <row r="19" spans="1:3" x14ac:dyDescent="0.25">
      <c r="A19" s="31">
        <v>18</v>
      </c>
      <c r="B19" s="31" t="s">
        <v>639</v>
      </c>
      <c r="C19" s="31" t="s">
        <v>19</v>
      </c>
    </row>
    <row r="20" spans="1:3" x14ac:dyDescent="0.25">
      <c r="A20" s="31">
        <v>19</v>
      </c>
      <c r="B20" s="31" t="s">
        <v>638</v>
      </c>
      <c r="C20" s="31" t="s">
        <v>20</v>
      </c>
    </row>
    <row r="21" spans="1:3" x14ac:dyDescent="0.25">
      <c r="A21" s="31">
        <v>20</v>
      </c>
      <c r="B21" s="31" t="s">
        <v>637</v>
      </c>
      <c r="C21" s="31" t="s">
        <v>21</v>
      </c>
    </row>
    <row r="22" spans="1:3" x14ac:dyDescent="0.25">
      <c r="A22" s="31">
        <v>21</v>
      </c>
      <c r="B22" s="31" t="s">
        <v>636</v>
      </c>
      <c r="C22" s="31" t="s">
        <v>22</v>
      </c>
    </row>
    <row r="23" spans="1:3" x14ac:dyDescent="0.25">
      <c r="A23" s="31">
        <v>22</v>
      </c>
      <c r="B23" s="31" t="s">
        <v>635</v>
      </c>
      <c r="C23" s="31" t="s">
        <v>23</v>
      </c>
    </row>
    <row r="24" spans="1:3" x14ac:dyDescent="0.25">
      <c r="A24" s="31">
        <v>23</v>
      </c>
      <c r="B24" s="31" t="s">
        <v>634</v>
      </c>
      <c r="C24" s="31" t="s">
        <v>24</v>
      </c>
    </row>
    <row r="25" spans="1:3" x14ac:dyDescent="0.25">
      <c r="A25" s="31">
        <v>24</v>
      </c>
      <c r="B25" s="31" t="s">
        <v>633</v>
      </c>
      <c r="C25" s="31" t="s">
        <v>25</v>
      </c>
    </row>
    <row r="26" spans="1:3" x14ac:dyDescent="0.25">
      <c r="A26" s="31">
        <v>25</v>
      </c>
      <c r="B26" s="31" t="s">
        <v>632</v>
      </c>
      <c r="C26" s="31" t="s">
        <v>26</v>
      </c>
    </row>
    <row r="27" spans="1:3" x14ac:dyDescent="0.25">
      <c r="A27" s="31">
        <v>26</v>
      </c>
      <c r="B27" s="31" t="s">
        <v>631</v>
      </c>
      <c r="C27" s="31" t="s">
        <v>27</v>
      </c>
    </row>
    <row r="28" spans="1:3" x14ac:dyDescent="0.25">
      <c r="A28" s="31">
        <v>27</v>
      </c>
      <c r="B28" s="31" t="s">
        <v>630</v>
      </c>
      <c r="C28" s="31" t="s">
        <v>28</v>
      </c>
    </row>
    <row r="29" spans="1:3" x14ac:dyDescent="0.25">
      <c r="A29" s="31">
        <v>28</v>
      </c>
      <c r="B29" s="31" t="s">
        <v>672</v>
      </c>
      <c r="C29" s="31" t="s">
        <v>671</v>
      </c>
    </row>
    <row r="30" spans="1:3" x14ac:dyDescent="0.25">
      <c r="A30" s="31">
        <v>29</v>
      </c>
      <c r="B30" s="31" t="s">
        <v>629</v>
      </c>
      <c r="C30" s="31" t="s">
        <v>12</v>
      </c>
    </row>
    <row r="31" spans="1:3" x14ac:dyDescent="0.25">
      <c r="A31" s="31">
        <v>30</v>
      </c>
      <c r="B31" s="31" t="s">
        <v>628</v>
      </c>
      <c r="C31" s="31" t="s">
        <v>262</v>
      </c>
    </row>
    <row r="32" spans="1:3" x14ac:dyDescent="0.25">
      <c r="A32" s="31">
        <v>31</v>
      </c>
      <c r="B32" s="31" t="s">
        <v>724</v>
      </c>
      <c r="C32" s="31" t="s">
        <v>721</v>
      </c>
    </row>
    <row r="33" spans="1:3" x14ac:dyDescent="0.25">
      <c r="A33" s="31">
        <v>32</v>
      </c>
      <c r="B33" s="31" t="s">
        <v>627</v>
      </c>
      <c r="C33" s="31" t="s">
        <v>305</v>
      </c>
    </row>
    <row r="34" spans="1:3" x14ac:dyDescent="0.25">
      <c r="A34" s="31">
        <v>33</v>
      </c>
      <c r="B34" s="31" t="s">
        <v>626</v>
      </c>
      <c r="C34" s="31" t="s">
        <v>250</v>
      </c>
    </row>
    <row r="35" spans="1:3" x14ac:dyDescent="0.25">
      <c r="A35" s="31">
        <v>34</v>
      </c>
      <c r="B35" s="31" t="s">
        <v>625</v>
      </c>
      <c r="C35" s="31" t="s">
        <v>29</v>
      </c>
    </row>
    <row r="36" spans="1:3" x14ac:dyDescent="0.25">
      <c r="A36" s="31">
        <v>35</v>
      </c>
      <c r="B36" s="31" t="s">
        <v>624</v>
      </c>
      <c r="C36" s="31" t="s">
        <v>30</v>
      </c>
    </row>
    <row r="37" spans="1:3" x14ac:dyDescent="0.25">
      <c r="A37" s="31">
        <v>36</v>
      </c>
      <c r="B37" s="31" t="s">
        <v>623</v>
      </c>
      <c r="C37" s="31" t="s">
        <v>31</v>
      </c>
    </row>
    <row r="38" spans="1:3" x14ac:dyDescent="0.25">
      <c r="A38" s="31">
        <v>37</v>
      </c>
      <c r="B38" s="31" t="s">
        <v>622</v>
      </c>
      <c r="C38" s="31" t="s">
        <v>32</v>
      </c>
    </row>
    <row r="39" spans="1:3" x14ac:dyDescent="0.25">
      <c r="A39" s="31">
        <v>38</v>
      </c>
      <c r="B39" s="31" t="s">
        <v>621</v>
      </c>
      <c r="C39" s="31" t="s">
        <v>33</v>
      </c>
    </row>
    <row r="40" spans="1:3" x14ac:dyDescent="0.25">
      <c r="A40" s="31">
        <v>39</v>
      </c>
      <c r="B40" s="31" t="s">
        <v>620</v>
      </c>
      <c r="C40" s="31" t="s">
        <v>34</v>
      </c>
    </row>
    <row r="41" spans="1:3" x14ac:dyDescent="0.25">
      <c r="A41" s="31">
        <v>40</v>
      </c>
      <c r="B41" s="31" t="s">
        <v>619</v>
      </c>
      <c r="C41" s="31" t="s">
        <v>238</v>
      </c>
    </row>
    <row r="42" spans="1:3" x14ac:dyDescent="0.25">
      <c r="A42" s="31">
        <v>41</v>
      </c>
      <c r="B42" s="31" t="s">
        <v>618</v>
      </c>
      <c r="C42" s="31" t="s">
        <v>10</v>
      </c>
    </row>
    <row r="43" spans="1:3" x14ac:dyDescent="0.25">
      <c r="A43" s="31">
        <v>42</v>
      </c>
      <c r="B43" s="31" t="s">
        <v>617</v>
      </c>
      <c r="C43" s="31" t="s">
        <v>11</v>
      </c>
    </row>
    <row r="44" spans="1:3" x14ac:dyDescent="0.25">
      <c r="A44" s="31">
        <v>43</v>
      </c>
      <c r="B44" s="31" t="s">
        <v>740</v>
      </c>
      <c r="C44" s="31" t="s">
        <v>1</v>
      </c>
    </row>
    <row r="45" spans="1:3" x14ac:dyDescent="0.25">
      <c r="A45" s="31">
        <v>44</v>
      </c>
      <c r="B45" s="31" t="s">
        <v>616</v>
      </c>
      <c r="C45" s="31" t="s">
        <v>35</v>
      </c>
    </row>
    <row r="46" spans="1:3" x14ac:dyDescent="0.25">
      <c r="A46" s="31">
        <v>45</v>
      </c>
      <c r="B46" s="31" t="s">
        <v>615</v>
      </c>
      <c r="C46" s="31" t="s">
        <v>36</v>
      </c>
    </row>
    <row r="47" spans="1:3" x14ac:dyDescent="0.25">
      <c r="A47" s="31">
        <v>46</v>
      </c>
      <c r="B47" s="31" t="s">
        <v>614</v>
      </c>
      <c r="C47" s="31" t="s">
        <v>327</v>
      </c>
    </row>
    <row r="48" spans="1:3" x14ac:dyDescent="0.25">
      <c r="A48" s="31">
        <v>47</v>
      </c>
      <c r="B48" s="31" t="s">
        <v>613</v>
      </c>
      <c r="C48" s="31" t="s">
        <v>94</v>
      </c>
    </row>
    <row r="49" spans="1:3" x14ac:dyDescent="0.25">
      <c r="A49" s="31">
        <v>48</v>
      </c>
      <c r="B49" s="31" t="s">
        <v>612</v>
      </c>
      <c r="C49" s="31" t="s">
        <v>95</v>
      </c>
    </row>
    <row r="50" spans="1:3" x14ac:dyDescent="0.25">
      <c r="A50" s="31">
        <v>49</v>
      </c>
      <c r="B50" s="31" t="s">
        <v>611</v>
      </c>
      <c r="C50" s="31" t="s">
        <v>123</v>
      </c>
    </row>
    <row r="51" spans="1:3" x14ac:dyDescent="0.25">
      <c r="A51" s="31">
        <v>50</v>
      </c>
      <c r="B51" s="31" t="s">
        <v>610</v>
      </c>
      <c r="C51" s="31" t="s">
        <v>236</v>
      </c>
    </row>
    <row r="52" spans="1:3" x14ac:dyDescent="0.25">
      <c r="A52" s="31">
        <v>51</v>
      </c>
      <c r="B52" s="31" t="s">
        <v>609</v>
      </c>
      <c r="C52" s="31" t="s">
        <v>237</v>
      </c>
    </row>
    <row r="53" spans="1:3" x14ac:dyDescent="0.25">
      <c r="A53" s="31">
        <v>52</v>
      </c>
      <c r="B53" s="31" t="s">
        <v>608</v>
      </c>
      <c r="C53" s="31" t="s">
        <v>13</v>
      </c>
    </row>
    <row r="54" spans="1:3" x14ac:dyDescent="0.25">
      <c r="A54" s="31">
        <v>53</v>
      </c>
      <c r="B54" s="31" t="s">
        <v>607</v>
      </c>
      <c r="C54" s="31" t="s">
        <v>37</v>
      </c>
    </row>
    <row r="55" spans="1:3" x14ac:dyDescent="0.25">
      <c r="A55" s="31">
        <v>54</v>
      </c>
      <c r="B55" s="31" t="s">
        <v>606</v>
      </c>
      <c r="C55" s="31" t="s">
        <v>38</v>
      </c>
    </row>
    <row r="56" spans="1:3" x14ac:dyDescent="0.25">
      <c r="A56" s="31">
        <v>55</v>
      </c>
      <c r="B56" s="31" t="s">
        <v>605</v>
      </c>
      <c r="C56" s="31" t="s">
        <v>324</v>
      </c>
    </row>
    <row r="57" spans="1:3" x14ac:dyDescent="0.25">
      <c r="A57" s="31">
        <v>56</v>
      </c>
      <c r="B57" s="31" t="s">
        <v>604</v>
      </c>
      <c r="C57" s="31" t="s">
        <v>39</v>
      </c>
    </row>
    <row r="58" spans="1:3" x14ac:dyDescent="0.25">
      <c r="A58" s="31">
        <v>57</v>
      </c>
      <c r="B58" s="31" t="s">
        <v>603</v>
      </c>
      <c r="C58" s="31" t="s">
        <v>263</v>
      </c>
    </row>
    <row r="59" spans="1:3" x14ac:dyDescent="0.25">
      <c r="A59" s="31">
        <v>58</v>
      </c>
      <c r="B59" s="31" t="s">
        <v>602</v>
      </c>
      <c r="C59" s="31" t="s">
        <v>40</v>
      </c>
    </row>
    <row r="60" spans="1:3" x14ac:dyDescent="0.25">
      <c r="A60" s="31">
        <v>59</v>
      </c>
      <c r="B60" s="31" t="s">
        <v>601</v>
      </c>
      <c r="C60" s="31" t="s">
        <v>41</v>
      </c>
    </row>
    <row r="61" spans="1:3" x14ac:dyDescent="0.25">
      <c r="A61" s="31">
        <v>60</v>
      </c>
      <c r="B61" s="31" t="s">
        <v>600</v>
      </c>
      <c r="C61" s="31" t="s">
        <v>230</v>
      </c>
    </row>
    <row r="62" spans="1:3" x14ac:dyDescent="0.25">
      <c r="A62" s="31">
        <v>61</v>
      </c>
      <c r="B62" s="31" t="s">
        <v>599</v>
      </c>
      <c r="C62" s="31" t="s">
        <v>264</v>
      </c>
    </row>
    <row r="63" spans="1:3" x14ac:dyDescent="0.25">
      <c r="A63" s="31">
        <v>62</v>
      </c>
      <c r="B63" s="31" t="s">
        <v>598</v>
      </c>
      <c r="C63" s="31" t="s">
        <v>42</v>
      </c>
    </row>
    <row r="64" spans="1:3" x14ac:dyDescent="0.25">
      <c r="A64" s="31">
        <v>63</v>
      </c>
      <c r="B64" s="31" t="s">
        <v>597</v>
      </c>
      <c r="C64" s="31" t="s">
        <v>234</v>
      </c>
    </row>
    <row r="65" spans="1:3" x14ac:dyDescent="0.25">
      <c r="A65" s="31">
        <v>64</v>
      </c>
      <c r="B65" s="31" t="s">
        <v>596</v>
      </c>
      <c r="C65" s="31" t="s">
        <v>43</v>
      </c>
    </row>
    <row r="66" spans="1:3" x14ac:dyDescent="0.25">
      <c r="A66" s="31">
        <v>65</v>
      </c>
      <c r="B66" s="31" t="s">
        <v>595</v>
      </c>
      <c r="C66" s="31" t="s">
        <v>44</v>
      </c>
    </row>
    <row r="67" spans="1:3" x14ac:dyDescent="0.25">
      <c r="A67" s="31">
        <v>66</v>
      </c>
      <c r="B67" s="31" t="s">
        <v>594</v>
      </c>
      <c r="C67" s="31" t="s">
        <v>45</v>
      </c>
    </row>
    <row r="68" spans="1:3" x14ac:dyDescent="0.25">
      <c r="A68" s="31">
        <v>67</v>
      </c>
      <c r="B68" s="31" t="s">
        <v>593</v>
      </c>
      <c r="C68" s="31" t="s">
        <v>174</v>
      </c>
    </row>
    <row r="69" spans="1:3" x14ac:dyDescent="0.25">
      <c r="A69" s="31">
        <v>68</v>
      </c>
      <c r="B69" s="31" t="s">
        <v>592</v>
      </c>
      <c r="C69" s="31" t="s">
        <v>175</v>
      </c>
    </row>
    <row r="70" spans="1:3" x14ac:dyDescent="0.25">
      <c r="A70" s="31">
        <v>69</v>
      </c>
      <c r="B70" s="31" t="s">
        <v>591</v>
      </c>
      <c r="C70" s="31" t="s">
        <v>176</v>
      </c>
    </row>
    <row r="71" spans="1:3" x14ac:dyDescent="0.25">
      <c r="A71" s="31">
        <v>70</v>
      </c>
      <c r="B71" s="31" t="s">
        <v>590</v>
      </c>
      <c r="C71" s="31" t="s">
        <v>177</v>
      </c>
    </row>
    <row r="72" spans="1:3" x14ac:dyDescent="0.25">
      <c r="A72" s="31">
        <v>71</v>
      </c>
      <c r="B72" s="31" t="s">
        <v>589</v>
      </c>
      <c r="C72" s="31" t="s">
        <v>178</v>
      </c>
    </row>
    <row r="73" spans="1:3" x14ac:dyDescent="0.25">
      <c r="A73" s="31">
        <v>72</v>
      </c>
      <c r="B73" s="31" t="s">
        <v>588</v>
      </c>
      <c r="C73" s="31" t="s">
        <v>179</v>
      </c>
    </row>
    <row r="74" spans="1:3" x14ac:dyDescent="0.25">
      <c r="A74" s="31">
        <v>73</v>
      </c>
      <c r="B74" s="31" t="s">
        <v>587</v>
      </c>
      <c r="C74" s="31" t="s">
        <v>331</v>
      </c>
    </row>
    <row r="75" spans="1:3" x14ac:dyDescent="0.25">
      <c r="A75" s="31">
        <v>74</v>
      </c>
      <c r="B75" s="31" t="s">
        <v>586</v>
      </c>
      <c r="C75" s="31" t="s">
        <v>253</v>
      </c>
    </row>
    <row r="76" spans="1:3" x14ac:dyDescent="0.25">
      <c r="A76" s="31">
        <v>75</v>
      </c>
      <c r="B76" s="31" t="s">
        <v>585</v>
      </c>
      <c r="C76" s="31" t="s">
        <v>306</v>
      </c>
    </row>
    <row r="77" spans="1:3" x14ac:dyDescent="0.25">
      <c r="A77" s="31">
        <v>76</v>
      </c>
      <c r="B77" s="31" t="s">
        <v>584</v>
      </c>
      <c r="C77" s="31" t="s">
        <v>254</v>
      </c>
    </row>
    <row r="78" spans="1:3" x14ac:dyDescent="0.25">
      <c r="A78" s="31">
        <v>77</v>
      </c>
      <c r="B78" s="31" t="s">
        <v>583</v>
      </c>
      <c r="C78" s="31" t="s">
        <v>180</v>
      </c>
    </row>
    <row r="79" spans="1:3" x14ac:dyDescent="0.25">
      <c r="A79" s="31">
        <v>78</v>
      </c>
      <c r="B79" s="31" t="s">
        <v>582</v>
      </c>
      <c r="C79" s="31" t="s">
        <v>181</v>
      </c>
    </row>
    <row r="80" spans="1:3" x14ac:dyDescent="0.25">
      <c r="A80" s="31">
        <v>79</v>
      </c>
      <c r="B80" s="31" t="s">
        <v>581</v>
      </c>
      <c r="C80" s="31" t="s">
        <v>46</v>
      </c>
    </row>
    <row r="81" spans="1:3" x14ac:dyDescent="0.25">
      <c r="A81" s="31">
        <v>80</v>
      </c>
      <c r="B81" s="31" t="s">
        <v>580</v>
      </c>
      <c r="C81" s="31" t="s">
        <v>182</v>
      </c>
    </row>
    <row r="82" spans="1:3" x14ac:dyDescent="0.25">
      <c r="A82" s="31">
        <v>81</v>
      </c>
      <c r="B82" s="31" t="s">
        <v>579</v>
      </c>
      <c r="C82" s="31" t="s">
        <v>47</v>
      </c>
    </row>
    <row r="83" spans="1:3" x14ac:dyDescent="0.25">
      <c r="A83" s="31">
        <v>82</v>
      </c>
      <c r="B83" s="31" t="s">
        <v>578</v>
      </c>
      <c r="C83" s="31" t="s">
        <v>48</v>
      </c>
    </row>
    <row r="84" spans="1:3" x14ac:dyDescent="0.25">
      <c r="A84" s="31">
        <v>83</v>
      </c>
      <c r="B84" s="31" t="s">
        <v>577</v>
      </c>
      <c r="C84" s="31" t="s">
        <v>49</v>
      </c>
    </row>
    <row r="85" spans="1:3" x14ac:dyDescent="0.25">
      <c r="A85" s="31">
        <v>84</v>
      </c>
      <c r="B85" s="31" t="s">
        <v>576</v>
      </c>
      <c r="C85" s="31" t="s">
        <v>50</v>
      </c>
    </row>
    <row r="86" spans="1:3" x14ac:dyDescent="0.25">
      <c r="A86" s="31">
        <v>85</v>
      </c>
      <c r="B86" s="31" t="s">
        <v>575</v>
      </c>
      <c r="C86" s="31" t="s">
        <v>51</v>
      </c>
    </row>
    <row r="87" spans="1:3" x14ac:dyDescent="0.25">
      <c r="A87" s="31">
        <v>86</v>
      </c>
      <c r="B87" s="31" t="s">
        <v>574</v>
      </c>
      <c r="C87" s="31" t="s">
        <v>52</v>
      </c>
    </row>
    <row r="88" spans="1:3" x14ac:dyDescent="0.25">
      <c r="A88" s="31">
        <v>87</v>
      </c>
      <c r="B88" s="31" t="s">
        <v>573</v>
      </c>
      <c r="C88" s="31" t="s">
        <v>265</v>
      </c>
    </row>
    <row r="89" spans="1:3" x14ac:dyDescent="0.25">
      <c r="A89" s="31">
        <v>88</v>
      </c>
      <c r="B89" s="31" t="s">
        <v>572</v>
      </c>
      <c r="C89" s="31" t="s">
        <v>266</v>
      </c>
    </row>
    <row r="90" spans="1:3" x14ac:dyDescent="0.25">
      <c r="A90" s="31">
        <v>89</v>
      </c>
      <c r="B90" s="31" t="s">
        <v>571</v>
      </c>
      <c r="C90" s="31" t="s">
        <v>267</v>
      </c>
    </row>
    <row r="91" spans="1:3" x14ac:dyDescent="0.25">
      <c r="A91" s="31">
        <v>90</v>
      </c>
      <c r="B91" s="31" t="s">
        <v>570</v>
      </c>
      <c r="C91" s="31" t="s">
        <v>300</v>
      </c>
    </row>
    <row r="92" spans="1:3" x14ac:dyDescent="0.25">
      <c r="A92" s="31">
        <v>91</v>
      </c>
      <c r="B92" s="31" t="s">
        <v>569</v>
      </c>
      <c r="C92" s="31" t="s">
        <v>53</v>
      </c>
    </row>
    <row r="93" spans="1:3" x14ac:dyDescent="0.25">
      <c r="A93" s="31">
        <v>92</v>
      </c>
      <c r="B93" s="31" t="s">
        <v>568</v>
      </c>
      <c r="C93" s="31" t="s">
        <v>2</v>
      </c>
    </row>
    <row r="94" spans="1:3" x14ac:dyDescent="0.25">
      <c r="A94" s="31">
        <v>93</v>
      </c>
      <c r="B94" s="31" t="s">
        <v>567</v>
      </c>
      <c r="C94" s="31" t="s">
        <v>325</v>
      </c>
    </row>
    <row r="95" spans="1:3" x14ac:dyDescent="0.25">
      <c r="A95" s="31">
        <v>94</v>
      </c>
      <c r="B95" s="31" t="s">
        <v>566</v>
      </c>
      <c r="C95" s="31" t="s">
        <v>54</v>
      </c>
    </row>
    <row r="96" spans="1:3" x14ac:dyDescent="0.25">
      <c r="A96" s="31">
        <v>95</v>
      </c>
      <c r="B96" s="31" t="s">
        <v>565</v>
      </c>
      <c r="C96" s="31" t="s">
        <v>55</v>
      </c>
    </row>
    <row r="97" spans="1:3" x14ac:dyDescent="0.25">
      <c r="A97" s="31">
        <v>96</v>
      </c>
      <c r="B97" s="31" t="s">
        <v>564</v>
      </c>
      <c r="C97" s="31" t="s">
        <v>56</v>
      </c>
    </row>
    <row r="98" spans="1:3" x14ac:dyDescent="0.25">
      <c r="A98" s="31">
        <v>97</v>
      </c>
      <c r="B98" s="31" t="s">
        <v>563</v>
      </c>
      <c r="C98" s="31" t="s">
        <v>301</v>
      </c>
    </row>
    <row r="99" spans="1:3" x14ac:dyDescent="0.25">
      <c r="A99" s="31">
        <v>98</v>
      </c>
      <c r="B99" s="31" t="s">
        <v>562</v>
      </c>
      <c r="C99" s="31" t="s">
        <v>268</v>
      </c>
    </row>
    <row r="100" spans="1:3" x14ac:dyDescent="0.25">
      <c r="A100" s="31">
        <v>99</v>
      </c>
      <c r="B100" s="31" t="s">
        <v>706</v>
      </c>
      <c r="C100" s="31" t="s">
        <v>696</v>
      </c>
    </row>
    <row r="101" spans="1:3" x14ac:dyDescent="0.25">
      <c r="A101" s="31">
        <v>100</v>
      </c>
      <c r="B101" s="31" t="s">
        <v>561</v>
      </c>
      <c r="C101" s="31" t="s">
        <v>57</v>
      </c>
    </row>
    <row r="102" spans="1:3" x14ac:dyDescent="0.25">
      <c r="A102" s="31">
        <v>101</v>
      </c>
      <c r="B102" s="31" t="s">
        <v>560</v>
      </c>
      <c r="C102" s="31" t="s">
        <v>58</v>
      </c>
    </row>
    <row r="103" spans="1:3" x14ac:dyDescent="0.25">
      <c r="A103" s="31">
        <v>102</v>
      </c>
      <c r="B103" s="31" t="s">
        <v>559</v>
      </c>
      <c r="C103" s="31" t="s">
        <v>269</v>
      </c>
    </row>
    <row r="104" spans="1:3" x14ac:dyDescent="0.25">
      <c r="A104" s="31">
        <v>103</v>
      </c>
      <c r="B104" s="31" t="s">
        <v>558</v>
      </c>
      <c r="C104" s="31" t="s">
        <v>270</v>
      </c>
    </row>
    <row r="105" spans="1:3" x14ac:dyDescent="0.25">
      <c r="A105" s="31">
        <v>104</v>
      </c>
      <c r="B105" s="31" t="s">
        <v>557</v>
      </c>
      <c r="C105" s="31" t="s">
        <v>271</v>
      </c>
    </row>
    <row r="106" spans="1:3" x14ac:dyDescent="0.25">
      <c r="A106" s="31">
        <v>105</v>
      </c>
      <c r="B106" s="31" t="s">
        <v>556</v>
      </c>
      <c r="C106" s="31" t="s">
        <v>272</v>
      </c>
    </row>
    <row r="107" spans="1:3" x14ac:dyDescent="0.25">
      <c r="A107" s="31">
        <v>106</v>
      </c>
      <c r="B107" s="31" t="s">
        <v>555</v>
      </c>
      <c r="C107" s="31" t="s">
        <v>59</v>
      </c>
    </row>
    <row r="108" spans="1:3" x14ac:dyDescent="0.25">
      <c r="A108" s="31">
        <v>107</v>
      </c>
      <c r="B108" s="31" t="s">
        <v>554</v>
      </c>
      <c r="C108" s="31" t="s">
        <v>273</v>
      </c>
    </row>
    <row r="109" spans="1:3" x14ac:dyDescent="0.25">
      <c r="A109" s="31">
        <v>108</v>
      </c>
      <c r="B109" s="31" t="s">
        <v>553</v>
      </c>
      <c r="C109" s="31" t="s">
        <v>274</v>
      </c>
    </row>
    <row r="110" spans="1:3" x14ac:dyDescent="0.25">
      <c r="A110" s="31">
        <v>109</v>
      </c>
      <c r="B110" s="31" t="s">
        <v>552</v>
      </c>
      <c r="C110" s="31" t="s">
        <v>298</v>
      </c>
    </row>
    <row r="111" spans="1:3" x14ac:dyDescent="0.25">
      <c r="A111" s="31">
        <v>110</v>
      </c>
      <c r="B111" s="31" t="s">
        <v>551</v>
      </c>
      <c r="C111" s="31" t="s">
        <v>60</v>
      </c>
    </row>
    <row r="112" spans="1:3" x14ac:dyDescent="0.25">
      <c r="A112" s="31">
        <v>111</v>
      </c>
      <c r="B112" s="31" t="s">
        <v>707</v>
      </c>
      <c r="C112" s="31" t="s">
        <v>697</v>
      </c>
    </row>
    <row r="113" spans="1:3" x14ac:dyDescent="0.25">
      <c r="A113" s="31">
        <v>112</v>
      </c>
      <c r="B113" s="31" t="s">
        <v>550</v>
      </c>
      <c r="C113" s="31" t="s">
        <v>61</v>
      </c>
    </row>
    <row r="114" spans="1:3" x14ac:dyDescent="0.25">
      <c r="A114" s="31">
        <v>113</v>
      </c>
      <c r="B114" s="31" t="s">
        <v>549</v>
      </c>
      <c r="C114" s="31" t="s">
        <v>62</v>
      </c>
    </row>
    <row r="115" spans="1:3" x14ac:dyDescent="0.25">
      <c r="A115" s="31">
        <v>114</v>
      </c>
      <c r="B115" s="31" t="s">
        <v>548</v>
      </c>
      <c r="C115" s="31" t="s">
        <v>63</v>
      </c>
    </row>
    <row r="116" spans="1:3" x14ac:dyDescent="0.25">
      <c r="A116" s="31">
        <v>115</v>
      </c>
      <c r="B116" s="31" t="s">
        <v>730</v>
      </c>
      <c r="C116" s="31" t="s">
        <v>688</v>
      </c>
    </row>
    <row r="117" spans="1:3" x14ac:dyDescent="0.25">
      <c r="A117" s="31">
        <v>116</v>
      </c>
      <c r="B117" s="31" t="s">
        <v>708</v>
      </c>
      <c r="C117" s="31" t="s">
        <v>689</v>
      </c>
    </row>
    <row r="118" spans="1:3" x14ac:dyDescent="0.25">
      <c r="A118" s="31">
        <v>117</v>
      </c>
      <c r="B118" s="31" t="s">
        <v>727</v>
      </c>
      <c r="C118" s="31" t="s">
        <v>690</v>
      </c>
    </row>
    <row r="119" spans="1:3" x14ac:dyDescent="0.25">
      <c r="A119" s="31">
        <v>118</v>
      </c>
      <c r="B119" s="31" t="s">
        <v>547</v>
      </c>
      <c r="C119" s="31" t="s">
        <v>64</v>
      </c>
    </row>
    <row r="120" spans="1:3" x14ac:dyDescent="0.25">
      <c r="A120" s="31">
        <v>119</v>
      </c>
      <c r="B120" s="31" t="s">
        <v>546</v>
      </c>
      <c r="C120" s="31" t="s">
        <v>65</v>
      </c>
    </row>
    <row r="121" spans="1:3" x14ac:dyDescent="0.25">
      <c r="A121" s="31">
        <v>120</v>
      </c>
      <c r="B121" s="31" t="s">
        <v>545</v>
      </c>
      <c r="C121" s="31" t="s">
        <v>66</v>
      </c>
    </row>
    <row r="122" spans="1:3" x14ac:dyDescent="0.25">
      <c r="A122" s="31">
        <v>121</v>
      </c>
      <c r="B122" s="31" t="s">
        <v>544</v>
      </c>
      <c r="C122" s="31" t="s">
        <v>67</v>
      </c>
    </row>
    <row r="123" spans="1:3" x14ac:dyDescent="0.25">
      <c r="A123" s="31">
        <v>122</v>
      </c>
      <c r="B123" s="31" t="s">
        <v>543</v>
      </c>
      <c r="C123" s="31" t="s">
        <v>68</v>
      </c>
    </row>
    <row r="124" spans="1:3" x14ac:dyDescent="0.25">
      <c r="A124" s="31">
        <v>123</v>
      </c>
      <c r="B124" s="31" t="s">
        <v>542</v>
      </c>
      <c r="C124" s="31" t="s">
        <v>183</v>
      </c>
    </row>
    <row r="125" spans="1:3" x14ac:dyDescent="0.25">
      <c r="A125" s="31">
        <v>124</v>
      </c>
      <c r="B125" s="31" t="s">
        <v>541</v>
      </c>
      <c r="C125" s="31" t="s">
        <v>312</v>
      </c>
    </row>
    <row r="126" spans="1:3" x14ac:dyDescent="0.25">
      <c r="A126" s="31">
        <v>125</v>
      </c>
      <c r="B126" s="31" t="s">
        <v>540</v>
      </c>
      <c r="C126" s="31" t="s">
        <v>314</v>
      </c>
    </row>
    <row r="127" spans="1:3" x14ac:dyDescent="0.25">
      <c r="A127" s="31">
        <v>126</v>
      </c>
      <c r="B127" s="31" t="s">
        <v>539</v>
      </c>
      <c r="C127" s="31" t="s">
        <v>184</v>
      </c>
    </row>
    <row r="128" spans="1:3" x14ac:dyDescent="0.25">
      <c r="A128" s="31">
        <v>127</v>
      </c>
      <c r="B128" s="31" t="s">
        <v>538</v>
      </c>
      <c r="C128" s="31" t="s">
        <v>69</v>
      </c>
    </row>
    <row r="129" spans="1:3" x14ac:dyDescent="0.25">
      <c r="A129" s="31">
        <v>128</v>
      </c>
      <c r="B129" s="31" t="s">
        <v>537</v>
      </c>
      <c r="C129" s="31" t="s">
        <v>185</v>
      </c>
    </row>
    <row r="130" spans="1:3" x14ac:dyDescent="0.25">
      <c r="A130" s="31">
        <v>129</v>
      </c>
      <c r="B130" s="31" t="s">
        <v>536</v>
      </c>
      <c r="C130" s="31" t="s">
        <v>186</v>
      </c>
    </row>
    <row r="131" spans="1:3" x14ac:dyDescent="0.25">
      <c r="A131" s="31">
        <v>130</v>
      </c>
      <c r="B131" s="31" t="s">
        <v>535</v>
      </c>
      <c r="C131" s="31" t="s">
        <v>187</v>
      </c>
    </row>
    <row r="132" spans="1:3" x14ac:dyDescent="0.25">
      <c r="A132" s="31">
        <v>131</v>
      </c>
      <c r="B132" s="31" t="s">
        <v>709</v>
      </c>
      <c r="C132" s="31" t="s">
        <v>251</v>
      </c>
    </row>
    <row r="133" spans="1:3" x14ac:dyDescent="0.25">
      <c r="A133" s="31">
        <v>132</v>
      </c>
      <c r="B133" s="31" t="s">
        <v>534</v>
      </c>
      <c r="C133" s="31" t="s">
        <v>70</v>
      </c>
    </row>
    <row r="134" spans="1:3" x14ac:dyDescent="0.25">
      <c r="A134" s="31">
        <v>133</v>
      </c>
      <c r="B134" s="31" t="s">
        <v>533</v>
      </c>
      <c r="C134" s="31" t="s">
        <v>307</v>
      </c>
    </row>
    <row r="135" spans="1:3" x14ac:dyDescent="0.25">
      <c r="A135" s="31">
        <v>134</v>
      </c>
      <c r="B135" s="31" t="s">
        <v>532</v>
      </c>
      <c r="C135" s="31" t="s">
        <v>6</v>
      </c>
    </row>
    <row r="136" spans="1:3" x14ac:dyDescent="0.25">
      <c r="A136" s="31">
        <v>135</v>
      </c>
      <c r="B136" s="31" t="s">
        <v>710</v>
      </c>
      <c r="C136" s="31" t="s">
        <v>695</v>
      </c>
    </row>
    <row r="137" spans="1:3" x14ac:dyDescent="0.25">
      <c r="A137" s="31">
        <v>136</v>
      </c>
      <c r="B137" s="31" t="s">
        <v>531</v>
      </c>
      <c r="C137" s="31" t="s">
        <v>188</v>
      </c>
    </row>
    <row r="138" spans="1:3" x14ac:dyDescent="0.25">
      <c r="A138" s="31">
        <v>137</v>
      </c>
      <c r="B138" s="31" t="s">
        <v>530</v>
      </c>
      <c r="C138" s="31" t="s">
        <v>189</v>
      </c>
    </row>
    <row r="139" spans="1:3" x14ac:dyDescent="0.25">
      <c r="A139" s="31">
        <v>138</v>
      </c>
      <c r="B139" s="31" t="s">
        <v>529</v>
      </c>
      <c r="C139" s="31" t="s">
        <v>190</v>
      </c>
    </row>
    <row r="140" spans="1:3" x14ac:dyDescent="0.25">
      <c r="A140" s="31">
        <v>139</v>
      </c>
      <c r="B140" s="31" t="s">
        <v>528</v>
      </c>
      <c r="C140" s="31" t="s">
        <v>191</v>
      </c>
    </row>
    <row r="141" spans="1:3" x14ac:dyDescent="0.25">
      <c r="A141" s="31">
        <v>140</v>
      </c>
      <c r="B141" s="31" t="s">
        <v>527</v>
      </c>
      <c r="C141" s="31" t="s">
        <v>192</v>
      </c>
    </row>
    <row r="142" spans="1:3" x14ac:dyDescent="0.25">
      <c r="A142" s="31">
        <v>141</v>
      </c>
      <c r="B142" s="31" t="s">
        <v>526</v>
      </c>
      <c r="C142" s="31" t="s">
        <v>240</v>
      </c>
    </row>
    <row r="143" spans="1:3" x14ac:dyDescent="0.25">
      <c r="A143" s="31">
        <v>142</v>
      </c>
      <c r="B143" s="31" t="s">
        <v>525</v>
      </c>
      <c r="C143" s="31" t="s">
        <v>241</v>
      </c>
    </row>
    <row r="144" spans="1:3" x14ac:dyDescent="0.25">
      <c r="A144" s="31">
        <v>143</v>
      </c>
      <c r="B144" s="31" t="s">
        <v>524</v>
      </c>
      <c r="C144" s="31" t="s">
        <v>242</v>
      </c>
    </row>
    <row r="145" spans="1:3" x14ac:dyDescent="0.25">
      <c r="A145" s="31">
        <v>144</v>
      </c>
      <c r="B145" s="31" t="s">
        <v>523</v>
      </c>
      <c r="C145" s="31" t="s">
        <v>320</v>
      </c>
    </row>
    <row r="146" spans="1:3" x14ac:dyDescent="0.25">
      <c r="A146" s="31">
        <v>145</v>
      </c>
      <c r="B146" s="31" t="s">
        <v>522</v>
      </c>
      <c r="C146" s="31" t="s">
        <v>0</v>
      </c>
    </row>
    <row r="147" spans="1:3" x14ac:dyDescent="0.25">
      <c r="A147" s="31">
        <v>146</v>
      </c>
      <c r="B147" s="31" t="s">
        <v>521</v>
      </c>
      <c r="C147" s="31" t="s">
        <v>243</v>
      </c>
    </row>
    <row r="148" spans="1:3" x14ac:dyDescent="0.25">
      <c r="A148" s="31">
        <v>147</v>
      </c>
      <c r="B148" s="31" t="s">
        <v>520</v>
      </c>
      <c r="C148" s="31" t="s">
        <v>193</v>
      </c>
    </row>
    <row r="149" spans="1:3" x14ac:dyDescent="0.25">
      <c r="A149" s="31">
        <v>148</v>
      </c>
      <c r="B149" s="31" t="s">
        <v>519</v>
      </c>
      <c r="C149" s="31" t="s">
        <v>194</v>
      </c>
    </row>
    <row r="150" spans="1:3" x14ac:dyDescent="0.25">
      <c r="A150" s="31">
        <v>149</v>
      </c>
      <c r="B150" s="31" t="s">
        <v>518</v>
      </c>
      <c r="C150" s="31" t="s">
        <v>195</v>
      </c>
    </row>
    <row r="151" spans="1:3" x14ac:dyDescent="0.25">
      <c r="A151" s="31">
        <v>150</v>
      </c>
      <c r="B151" s="31" t="s">
        <v>517</v>
      </c>
      <c r="C151" s="31" t="s">
        <v>71</v>
      </c>
    </row>
    <row r="152" spans="1:3" x14ac:dyDescent="0.25">
      <c r="A152" s="31">
        <v>151</v>
      </c>
      <c r="B152" s="31" t="s">
        <v>516</v>
      </c>
      <c r="C152" s="31" t="s">
        <v>196</v>
      </c>
    </row>
    <row r="153" spans="1:3" x14ac:dyDescent="0.25">
      <c r="A153" s="31">
        <v>152</v>
      </c>
      <c r="B153" s="31" t="s">
        <v>515</v>
      </c>
      <c r="C153" s="31" t="s">
        <v>197</v>
      </c>
    </row>
    <row r="154" spans="1:3" x14ac:dyDescent="0.25">
      <c r="A154" s="31">
        <v>153</v>
      </c>
      <c r="B154" s="31" t="s">
        <v>514</v>
      </c>
      <c r="C154" s="31" t="s">
        <v>72</v>
      </c>
    </row>
    <row r="155" spans="1:3" x14ac:dyDescent="0.25">
      <c r="A155" s="31">
        <v>154</v>
      </c>
      <c r="B155" s="31" t="s">
        <v>513</v>
      </c>
      <c r="C155" s="31" t="s">
        <v>73</v>
      </c>
    </row>
    <row r="156" spans="1:3" x14ac:dyDescent="0.25">
      <c r="A156" s="31">
        <v>155</v>
      </c>
      <c r="B156" s="31" t="s">
        <v>512</v>
      </c>
      <c r="C156" s="31" t="s">
        <v>74</v>
      </c>
    </row>
    <row r="157" spans="1:3" x14ac:dyDescent="0.25">
      <c r="A157" s="31">
        <v>156</v>
      </c>
      <c r="B157" s="31" t="s">
        <v>725</v>
      </c>
      <c r="C157" s="31" t="s">
        <v>75</v>
      </c>
    </row>
    <row r="158" spans="1:3" x14ac:dyDescent="0.25">
      <c r="A158" s="31">
        <v>157</v>
      </c>
      <c r="B158" s="31" t="s">
        <v>511</v>
      </c>
      <c r="C158" s="31" t="s">
        <v>198</v>
      </c>
    </row>
    <row r="159" spans="1:3" x14ac:dyDescent="0.25">
      <c r="A159" s="31">
        <v>158</v>
      </c>
      <c r="B159" s="31" t="s">
        <v>510</v>
      </c>
      <c r="C159" s="31" t="s">
        <v>76</v>
      </c>
    </row>
    <row r="160" spans="1:3" x14ac:dyDescent="0.25">
      <c r="A160" s="31">
        <v>159</v>
      </c>
      <c r="B160" s="31" t="s">
        <v>509</v>
      </c>
      <c r="C160" s="31" t="s">
        <v>77</v>
      </c>
    </row>
    <row r="161" spans="1:3" x14ac:dyDescent="0.25">
      <c r="A161" s="31">
        <v>160</v>
      </c>
      <c r="B161" s="31" t="s">
        <v>508</v>
      </c>
      <c r="C161" s="31" t="s">
        <v>78</v>
      </c>
    </row>
    <row r="162" spans="1:3" x14ac:dyDescent="0.25">
      <c r="A162" s="31">
        <v>161</v>
      </c>
      <c r="B162" s="31" t="s">
        <v>507</v>
      </c>
      <c r="C162" s="31" t="s">
        <v>79</v>
      </c>
    </row>
    <row r="163" spans="1:3" x14ac:dyDescent="0.25">
      <c r="A163" s="31">
        <v>162</v>
      </c>
      <c r="B163" s="31" t="s">
        <v>506</v>
      </c>
      <c r="C163" s="31" t="s">
        <v>80</v>
      </c>
    </row>
    <row r="164" spans="1:3" x14ac:dyDescent="0.25">
      <c r="A164" s="31">
        <v>163</v>
      </c>
      <c r="B164" s="31" t="s">
        <v>505</v>
      </c>
      <c r="C164" s="31" t="s">
        <v>81</v>
      </c>
    </row>
    <row r="165" spans="1:3" x14ac:dyDescent="0.25">
      <c r="A165" s="31">
        <v>164</v>
      </c>
      <c r="B165" s="31" t="s">
        <v>504</v>
      </c>
      <c r="C165" s="31" t="s">
        <v>82</v>
      </c>
    </row>
    <row r="166" spans="1:3" x14ac:dyDescent="0.25">
      <c r="A166" s="31">
        <v>165</v>
      </c>
      <c r="B166" s="31" t="s">
        <v>503</v>
      </c>
      <c r="C166" s="31" t="s">
        <v>83</v>
      </c>
    </row>
    <row r="167" spans="1:3" x14ac:dyDescent="0.25">
      <c r="A167" s="31">
        <v>166</v>
      </c>
      <c r="B167" s="31" t="s">
        <v>502</v>
      </c>
      <c r="C167" s="31" t="s">
        <v>84</v>
      </c>
    </row>
    <row r="168" spans="1:3" x14ac:dyDescent="0.25">
      <c r="A168" s="31">
        <v>167</v>
      </c>
      <c r="B168" s="31" t="s">
        <v>501</v>
      </c>
      <c r="C168" s="31" t="s">
        <v>85</v>
      </c>
    </row>
    <row r="169" spans="1:3" x14ac:dyDescent="0.25">
      <c r="A169" s="31">
        <v>168</v>
      </c>
      <c r="B169" s="31" t="s">
        <v>500</v>
      </c>
      <c r="C169" s="31" t="s">
        <v>86</v>
      </c>
    </row>
    <row r="170" spans="1:3" x14ac:dyDescent="0.25">
      <c r="A170" s="31">
        <v>169</v>
      </c>
      <c r="B170" s="31" t="s">
        <v>499</v>
      </c>
      <c r="C170" s="31" t="s">
        <v>275</v>
      </c>
    </row>
    <row r="171" spans="1:3" x14ac:dyDescent="0.25">
      <c r="A171" s="31">
        <v>170</v>
      </c>
      <c r="B171" s="31" t="s">
        <v>498</v>
      </c>
      <c r="C171" s="31" t="s">
        <v>87</v>
      </c>
    </row>
    <row r="172" spans="1:3" x14ac:dyDescent="0.25">
      <c r="A172" s="31">
        <v>171</v>
      </c>
      <c r="B172" s="31" t="s">
        <v>497</v>
      </c>
      <c r="C172" s="31" t="s">
        <v>276</v>
      </c>
    </row>
    <row r="173" spans="1:3" x14ac:dyDescent="0.25">
      <c r="A173" s="31">
        <v>172</v>
      </c>
      <c r="B173" s="31" t="s">
        <v>496</v>
      </c>
      <c r="C173" s="31" t="s">
        <v>88</v>
      </c>
    </row>
    <row r="174" spans="1:3" x14ac:dyDescent="0.25">
      <c r="A174" s="31">
        <v>173</v>
      </c>
      <c r="B174" s="31" t="s">
        <v>495</v>
      </c>
      <c r="C174" s="31" t="s">
        <v>89</v>
      </c>
    </row>
    <row r="175" spans="1:3" x14ac:dyDescent="0.25">
      <c r="A175" s="31">
        <v>174</v>
      </c>
      <c r="B175" s="31" t="s">
        <v>494</v>
      </c>
      <c r="C175" s="31" t="s">
        <v>90</v>
      </c>
    </row>
    <row r="176" spans="1:3" x14ac:dyDescent="0.25">
      <c r="A176" s="31">
        <v>175</v>
      </c>
      <c r="B176" s="31" t="s">
        <v>493</v>
      </c>
      <c r="C176" s="31" t="s">
        <v>91</v>
      </c>
    </row>
    <row r="177" spans="1:3" x14ac:dyDescent="0.25">
      <c r="A177" s="31">
        <v>176</v>
      </c>
      <c r="B177" s="31" t="s">
        <v>492</v>
      </c>
      <c r="C177" s="31" t="s">
        <v>92</v>
      </c>
    </row>
    <row r="178" spans="1:3" x14ac:dyDescent="0.25">
      <c r="A178" s="31">
        <v>177</v>
      </c>
      <c r="B178" s="31" t="s">
        <v>491</v>
      </c>
      <c r="C178" s="31" t="s">
        <v>93</v>
      </c>
    </row>
    <row r="179" spans="1:3" x14ac:dyDescent="0.25">
      <c r="A179" s="31">
        <v>178</v>
      </c>
      <c r="B179" s="31" t="s">
        <v>490</v>
      </c>
      <c r="C179" s="31" t="s">
        <v>326</v>
      </c>
    </row>
    <row r="180" spans="1:3" x14ac:dyDescent="0.25">
      <c r="A180" s="31">
        <v>179</v>
      </c>
      <c r="B180" s="31" t="s">
        <v>489</v>
      </c>
      <c r="C180" s="31" t="s">
        <v>317</v>
      </c>
    </row>
    <row r="181" spans="1:3" x14ac:dyDescent="0.25">
      <c r="A181" s="31">
        <v>180</v>
      </c>
      <c r="B181" s="31" t="s">
        <v>488</v>
      </c>
      <c r="C181" s="31" t="s">
        <v>252</v>
      </c>
    </row>
    <row r="182" spans="1:3" x14ac:dyDescent="0.25">
      <c r="A182" s="31">
        <v>181</v>
      </c>
      <c r="B182" s="31" t="s">
        <v>487</v>
      </c>
      <c r="C182" s="31" t="s">
        <v>96</v>
      </c>
    </row>
    <row r="183" spans="1:3" x14ac:dyDescent="0.25">
      <c r="A183" s="31">
        <v>182</v>
      </c>
      <c r="B183" s="31" t="s">
        <v>711</v>
      </c>
      <c r="C183" s="31" t="s">
        <v>328</v>
      </c>
    </row>
    <row r="184" spans="1:3" x14ac:dyDescent="0.25">
      <c r="A184" s="31">
        <v>183</v>
      </c>
      <c r="B184" s="31" t="s">
        <v>486</v>
      </c>
      <c r="C184" s="31" t="s">
        <v>277</v>
      </c>
    </row>
    <row r="185" spans="1:3" x14ac:dyDescent="0.25">
      <c r="A185" s="31">
        <v>184</v>
      </c>
      <c r="B185" s="31" t="s">
        <v>485</v>
      </c>
      <c r="C185" s="31" t="s">
        <v>278</v>
      </c>
    </row>
    <row r="186" spans="1:3" x14ac:dyDescent="0.25">
      <c r="A186" s="31">
        <v>185</v>
      </c>
      <c r="B186" s="31" t="s">
        <v>484</v>
      </c>
      <c r="C186" s="31" t="s">
        <v>279</v>
      </c>
    </row>
    <row r="187" spans="1:3" x14ac:dyDescent="0.25">
      <c r="A187" s="31">
        <v>186</v>
      </c>
      <c r="B187" s="31" t="s">
        <v>483</v>
      </c>
      <c r="C187" s="31" t="s">
        <v>114</v>
      </c>
    </row>
    <row r="188" spans="1:3" x14ac:dyDescent="0.25">
      <c r="A188" s="31">
        <v>187</v>
      </c>
      <c r="B188" s="31" t="s">
        <v>712</v>
      </c>
      <c r="C188" s="31" t="s">
        <v>698</v>
      </c>
    </row>
    <row r="189" spans="1:3" x14ac:dyDescent="0.25">
      <c r="A189" s="31">
        <v>188</v>
      </c>
      <c r="B189" s="31" t="s">
        <v>482</v>
      </c>
      <c r="C189" s="31" t="s">
        <v>199</v>
      </c>
    </row>
    <row r="190" spans="1:3" x14ac:dyDescent="0.25">
      <c r="A190" s="31">
        <v>189</v>
      </c>
      <c r="B190" s="31" t="s">
        <v>481</v>
      </c>
      <c r="C190" s="31" t="s">
        <v>200</v>
      </c>
    </row>
    <row r="191" spans="1:3" x14ac:dyDescent="0.25">
      <c r="A191" s="31">
        <v>190</v>
      </c>
      <c r="B191" s="31" t="s">
        <v>480</v>
      </c>
      <c r="C191" s="31" t="s">
        <v>201</v>
      </c>
    </row>
    <row r="192" spans="1:3" x14ac:dyDescent="0.25">
      <c r="A192" s="31">
        <v>191</v>
      </c>
      <c r="B192" s="31" t="s">
        <v>479</v>
      </c>
      <c r="C192" s="31" t="s">
        <v>202</v>
      </c>
    </row>
    <row r="193" spans="1:3" x14ac:dyDescent="0.25">
      <c r="A193" s="31">
        <v>192</v>
      </c>
      <c r="B193" s="31" t="s">
        <v>478</v>
      </c>
      <c r="C193" s="31" t="s">
        <v>203</v>
      </c>
    </row>
    <row r="194" spans="1:3" x14ac:dyDescent="0.25">
      <c r="A194" s="31">
        <v>193</v>
      </c>
      <c r="B194" s="31" t="s">
        <v>477</v>
      </c>
      <c r="C194" s="31" t="s">
        <v>204</v>
      </c>
    </row>
    <row r="195" spans="1:3" x14ac:dyDescent="0.25">
      <c r="A195" s="31">
        <v>194</v>
      </c>
      <c r="B195" s="31" t="s">
        <v>476</v>
      </c>
      <c r="C195" s="31" t="s">
        <v>205</v>
      </c>
    </row>
    <row r="196" spans="1:3" x14ac:dyDescent="0.25">
      <c r="A196" s="31">
        <v>195</v>
      </c>
      <c r="B196" s="31" t="s">
        <v>475</v>
      </c>
      <c r="C196" s="31" t="s">
        <v>97</v>
      </c>
    </row>
    <row r="197" spans="1:3" x14ac:dyDescent="0.25">
      <c r="A197" s="31">
        <v>196</v>
      </c>
      <c r="B197" s="31" t="s">
        <v>474</v>
      </c>
      <c r="C197" s="31" t="s">
        <v>98</v>
      </c>
    </row>
    <row r="198" spans="1:3" x14ac:dyDescent="0.25">
      <c r="A198" s="31">
        <v>197</v>
      </c>
      <c r="B198" s="31" t="s">
        <v>473</v>
      </c>
      <c r="C198" s="31" t="s">
        <v>99</v>
      </c>
    </row>
    <row r="199" spans="1:3" x14ac:dyDescent="0.25">
      <c r="A199" s="31">
        <v>198</v>
      </c>
      <c r="B199" s="31" t="s">
        <v>472</v>
      </c>
      <c r="C199" s="31" t="s">
        <v>318</v>
      </c>
    </row>
    <row r="200" spans="1:3" x14ac:dyDescent="0.25">
      <c r="A200" s="31">
        <v>199</v>
      </c>
      <c r="B200" s="31" t="s">
        <v>471</v>
      </c>
      <c r="C200" s="31" t="s">
        <v>329</v>
      </c>
    </row>
    <row r="201" spans="1:3" x14ac:dyDescent="0.25">
      <c r="A201" s="31">
        <v>200</v>
      </c>
      <c r="B201" s="31" t="s">
        <v>470</v>
      </c>
      <c r="C201" s="31" t="s">
        <v>100</v>
      </c>
    </row>
    <row r="202" spans="1:3" x14ac:dyDescent="0.25">
      <c r="A202" s="31">
        <v>201</v>
      </c>
      <c r="B202" s="31" t="s">
        <v>469</v>
      </c>
      <c r="C202" s="31" t="s">
        <v>330</v>
      </c>
    </row>
    <row r="203" spans="1:3" x14ac:dyDescent="0.25">
      <c r="A203" s="31">
        <v>202</v>
      </c>
      <c r="B203" s="31" t="s">
        <v>468</v>
      </c>
      <c r="C203" s="31" t="s">
        <v>4</v>
      </c>
    </row>
    <row r="204" spans="1:3" x14ac:dyDescent="0.25">
      <c r="A204" s="31">
        <v>203</v>
      </c>
      <c r="B204" s="31" t="s">
        <v>467</v>
      </c>
      <c r="C204" s="31" t="s">
        <v>3</v>
      </c>
    </row>
    <row r="205" spans="1:3" x14ac:dyDescent="0.25">
      <c r="A205" s="31">
        <v>204</v>
      </c>
      <c r="B205" s="31" t="s">
        <v>466</v>
      </c>
      <c r="C205" s="31" t="s">
        <v>280</v>
      </c>
    </row>
    <row r="206" spans="1:3" x14ac:dyDescent="0.25">
      <c r="A206" s="31">
        <v>205</v>
      </c>
      <c r="B206" s="31" t="s">
        <v>682</v>
      </c>
      <c r="C206" s="31" t="s">
        <v>101</v>
      </c>
    </row>
    <row r="207" spans="1:3" x14ac:dyDescent="0.25">
      <c r="A207" s="31">
        <v>206</v>
      </c>
      <c r="B207" s="31" t="s">
        <v>465</v>
      </c>
      <c r="C207" s="31" t="s">
        <v>102</v>
      </c>
    </row>
    <row r="208" spans="1:3" x14ac:dyDescent="0.25">
      <c r="A208" s="31">
        <v>207</v>
      </c>
      <c r="B208" s="31" t="s">
        <v>464</v>
      </c>
      <c r="C208" s="31" t="s">
        <v>281</v>
      </c>
    </row>
    <row r="209" spans="1:3" x14ac:dyDescent="0.25">
      <c r="A209" s="31">
        <v>208</v>
      </c>
      <c r="B209" s="31" t="s">
        <v>463</v>
      </c>
      <c r="C209" s="31" t="s">
        <v>332</v>
      </c>
    </row>
    <row r="210" spans="1:3" x14ac:dyDescent="0.25">
      <c r="A210" s="31">
        <v>209</v>
      </c>
      <c r="B210" s="31" t="s">
        <v>462</v>
      </c>
      <c r="C210" s="31" t="s">
        <v>231</v>
      </c>
    </row>
    <row r="211" spans="1:3" x14ac:dyDescent="0.25">
      <c r="A211" s="31">
        <v>210</v>
      </c>
      <c r="B211" s="31" t="s">
        <v>461</v>
      </c>
      <c r="C211" s="31" t="s">
        <v>313</v>
      </c>
    </row>
    <row r="212" spans="1:3" x14ac:dyDescent="0.25">
      <c r="A212" s="31">
        <v>211</v>
      </c>
      <c r="B212" s="31" t="s">
        <v>713</v>
      </c>
      <c r="C212" s="31" t="s">
        <v>699</v>
      </c>
    </row>
    <row r="213" spans="1:3" x14ac:dyDescent="0.25">
      <c r="A213" s="31">
        <v>212</v>
      </c>
      <c r="B213" s="31" t="s">
        <v>460</v>
      </c>
      <c r="C213" s="31" t="s">
        <v>282</v>
      </c>
    </row>
    <row r="214" spans="1:3" x14ac:dyDescent="0.25">
      <c r="A214" s="31">
        <v>213</v>
      </c>
      <c r="B214" s="31" t="s">
        <v>459</v>
      </c>
      <c r="C214" s="31" t="s">
        <v>283</v>
      </c>
    </row>
    <row r="215" spans="1:3" x14ac:dyDescent="0.25">
      <c r="A215" s="31">
        <v>214</v>
      </c>
      <c r="B215" s="31" t="s">
        <v>458</v>
      </c>
      <c r="C215" s="31" t="s">
        <v>310</v>
      </c>
    </row>
    <row r="216" spans="1:3" x14ac:dyDescent="0.25">
      <c r="A216" s="31">
        <v>215</v>
      </c>
      <c r="B216" s="31" t="s">
        <v>457</v>
      </c>
      <c r="C216" s="31" t="s">
        <v>232</v>
      </c>
    </row>
    <row r="217" spans="1:3" x14ac:dyDescent="0.25">
      <c r="A217" s="31">
        <v>216</v>
      </c>
      <c r="B217" s="31" t="s">
        <v>456</v>
      </c>
      <c r="C217" s="31" t="s">
        <v>233</v>
      </c>
    </row>
    <row r="218" spans="1:3" x14ac:dyDescent="0.25">
      <c r="A218" s="31">
        <v>217</v>
      </c>
      <c r="B218" s="31" t="s">
        <v>455</v>
      </c>
      <c r="C218" s="31" t="s">
        <v>322</v>
      </c>
    </row>
    <row r="219" spans="1:3" x14ac:dyDescent="0.25">
      <c r="A219" s="31">
        <v>218</v>
      </c>
      <c r="B219" s="31" t="s">
        <v>454</v>
      </c>
      <c r="C219" s="31" t="s">
        <v>284</v>
      </c>
    </row>
    <row r="220" spans="1:3" x14ac:dyDescent="0.25">
      <c r="A220" s="31">
        <v>219</v>
      </c>
      <c r="B220" s="31" t="s">
        <v>453</v>
      </c>
      <c r="C220" s="31" t="s">
        <v>103</v>
      </c>
    </row>
    <row r="221" spans="1:3" x14ac:dyDescent="0.25">
      <c r="A221" s="31">
        <v>220</v>
      </c>
      <c r="B221" s="31" t="s">
        <v>452</v>
      </c>
      <c r="C221" s="31" t="s">
        <v>285</v>
      </c>
    </row>
    <row r="222" spans="1:3" x14ac:dyDescent="0.25">
      <c r="A222" s="31">
        <v>221</v>
      </c>
      <c r="B222" s="31" t="s">
        <v>451</v>
      </c>
      <c r="C222" s="31" t="s">
        <v>304</v>
      </c>
    </row>
    <row r="223" spans="1:3" x14ac:dyDescent="0.25">
      <c r="A223" s="31">
        <v>222</v>
      </c>
      <c r="B223" s="31" t="s">
        <v>450</v>
      </c>
      <c r="C223" s="31" t="s">
        <v>302</v>
      </c>
    </row>
    <row r="224" spans="1:3" x14ac:dyDescent="0.25">
      <c r="A224" s="31">
        <v>223</v>
      </c>
      <c r="B224" s="31" t="s">
        <v>449</v>
      </c>
      <c r="C224" s="31" t="s">
        <v>303</v>
      </c>
    </row>
    <row r="225" spans="1:3" x14ac:dyDescent="0.25">
      <c r="A225" s="31">
        <v>224</v>
      </c>
      <c r="B225" s="31" t="s">
        <v>448</v>
      </c>
      <c r="C225" s="31" t="s">
        <v>206</v>
      </c>
    </row>
    <row r="226" spans="1:3" x14ac:dyDescent="0.25">
      <c r="A226" s="31">
        <v>225</v>
      </c>
      <c r="B226" s="31" t="s">
        <v>447</v>
      </c>
      <c r="C226" s="31" t="s">
        <v>311</v>
      </c>
    </row>
    <row r="227" spans="1:3" x14ac:dyDescent="0.25">
      <c r="A227" s="31">
        <v>226</v>
      </c>
      <c r="B227" s="31" t="s">
        <v>446</v>
      </c>
      <c r="C227" s="31" t="s">
        <v>309</v>
      </c>
    </row>
    <row r="228" spans="1:3" x14ac:dyDescent="0.25">
      <c r="A228" s="31">
        <v>227</v>
      </c>
      <c r="B228" s="31" t="s">
        <v>445</v>
      </c>
      <c r="C228" s="31" t="s">
        <v>207</v>
      </c>
    </row>
    <row r="229" spans="1:3" x14ac:dyDescent="0.25">
      <c r="A229" s="31">
        <v>228</v>
      </c>
      <c r="B229" s="31" t="s">
        <v>683</v>
      </c>
      <c r="C229" s="31" t="s">
        <v>681</v>
      </c>
    </row>
    <row r="230" spans="1:3" x14ac:dyDescent="0.25">
      <c r="A230" s="31">
        <v>229</v>
      </c>
      <c r="B230" s="31" t="s">
        <v>444</v>
      </c>
      <c r="C230" s="31" t="s">
        <v>208</v>
      </c>
    </row>
    <row r="231" spans="1:3" x14ac:dyDescent="0.25">
      <c r="A231" s="31">
        <v>230</v>
      </c>
      <c r="B231" s="31" t="s">
        <v>714</v>
      </c>
      <c r="C231" s="31" t="s">
        <v>687</v>
      </c>
    </row>
    <row r="232" spans="1:3" x14ac:dyDescent="0.25">
      <c r="A232" s="31">
        <v>231</v>
      </c>
      <c r="B232" s="31" t="s">
        <v>715</v>
      </c>
      <c r="C232" s="31" t="s">
        <v>703</v>
      </c>
    </row>
    <row r="233" spans="1:3" x14ac:dyDescent="0.25">
      <c r="A233" s="31">
        <v>232</v>
      </c>
      <c r="B233" s="31" t="s">
        <v>716</v>
      </c>
      <c r="C233" s="31" t="s">
        <v>704</v>
      </c>
    </row>
    <row r="234" spans="1:3" x14ac:dyDescent="0.25">
      <c r="A234" s="31">
        <v>233</v>
      </c>
      <c r="B234" s="31" t="s">
        <v>443</v>
      </c>
      <c r="C234" s="31" t="s">
        <v>286</v>
      </c>
    </row>
    <row r="235" spans="1:3" x14ac:dyDescent="0.25">
      <c r="A235" s="31">
        <v>234</v>
      </c>
      <c r="B235" s="31" t="s">
        <v>442</v>
      </c>
      <c r="C235" s="31" t="s">
        <v>104</v>
      </c>
    </row>
    <row r="236" spans="1:3" x14ac:dyDescent="0.25">
      <c r="A236" s="31">
        <v>235</v>
      </c>
      <c r="B236" s="31" t="s">
        <v>731</v>
      </c>
      <c r="C236" s="31" t="s">
        <v>700</v>
      </c>
    </row>
    <row r="237" spans="1:3" x14ac:dyDescent="0.25">
      <c r="A237" s="31">
        <v>236</v>
      </c>
      <c r="B237" s="31" t="s">
        <v>441</v>
      </c>
      <c r="C237" s="31" t="s">
        <v>105</v>
      </c>
    </row>
    <row r="238" spans="1:3" x14ac:dyDescent="0.25">
      <c r="A238" s="31">
        <v>237</v>
      </c>
      <c r="B238" s="31" t="s">
        <v>440</v>
      </c>
      <c r="C238" s="31" t="s">
        <v>106</v>
      </c>
    </row>
    <row r="239" spans="1:3" x14ac:dyDescent="0.25">
      <c r="A239" s="31">
        <v>238</v>
      </c>
      <c r="B239" s="31" t="s">
        <v>439</v>
      </c>
      <c r="C239" s="31" t="s">
        <v>107</v>
      </c>
    </row>
    <row r="240" spans="1:3" x14ac:dyDescent="0.25">
      <c r="A240" s="31">
        <v>239</v>
      </c>
      <c r="B240" s="31" t="s">
        <v>438</v>
      </c>
      <c r="C240" s="31" t="s">
        <v>108</v>
      </c>
    </row>
    <row r="241" spans="1:3" x14ac:dyDescent="0.25">
      <c r="A241" s="31">
        <v>240</v>
      </c>
      <c r="B241" s="31" t="s">
        <v>728</v>
      </c>
      <c r="C241" s="31" t="s">
        <v>691</v>
      </c>
    </row>
    <row r="242" spans="1:3" x14ac:dyDescent="0.25">
      <c r="A242" s="31">
        <v>241</v>
      </c>
      <c r="B242" s="31" t="s">
        <v>717</v>
      </c>
      <c r="C242" s="31" t="s">
        <v>692</v>
      </c>
    </row>
    <row r="243" spans="1:3" x14ac:dyDescent="0.25">
      <c r="A243" s="31">
        <v>242</v>
      </c>
      <c r="B243" s="31" t="s">
        <v>729</v>
      </c>
      <c r="C243" s="31" t="s">
        <v>693</v>
      </c>
    </row>
    <row r="244" spans="1:3" x14ac:dyDescent="0.25">
      <c r="A244" s="31">
        <v>243</v>
      </c>
      <c r="B244" s="31" t="s">
        <v>718</v>
      </c>
      <c r="C244" s="31" t="s">
        <v>694</v>
      </c>
    </row>
    <row r="245" spans="1:3" x14ac:dyDescent="0.25">
      <c r="A245" s="31">
        <v>244</v>
      </c>
      <c r="B245" s="31" t="s">
        <v>437</v>
      </c>
      <c r="C245" s="31" t="s">
        <v>109</v>
      </c>
    </row>
    <row r="246" spans="1:3" x14ac:dyDescent="0.25">
      <c r="A246" s="31">
        <v>245</v>
      </c>
      <c r="B246" s="31" t="s">
        <v>436</v>
      </c>
      <c r="C246" s="31" t="s">
        <v>110</v>
      </c>
    </row>
    <row r="247" spans="1:3" x14ac:dyDescent="0.25">
      <c r="A247" s="31">
        <v>246</v>
      </c>
      <c r="B247" s="31" t="s">
        <v>435</v>
      </c>
      <c r="C247" s="31" t="s">
        <v>111</v>
      </c>
    </row>
    <row r="248" spans="1:3" x14ac:dyDescent="0.25">
      <c r="A248" s="31">
        <v>247</v>
      </c>
      <c r="B248" s="31" t="s">
        <v>434</v>
      </c>
      <c r="C248" s="31" t="s">
        <v>112</v>
      </c>
    </row>
    <row r="249" spans="1:3" x14ac:dyDescent="0.25">
      <c r="A249" s="31">
        <v>248</v>
      </c>
      <c r="B249" s="31" t="s">
        <v>433</v>
      </c>
      <c r="C249" s="31" t="s">
        <v>295</v>
      </c>
    </row>
    <row r="250" spans="1:3" x14ac:dyDescent="0.25">
      <c r="A250" s="31">
        <v>249</v>
      </c>
      <c r="B250" s="31" t="s">
        <v>432</v>
      </c>
      <c r="C250" s="31" t="s">
        <v>296</v>
      </c>
    </row>
    <row r="251" spans="1:3" x14ac:dyDescent="0.25">
      <c r="A251" s="31">
        <v>250</v>
      </c>
      <c r="B251" s="31" t="s">
        <v>431</v>
      </c>
      <c r="C251" s="31" t="s">
        <v>297</v>
      </c>
    </row>
    <row r="252" spans="1:3" x14ac:dyDescent="0.25">
      <c r="A252" s="31">
        <v>251</v>
      </c>
      <c r="B252" s="31" t="s">
        <v>430</v>
      </c>
      <c r="C252" s="31" t="s">
        <v>113</v>
      </c>
    </row>
    <row r="253" spans="1:3" x14ac:dyDescent="0.25">
      <c r="A253" s="31">
        <v>252</v>
      </c>
      <c r="B253" s="31" t="s">
        <v>429</v>
      </c>
      <c r="C253" s="31" t="s">
        <v>115</v>
      </c>
    </row>
    <row r="254" spans="1:3" x14ac:dyDescent="0.25">
      <c r="A254" s="31">
        <v>253</v>
      </c>
      <c r="B254" s="31" t="s">
        <v>673</v>
      </c>
      <c r="C254" s="31" t="s">
        <v>209</v>
      </c>
    </row>
    <row r="255" spans="1:3" x14ac:dyDescent="0.25">
      <c r="A255" s="31">
        <v>254</v>
      </c>
      <c r="B255" s="31" t="s">
        <v>428</v>
      </c>
      <c r="C255" s="31" t="s">
        <v>116</v>
      </c>
    </row>
    <row r="256" spans="1:3" x14ac:dyDescent="0.25">
      <c r="A256" s="31">
        <v>255</v>
      </c>
      <c r="B256" s="31" t="s">
        <v>427</v>
      </c>
      <c r="C256" s="31" t="s">
        <v>117</v>
      </c>
    </row>
    <row r="257" spans="1:3" x14ac:dyDescent="0.25">
      <c r="A257" s="31">
        <v>256</v>
      </c>
      <c r="B257" s="31" t="s">
        <v>426</v>
      </c>
      <c r="C257" s="31" t="s">
        <v>235</v>
      </c>
    </row>
    <row r="258" spans="1:3" x14ac:dyDescent="0.25">
      <c r="A258" s="31">
        <v>257</v>
      </c>
      <c r="B258" s="31" t="s">
        <v>425</v>
      </c>
      <c r="C258" s="31" t="s">
        <v>118</v>
      </c>
    </row>
    <row r="259" spans="1:3" x14ac:dyDescent="0.25">
      <c r="A259" s="31">
        <v>258</v>
      </c>
      <c r="B259" s="31" t="s">
        <v>424</v>
      </c>
      <c r="C259" s="31" t="s">
        <v>119</v>
      </c>
    </row>
    <row r="260" spans="1:3" x14ac:dyDescent="0.25">
      <c r="A260" s="31">
        <v>259</v>
      </c>
      <c r="B260" s="31" t="s">
        <v>423</v>
      </c>
      <c r="C260" s="31" t="s">
        <v>120</v>
      </c>
    </row>
    <row r="261" spans="1:3" x14ac:dyDescent="0.25">
      <c r="A261" s="31">
        <v>260</v>
      </c>
      <c r="B261" s="31" t="s">
        <v>422</v>
      </c>
      <c r="C261" s="31" t="s">
        <v>210</v>
      </c>
    </row>
    <row r="262" spans="1:3" x14ac:dyDescent="0.25">
      <c r="A262" s="31">
        <v>261</v>
      </c>
      <c r="B262" s="31" t="s">
        <v>421</v>
      </c>
      <c r="C262" s="31" t="s">
        <v>211</v>
      </c>
    </row>
    <row r="263" spans="1:3" x14ac:dyDescent="0.25">
      <c r="A263" s="31">
        <v>262</v>
      </c>
      <c r="B263" s="31" t="s">
        <v>420</v>
      </c>
      <c r="C263" s="31" t="s">
        <v>212</v>
      </c>
    </row>
    <row r="264" spans="1:3" x14ac:dyDescent="0.25">
      <c r="A264" s="31">
        <v>263</v>
      </c>
      <c r="B264" s="31" t="s">
        <v>419</v>
      </c>
      <c r="C264" s="31" t="s">
        <v>287</v>
      </c>
    </row>
    <row r="265" spans="1:3" x14ac:dyDescent="0.25">
      <c r="A265" s="31">
        <v>264</v>
      </c>
      <c r="B265" s="31" t="s">
        <v>418</v>
      </c>
      <c r="C265" s="31" t="s">
        <v>121</v>
      </c>
    </row>
    <row r="266" spans="1:3" x14ac:dyDescent="0.25">
      <c r="A266" s="31">
        <v>265</v>
      </c>
      <c r="B266" s="31" t="s">
        <v>417</v>
      </c>
      <c r="C266" s="31" t="s">
        <v>122</v>
      </c>
    </row>
    <row r="267" spans="1:3" x14ac:dyDescent="0.25">
      <c r="A267" s="31">
        <v>266</v>
      </c>
      <c r="B267" s="31" t="s">
        <v>416</v>
      </c>
      <c r="C267" s="31" t="s">
        <v>124</v>
      </c>
    </row>
    <row r="268" spans="1:3" x14ac:dyDescent="0.25">
      <c r="A268" s="31">
        <v>267</v>
      </c>
      <c r="B268" s="31" t="s">
        <v>415</v>
      </c>
      <c r="C268" s="31" t="s">
        <v>125</v>
      </c>
    </row>
    <row r="269" spans="1:3" x14ac:dyDescent="0.25">
      <c r="A269" s="31">
        <v>268</v>
      </c>
      <c r="B269" s="31" t="s">
        <v>414</v>
      </c>
      <c r="C269" s="31" t="s">
        <v>126</v>
      </c>
    </row>
    <row r="270" spans="1:3" x14ac:dyDescent="0.25">
      <c r="A270" s="31">
        <v>269</v>
      </c>
      <c r="B270" s="31" t="s">
        <v>413</v>
      </c>
      <c r="C270" s="31" t="s">
        <v>127</v>
      </c>
    </row>
    <row r="271" spans="1:3" x14ac:dyDescent="0.25">
      <c r="A271" s="31">
        <v>270</v>
      </c>
      <c r="B271" s="31" t="s">
        <v>412</v>
      </c>
      <c r="C271" s="31" t="s">
        <v>128</v>
      </c>
    </row>
    <row r="272" spans="1:3" x14ac:dyDescent="0.25">
      <c r="A272" s="31">
        <v>271</v>
      </c>
      <c r="B272" s="31" t="s">
        <v>411</v>
      </c>
      <c r="C272" s="31" t="s">
        <v>129</v>
      </c>
    </row>
    <row r="273" spans="1:3" x14ac:dyDescent="0.25">
      <c r="A273" s="31">
        <v>272</v>
      </c>
      <c r="B273" s="31" t="s">
        <v>410</v>
      </c>
      <c r="C273" s="31" t="s">
        <v>130</v>
      </c>
    </row>
    <row r="274" spans="1:3" x14ac:dyDescent="0.25">
      <c r="A274" s="31">
        <v>273</v>
      </c>
      <c r="B274" s="31" t="s">
        <v>409</v>
      </c>
      <c r="C274" s="31" t="s">
        <v>131</v>
      </c>
    </row>
    <row r="275" spans="1:3" x14ac:dyDescent="0.25">
      <c r="A275" s="31">
        <v>274</v>
      </c>
      <c r="B275" s="31" t="s">
        <v>684</v>
      </c>
      <c r="C275" s="31" t="s">
        <v>288</v>
      </c>
    </row>
    <row r="276" spans="1:3" x14ac:dyDescent="0.25">
      <c r="A276" s="31">
        <v>275</v>
      </c>
      <c r="B276" s="31" t="s">
        <v>685</v>
      </c>
      <c r="C276" s="31" t="s">
        <v>289</v>
      </c>
    </row>
    <row r="277" spans="1:3" x14ac:dyDescent="0.25">
      <c r="A277" s="31">
        <v>276</v>
      </c>
      <c r="B277" s="31" t="s">
        <v>675</v>
      </c>
      <c r="C277" s="31" t="s">
        <v>674</v>
      </c>
    </row>
    <row r="278" spans="1:3" x14ac:dyDescent="0.25">
      <c r="A278" s="31">
        <v>277</v>
      </c>
      <c r="B278" s="31" t="s">
        <v>408</v>
      </c>
      <c r="C278" s="31" t="s">
        <v>213</v>
      </c>
    </row>
    <row r="279" spans="1:3" x14ac:dyDescent="0.25">
      <c r="A279" s="31">
        <v>278</v>
      </c>
      <c r="B279" s="31" t="s">
        <v>407</v>
      </c>
      <c r="C279" s="31" t="s">
        <v>132</v>
      </c>
    </row>
    <row r="280" spans="1:3" x14ac:dyDescent="0.25">
      <c r="A280" s="31">
        <v>279</v>
      </c>
      <c r="B280" s="31" t="s">
        <v>406</v>
      </c>
      <c r="C280" s="31" t="s">
        <v>133</v>
      </c>
    </row>
    <row r="281" spans="1:3" x14ac:dyDescent="0.25">
      <c r="A281" s="31">
        <v>280</v>
      </c>
      <c r="B281" s="31" t="s">
        <v>405</v>
      </c>
      <c r="C281" s="31" t="s">
        <v>134</v>
      </c>
    </row>
    <row r="282" spans="1:3" x14ac:dyDescent="0.25">
      <c r="A282" s="31">
        <v>281</v>
      </c>
      <c r="B282" s="31" t="s">
        <v>404</v>
      </c>
      <c r="C282" s="31" t="s">
        <v>214</v>
      </c>
    </row>
    <row r="283" spans="1:3" x14ac:dyDescent="0.25">
      <c r="A283" s="31">
        <v>282</v>
      </c>
      <c r="B283" s="31" t="s">
        <v>403</v>
      </c>
      <c r="C283" s="31" t="s">
        <v>215</v>
      </c>
    </row>
    <row r="284" spans="1:3" x14ac:dyDescent="0.25">
      <c r="A284" s="31">
        <v>283</v>
      </c>
      <c r="B284" s="31" t="s">
        <v>402</v>
      </c>
      <c r="C284" s="31" t="s">
        <v>316</v>
      </c>
    </row>
    <row r="285" spans="1:3" x14ac:dyDescent="0.25">
      <c r="A285" s="31">
        <v>284</v>
      </c>
      <c r="B285" s="31" t="s">
        <v>401</v>
      </c>
      <c r="C285" s="31" t="s">
        <v>239</v>
      </c>
    </row>
    <row r="286" spans="1:3" x14ac:dyDescent="0.25">
      <c r="A286" s="31">
        <v>285</v>
      </c>
      <c r="B286" s="31" t="s">
        <v>400</v>
      </c>
      <c r="C286" s="31" t="s">
        <v>290</v>
      </c>
    </row>
    <row r="287" spans="1:3" x14ac:dyDescent="0.25">
      <c r="A287" s="31">
        <v>286</v>
      </c>
      <c r="B287" s="31" t="s">
        <v>399</v>
      </c>
      <c r="C287" s="31" t="s">
        <v>291</v>
      </c>
    </row>
    <row r="288" spans="1:3" x14ac:dyDescent="0.25">
      <c r="A288" s="31">
        <v>287</v>
      </c>
      <c r="B288" s="31" t="s">
        <v>398</v>
      </c>
      <c r="C288" s="31" t="s">
        <v>216</v>
      </c>
    </row>
    <row r="289" spans="1:3" x14ac:dyDescent="0.25">
      <c r="A289" s="31">
        <v>288</v>
      </c>
      <c r="B289" s="31" t="s">
        <v>686</v>
      </c>
      <c r="C289" s="31" t="s">
        <v>292</v>
      </c>
    </row>
    <row r="290" spans="1:3" x14ac:dyDescent="0.25">
      <c r="A290" s="31">
        <v>289</v>
      </c>
      <c r="B290" s="31" t="s">
        <v>397</v>
      </c>
      <c r="C290" s="31" t="s">
        <v>293</v>
      </c>
    </row>
    <row r="291" spans="1:3" x14ac:dyDescent="0.25">
      <c r="A291" s="31">
        <v>290</v>
      </c>
      <c r="B291" s="31" t="s">
        <v>396</v>
      </c>
      <c r="C291" s="31" t="s">
        <v>135</v>
      </c>
    </row>
    <row r="292" spans="1:3" x14ac:dyDescent="0.25">
      <c r="A292" s="31">
        <v>291</v>
      </c>
      <c r="B292" s="31" t="s">
        <v>395</v>
      </c>
      <c r="C292" s="31" t="s">
        <v>136</v>
      </c>
    </row>
    <row r="293" spans="1:3" x14ac:dyDescent="0.25">
      <c r="A293" s="31">
        <v>292</v>
      </c>
      <c r="B293" s="31" t="s">
        <v>394</v>
      </c>
      <c r="C293" s="31" t="s">
        <v>217</v>
      </c>
    </row>
    <row r="294" spans="1:3" x14ac:dyDescent="0.25">
      <c r="A294" s="31">
        <v>293</v>
      </c>
      <c r="B294" s="31" t="s">
        <v>393</v>
      </c>
      <c r="C294" s="31" t="s">
        <v>218</v>
      </c>
    </row>
    <row r="295" spans="1:3" x14ac:dyDescent="0.25">
      <c r="A295" s="31">
        <v>294</v>
      </c>
      <c r="B295" s="31" t="s">
        <v>392</v>
      </c>
      <c r="C295" s="31" t="s">
        <v>219</v>
      </c>
    </row>
    <row r="296" spans="1:3" x14ac:dyDescent="0.25">
      <c r="A296" s="31">
        <v>295</v>
      </c>
      <c r="B296" s="31" t="s">
        <v>391</v>
      </c>
      <c r="C296" s="31" t="s">
        <v>220</v>
      </c>
    </row>
    <row r="297" spans="1:3" x14ac:dyDescent="0.25">
      <c r="A297" s="31">
        <v>296</v>
      </c>
      <c r="B297" s="31" t="s">
        <v>390</v>
      </c>
      <c r="C297" s="31" t="s">
        <v>137</v>
      </c>
    </row>
    <row r="298" spans="1:3" x14ac:dyDescent="0.25">
      <c r="A298" s="31">
        <v>297</v>
      </c>
      <c r="B298" s="31" t="s">
        <v>389</v>
      </c>
      <c r="C298" s="31" t="s">
        <v>138</v>
      </c>
    </row>
    <row r="299" spans="1:3" x14ac:dyDescent="0.25">
      <c r="A299" s="31">
        <v>298</v>
      </c>
      <c r="B299" s="31" t="s">
        <v>388</v>
      </c>
      <c r="C299" s="31" t="s">
        <v>139</v>
      </c>
    </row>
    <row r="300" spans="1:3" x14ac:dyDescent="0.25">
      <c r="A300" s="31">
        <v>299</v>
      </c>
      <c r="B300" s="31" t="s">
        <v>387</v>
      </c>
      <c r="C300" s="31" t="s">
        <v>140</v>
      </c>
    </row>
    <row r="301" spans="1:3" x14ac:dyDescent="0.25">
      <c r="A301" s="31">
        <v>300</v>
      </c>
      <c r="B301" s="31" t="s">
        <v>386</v>
      </c>
      <c r="C301" s="31" t="s">
        <v>141</v>
      </c>
    </row>
    <row r="302" spans="1:3" x14ac:dyDescent="0.25">
      <c r="A302" s="31">
        <v>301</v>
      </c>
      <c r="B302" s="31" t="s">
        <v>726</v>
      </c>
      <c r="C302" s="31" t="s">
        <v>722</v>
      </c>
    </row>
    <row r="303" spans="1:3" x14ac:dyDescent="0.25">
      <c r="A303" s="31">
        <v>302</v>
      </c>
      <c r="B303" s="31" t="s">
        <v>719</v>
      </c>
      <c r="C303" s="31" t="s">
        <v>701</v>
      </c>
    </row>
    <row r="304" spans="1:3" x14ac:dyDescent="0.25">
      <c r="A304" s="31">
        <v>303</v>
      </c>
      <c r="B304" s="31" t="s">
        <v>720</v>
      </c>
      <c r="C304" s="31" t="s">
        <v>702</v>
      </c>
    </row>
    <row r="305" spans="1:3" x14ac:dyDescent="0.25">
      <c r="A305" s="31">
        <v>304</v>
      </c>
      <c r="B305" s="31" t="s">
        <v>385</v>
      </c>
      <c r="C305" s="31" t="s">
        <v>319</v>
      </c>
    </row>
    <row r="306" spans="1:3" x14ac:dyDescent="0.25">
      <c r="A306" s="31">
        <v>305</v>
      </c>
      <c r="B306" s="31" t="s">
        <v>384</v>
      </c>
      <c r="C306" s="31" t="s">
        <v>321</v>
      </c>
    </row>
    <row r="307" spans="1:3" x14ac:dyDescent="0.25">
      <c r="A307" s="31">
        <v>306</v>
      </c>
      <c r="B307" s="31" t="s">
        <v>383</v>
      </c>
      <c r="C307" s="31" t="s">
        <v>221</v>
      </c>
    </row>
    <row r="308" spans="1:3" x14ac:dyDescent="0.25">
      <c r="A308" s="31">
        <v>307</v>
      </c>
      <c r="B308" s="31" t="s">
        <v>382</v>
      </c>
      <c r="C308" s="31" t="s">
        <v>222</v>
      </c>
    </row>
    <row r="309" spans="1:3" x14ac:dyDescent="0.25">
      <c r="A309" s="31">
        <v>308</v>
      </c>
      <c r="B309" s="31" t="s">
        <v>381</v>
      </c>
      <c r="C309" s="31" t="s">
        <v>223</v>
      </c>
    </row>
    <row r="310" spans="1:3" x14ac:dyDescent="0.25">
      <c r="A310" s="31">
        <v>309</v>
      </c>
      <c r="B310" s="31" t="s">
        <v>380</v>
      </c>
      <c r="C310" s="31" t="s">
        <v>224</v>
      </c>
    </row>
    <row r="311" spans="1:3" x14ac:dyDescent="0.25">
      <c r="A311" s="31">
        <v>310</v>
      </c>
      <c r="B311" s="31" t="s">
        <v>379</v>
      </c>
      <c r="C311" s="31" t="s">
        <v>225</v>
      </c>
    </row>
    <row r="312" spans="1:3" x14ac:dyDescent="0.25">
      <c r="A312" s="31">
        <v>311</v>
      </c>
      <c r="B312" s="31" t="s">
        <v>378</v>
      </c>
      <c r="C312" s="31" t="s">
        <v>294</v>
      </c>
    </row>
    <row r="313" spans="1:3" x14ac:dyDescent="0.25">
      <c r="A313" s="31">
        <v>312</v>
      </c>
      <c r="B313" s="31" t="s">
        <v>377</v>
      </c>
      <c r="C313" s="31" t="s">
        <v>226</v>
      </c>
    </row>
    <row r="314" spans="1:3" x14ac:dyDescent="0.25">
      <c r="A314" s="31">
        <v>313</v>
      </c>
      <c r="B314" s="31" t="s">
        <v>376</v>
      </c>
      <c r="C314" s="31" t="s">
        <v>142</v>
      </c>
    </row>
    <row r="315" spans="1:3" x14ac:dyDescent="0.25">
      <c r="A315" s="31">
        <v>314</v>
      </c>
      <c r="B315" s="31" t="s">
        <v>375</v>
      </c>
      <c r="C315" s="31" t="s">
        <v>315</v>
      </c>
    </row>
    <row r="316" spans="1:3" x14ac:dyDescent="0.25">
      <c r="A316" s="31">
        <v>315</v>
      </c>
      <c r="B316" s="31" t="s">
        <v>374</v>
      </c>
      <c r="C316" s="31" t="s">
        <v>143</v>
      </c>
    </row>
    <row r="317" spans="1:3" x14ac:dyDescent="0.25">
      <c r="A317" s="31">
        <v>316</v>
      </c>
      <c r="B317" s="31" t="s">
        <v>373</v>
      </c>
      <c r="C317" s="31" t="s">
        <v>144</v>
      </c>
    </row>
    <row r="318" spans="1:3" x14ac:dyDescent="0.25">
      <c r="A318" s="31">
        <v>317</v>
      </c>
      <c r="B318" s="31" t="s">
        <v>372</v>
      </c>
      <c r="C318" s="31" t="s">
        <v>145</v>
      </c>
    </row>
    <row r="319" spans="1:3" x14ac:dyDescent="0.25">
      <c r="A319" s="31">
        <v>318</v>
      </c>
      <c r="B319" s="31" t="s">
        <v>371</v>
      </c>
      <c r="C319" s="31" t="s">
        <v>299</v>
      </c>
    </row>
    <row r="320" spans="1:3" x14ac:dyDescent="0.25">
      <c r="A320" s="31">
        <v>319</v>
      </c>
      <c r="B320" s="31" t="s">
        <v>370</v>
      </c>
      <c r="C320" s="31" t="s">
        <v>7</v>
      </c>
    </row>
    <row r="321" spans="1:3" x14ac:dyDescent="0.25">
      <c r="A321" s="31">
        <v>320</v>
      </c>
      <c r="B321" s="31" t="s">
        <v>369</v>
      </c>
      <c r="C321" s="31" t="s">
        <v>146</v>
      </c>
    </row>
    <row r="322" spans="1:3" x14ac:dyDescent="0.25">
      <c r="A322" s="31">
        <v>321</v>
      </c>
      <c r="B322" s="31" t="s">
        <v>368</v>
      </c>
      <c r="C322" s="31" t="s">
        <v>147</v>
      </c>
    </row>
    <row r="323" spans="1:3" x14ac:dyDescent="0.25">
      <c r="A323" s="31">
        <v>322</v>
      </c>
      <c r="B323" s="31" t="s">
        <v>367</v>
      </c>
      <c r="C323" s="31" t="s">
        <v>148</v>
      </c>
    </row>
    <row r="324" spans="1:3" x14ac:dyDescent="0.25">
      <c r="A324" s="31">
        <v>323</v>
      </c>
      <c r="B324" s="31" t="s">
        <v>366</v>
      </c>
      <c r="C324" s="31" t="s">
        <v>149</v>
      </c>
    </row>
    <row r="325" spans="1:3" x14ac:dyDescent="0.25">
      <c r="A325" s="31">
        <v>324</v>
      </c>
      <c r="B325" s="31" t="s">
        <v>365</v>
      </c>
      <c r="C325" s="31" t="s">
        <v>150</v>
      </c>
    </row>
    <row r="326" spans="1:3" x14ac:dyDescent="0.25">
      <c r="A326" s="31">
        <v>325</v>
      </c>
      <c r="B326" s="31" t="s">
        <v>364</v>
      </c>
      <c r="C326" s="31" t="s">
        <v>151</v>
      </c>
    </row>
    <row r="327" spans="1:3" x14ac:dyDescent="0.25">
      <c r="A327" s="31">
        <v>326</v>
      </c>
      <c r="B327" s="31" t="s">
        <v>363</v>
      </c>
      <c r="C327" s="31" t="s">
        <v>152</v>
      </c>
    </row>
    <row r="328" spans="1:3" x14ac:dyDescent="0.25">
      <c r="A328" s="31">
        <v>327</v>
      </c>
      <c r="B328" s="31" t="s">
        <v>362</v>
      </c>
      <c r="C328" s="31" t="s">
        <v>153</v>
      </c>
    </row>
    <row r="329" spans="1:3" x14ac:dyDescent="0.25">
      <c r="A329" s="31">
        <v>328</v>
      </c>
      <c r="B329" s="31" t="s">
        <v>361</v>
      </c>
      <c r="C329" s="31" t="s">
        <v>154</v>
      </c>
    </row>
    <row r="330" spans="1:3" x14ac:dyDescent="0.25">
      <c r="A330" s="31">
        <v>329</v>
      </c>
      <c r="B330" s="31" t="s">
        <v>360</v>
      </c>
      <c r="C330" s="31" t="s">
        <v>155</v>
      </c>
    </row>
    <row r="331" spans="1:3" x14ac:dyDescent="0.25">
      <c r="A331" s="31">
        <v>330</v>
      </c>
      <c r="B331" s="31" t="s">
        <v>359</v>
      </c>
      <c r="C331" s="31" t="s">
        <v>156</v>
      </c>
    </row>
    <row r="332" spans="1:3" x14ac:dyDescent="0.25">
      <c r="A332" s="31">
        <v>331</v>
      </c>
      <c r="B332" s="31" t="s">
        <v>358</v>
      </c>
      <c r="C332" s="31" t="s">
        <v>157</v>
      </c>
    </row>
    <row r="333" spans="1:3" x14ac:dyDescent="0.25">
      <c r="A333" s="31">
        <v>332</v>
      </c>
      <c r="B333" s="31" t="s">
        <v>357</v>
      </c>
      <c r="C333" s="31" t="s">
        <v>158</v>
      </c>
    </row>
    <row r="334" spans="1:3" x14ac:dyDescent="0.25">
      <c r="A334" s="31">
        <v>333</v>
      </c>
      <c r="B334" s="31" t="s">
        <v>356</v>
      </c>
      <c r="C334" s="31" t="s">
        <v>159</v>
      </c>
    </row>
    <row r="335" spans="1:3" x14ac:dyDescent="0.25">
      <c r="A335" s="31">
        <v>334</v>
      </c>
      <c r="B335" s="31" t="s">
        <v>355</v>
      </c>
      <c r="C335" s="31" t="s">
        <v>160</v>
      </c>
    </row>
    <row r="336" spans="1:3" x14ac:dyDescent="0.25">
      <c r="A336" s="31">
        <v>335</v>
      </c>
      <c r="B336" s="31" t="s">
        <v>354</v>
      </c>
      <c r="C336" s="31" t="s">
        <v>161</v>
      </c>
    </row>
    <row r="337" spans="1:3" x14ac:dyDescent="0.25">
      <c r="A337" s="31">
        <v>336</v>
      </c>
      <c r="B337" s="31" t="s">
        <v>353</v>
      </c>
      <c r="C337" s="31" t="s">
        <v>5</v>
      </c>
    </row>
    <row r="338" spans="1:3" x14ac:dyDescent="0.25">
      <c r="A338" s="31">
        <v>337</v>
      </c>
      <c r="B338" s="31" t="s">
        <v>352</v>
      </c>
      <c r="C338" s="31" t="s">
        <v>162</v>
      </c>
    </row>
    <row r="339" spans="1:3" x14ac:dyDescent="0.25">
      <c r="A339" s="31">
        <v>338</v>
      </c>
      <c r="B339" s="31" t="s">
        <v>351</v>
      </c>
      <c r="C339" s="31" t="s">
        <v>163</v>
      </c>
    </row>
    <row r="340" spans="1:3" x14ac:dyDescent="0.25">
      <c r="A340" s="31">
        <v>339</v>
      </c>
      <c r="B340" s="31" t="s">
        <v>350</v>
      </c>
      <c r="C340" s="31" t="s">
        <v>164</v>
      </c>
    </row>
    <row r="341" spans="1:3" x14ac:dyDescent="0.25">
      <c r="A341" s="31">
        <v>340</v>
      </c>
      <c r="B341" s="31" t="s">
        <v>349</v>
      </c>
      <c r="C341" s="31" t="s">
        <v>165</v>
      </c>
    </row>
    <row r="342" spans="1:3" x14ac:dyDescent="0.25">
      <c r="A342" s="31">
        <v>341</v>
      </c>
      <c r="B342" s="31" t="s">
        <v>348</v>
      </c>
      <c r="C342" s="31" t="s">
        <v>166</v>
      </c>
    </row>
    <row r="343" spans="1:3" x14ac:dyDescent="0.25">
      <c r="A343" s="31">
        <v>342</v>
      </c>
      <c r="B343" s="31" t="s">
        <v>347</v>
      </c>
      <c r="C343" s="31" t="s">
        <v>167</v>
      </c>
    </row>
    <row r="344" spans="1:3" x14ac:dyDescent="0.25">
      <c r="A344" s="31">
        <v>343</v>
      </c>
      <c r="B344" s="31" t="s">
        <v>346</v>
      </c>
      <c r="C344" s="31" t="s">
        <v>168</v>
      </c>
    </row>
    <row r="345" spans="1:3" x14ac:dyDescent="0.25">
      <c r="A345" s="31">
        <v>344</v>
      </c>
      <c r="B345" s="31" t="s">
        <v>345</v>
      </c>
      <c r="C345" s="31" t="s">
        <v>169</v>
      </c>
    </row>
    <row r="346" spans="1:3" x14ac:dyDescent="0.25">
      <c r="A346" s="31">
        <v>345</v>
      </c>
      <c r="B346" s="31" t="s">
        <v>344</v>
      </c>
      <c r="C346" s="31" t="s">
        <v>170</v>
      </c>
    </row>
    <row r="347" spans="1:3" x14ac:dyDescent="0.25">
      <c r="A347" s="31">
        <v>346</v>
      </c>
      <c r="B347" s="31" t="s">
        <v>343</v>
      </c>
      <c r="C347" s="31" t="s">
        <v>171</v>
      </c>
    </row>
    <row r="348" spans="1:3" x14ac:dyDescent="0.25">
      <c r="A348" s="31">
        <v>347</v>
      </c>
      <c r="B348" s="31" t="s">
        <v>342</v>
      </c>
      <c r="C348" s="31" t="s">
        <v>172</v>
      </c>
    </row>
    <row r="349" spans="1:3" x14ac:dyDescent="0.25">
      <c r="A349" s="31">
        <v>348</v>
      </c>
      <c r="B349" s="31" t="s">
        <v>341</v>
      </c>
      <c r="C349" s="31" t="s">
        <v>244</v>
      </c>
    </row>
    <row r="350" spans="1:3" x14ac:dyDescent="0.25">
      <c r="A350" s="31">
        <v>349</v>
      </c>
      <c r="B350" s="31" t="s">
        <v>340</v>
      </c>
      <c r="C350" s="31" t="s">
        <v>173</v>
      </c>
    </row>
    <row r="351" spans="1:3" x14ac:dyDescent="0.25">
      <c r="A351" s="31">
        <v>350</v>
      </c>
      <c r="B351" s="31" t="s">
        <v>339</v>
      </c>
      <c r="C351" s="31" t="s">
        <v>245</v>
      </c>
    </row>
    <row r="352" spans="1:3" x14ac:dyDescent="0.25">
      <c r="A352" s="31">
        <v>351</v>
      </c>
      <c r="B352" s="31" t="s">
        <v>338</v>
      </c>
      <c r="C352" s="31" t="s">
        <v>246</v>
      </c>
    </row>
    <row r="353" spans="1:3" x14ac:dyDescent="0.25">
      <c r="A353" s="31">
        <v>352</v>
      </c>
      <c r="B353" s="31" t="s">
        <v>337</v>
      </c>
      <c r="C353" s="31" t="s">
        <v>247</v>
      </c>
    </row>
    <row r="354" spans="1:3" x14ac:dyDescent="0.25">
      <c r="A354" s="31">
        <v>353</v>
      </c>
      <c r="B354" s="31" t="s">
        <v>336</v>
      </c>
      <c r="C354" s="31" t="s">
        <v>248</v>
      </c>
    </row>
    <row r="355" spans="1:3" x14ac:dyDescent="0.25">
      <c r="A355" s="31">
        <v>354</v>
      </c>
      <c r="B355" s="31" t="s">
        <v>335</v>
      </c>
      <c r="C355" s="31" t="s">
        <v>249</v>
      </c>
    </row>
    <row r="356" spans="1:3" x14ac:dyDescent="0.25">
      <c r="A356" s="31">
        <v>355</v>
      </c>
      <c r="B356" s="31" t="s">
        <v>736</v>
      </c>
      <c r="C356" s="31" t="s">
        <v>734</v>
      </c>
    </row>
    <row r="357" spans="1:3" x14ac:dyDescent="0.25">
      <c r="A357" s="31">
        <v>356</v>
      </c>
      <c r="B357" s="31" t="s">
        <v>737</v>
      </c>
      <c r="C357" s="31" t="s">
        <v>735</v>
      </c>
    </row>
    <row r="358" spans="1:3" x14ac:dyDescent="0.25">
      <c r="A358" s="31">
        <v>357</v>
      </c>
      <c r="B358" s="31" t="s">
        <v>433</v>
      </c>
      <c r="C358" s="31" t="s">
        <v>295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6"/>
  <sheetViews>
    <sheetView workbookViewId="0">
      <selection activeCell="B33" sqref="B33"/>
    </sheetView>
  </sheetViews>
  <sheetFormatPr defaultRowHeight="15" x14ac:dyDescent="0.25"/>
  <cols>
    <col min="1" max="1" width="8.85546875" style="29" bestFit="1" customWidth="1"/>
    <col min="2" max="2" width="62.28515625" style="8" bestFit="1" customWidth="1"/>
  </cols>
  <sheetData>
    <row r="1" spans="1:3" x14ac:dyDescent="0.25">
      <c r="A1" s="29" t="s">
        <v>656</v>
      </c>
      <c r="B1" s="8" t="s">
        <v>657</v>
      </c>
      <c r="C1" t="s">
        <v>658</v>
      </c>
    </row>
    <row r="2" spans="1:3" x14ac:dyDescent="0.25">
      <c r="A2" s="30" t="s">
        <v>1</v>
      </c>
      <c r="B2" s="8" t="str">
        <f>IF(A2="","",VLOOKUP(A2,CHOOSE({1,2,3},FonData!C:C,FonData!B:B,FonData!A:A),2,FALSE))</f>
        <v>(ANL) AK PORTFÖY ALTERNATİFBANK PARA PİYASASI FONU</v>
      </c>
      <c r="C2" s="8">
        <f>IF(B2="","",VLOOKUP(A2,CHOOSE({1,2,3},FonData!C:C,FonData!B:B,FonData!A:A),3,FALSE))</f>
        <v>43</v>
      </c>
    </row>
    <row r="3" spans="1:3" x14ac:dyDescent="0.25">
      <c r="A3" s="30" t="s">
        <v>2</v>
      </c>
      <c r="B3" s="8" t="str">
        <f>IF(A3="","",VLOOKUP(A3,CHOOSE({1,2,3},FonData!C:C,FonData!B:B,FonData!A:A),2,FALSE))</f>
        <v>(EKF) QİNVEST PORTFÖY KİRA SERTİFİKASI KATILIM FONU</v>
      </c>
      <c r="C3" s="8">
        <f>IF(B3="","",VLOOKUP(A3,CHOOSE({1,2,3},FonData!C:C,FonData!B:B,FonData!A:A),3,FALSE))</f>
        <v>92</v>
      </c>
    </row>
    <row r="4" spans="1:3" x14ac:dyDescent="0.25">
      <c r="A4" s="30" t="s">
        <v>3</v>
      </c>
      <c r="B4" s="8" t="str">
        <f>IF(A4="","",VLOOKUP(A4,CHOOSE({1,2,3},FonData!C:C,FonData!B:B,FonData!A:A),2,FALSE))</f>
        <v>(IST) İSTANBUL PORTFÖY KISA VADELİ BORÇLANMA ARAÇLARI FO</v>
      </c>
      <c r="C4" s="8">
        <f>IF(B4="","",VLOOKUP(A4,CHOOSE({1,2,3},FonData!C:C,FonData!B:B,FonData!A:A),3,FALSE))</f>
        <v>203</v>
      </c>
    </row>
    <row r="5" spans="1:3" x14ac:dyDescent="0.25">
      <c r="A5" s="30" t="s">
        <v>0</v>
      </c>
      <c r="B5" s="8" t="str">
        <f>IF(A5="","",VLOOKUP(A5,CHOOSE({1,2,3},FonData!C:C,FonData!B:B,FonData!A:A),2,FALSE))</f>
        <v>(GPI) GARANTİ PORTFÖY İKİNCİ DEĞIŞKEN FON</v>
      </c>
      <c r="C5" s="8">
        <f>IF(B5="","",VLOOKUP(A5,CHOOSE({1,2,3},FonData!C:C,FonData!B:B,FonData!A:A),3,FALSE))</f>
        <v>145</v>
      </c>
    </row>
    <row r="6" spans="1:3" x14ac:dyDescent="0.25">
      <c r="A6" s="30" t="s">
        <v>4</v>
      </c>
      <c r="B6" s="8" t="str">
        <f>IF(A6="","",VLOOKUP(A6,CHOOSE({1,2,3},FonData!C:C,FonData!B:B,FonData!A:A),2,FALSE))</f>
        <v>(IPV) İŞ PORTFÖY EUROBOND BORÇLANMA ARAÇLARI (DÖVİZ) FONU</v>
      </c>
      <c r="C6" s="8">
        <f>IF(B6="","",VLOOKUP(A6,CHOOSE({1,2,3},FonData!C:C,FonData!B:B,FonData!A:A),3,FALSE))</f>
        <v>202</v>
      </c>
    </row>
    <row r="7" spans="1:3" x14ac:dyDescent="0.25">
      <c r="A7" s="30" t="s">
        <v>5</v>
      </c>
      <c r="B7" s="8" t="str">
        <f>IF(A7="","",VLOOKUP(A7,CHOOSE({1,2,3},FonData!C:C,FonData!B:B,FonData!A:A),2,FALSE))</f>
        <v>(YKT) YAPI KREDİ PORTFÖY ALTIN FONU</v>
      </c>
      <c r="C7" s="8">
        <f>IF(B7="","",VLOOKUP(A7,CHOOSE({1,2,3},FonData!C:C,FonData!B:B,FonData!A:A),3,FALSE))</f>
        <v>336</v>
      </c>
    </row>
    <row r="8" spans="1:3" x14ac:dyDescent="0.25">
      <c r="A8" s="30" t="s">
        <v>6</v>
      </c>
      <c r="B8" s="8" t="str">
        <f>IF(A8="","",VLOOKUP(A8,CHOOSE({1,2,3},FonData!C:C,FonData!B:B,FonData!A:A),2,FALSE))</f>
        <v>(GHS) GARANTİ PORTFÖY HİSSE SENEDİ FONU (H.S.Y.F)</v>
      </c>
      <c r="C8" s="8">
        <f>IF(B8="","",VLOOKUP(A8,CHOOSE({1,2,3},FonData!C:C,FonData!B:B,FonData!A:A),3,FALSE))</f>
        <v>134</v>
      </c>
    </row>
    <row r="9" spans="1:3" x14ac:dyDescent="0.25">
      <c r="A9" s="30" t="s">
        <v>7</v>
      </c>
      <c r="B9" s="8" t="str">
        <f>IF(A9="","",VLOOKUP(A9,CHOOSE({1,2,3},FonData!C:C,FonData!B:B,FonData!A:A),2,FALSE))</f>
        <v>(YAS) YAPI KREDİ PORTFÖY KOÇ HOLDİNG İŞTİRAK VE HİSSE SE</v>
      </c>
      <c r="C9" s="8">
        <f>IF(B9="","",VLOOKUP(A9,CHOOSE({1,2,3},FonData!C:C,FonData!B:B,FonData!A:A),3,FALSE))</f>
        <v>319</v>
      </c>
    </row>
    <row r="10" spans="1:3" x14ac:dyDescent="0.25">
      <c r="A10" s="30" t="s">
        <v>241</v>
      </c>
      <c r="B10" s="8" t="str">
        <f>IF(A10="","",VLOOKUP(A10,CHOOSE({1,2,3},FonData!C:C,FonData!B:B,FonData!A:A),2,FALSE))</f>
        <v>(GPB) GARANTİ PORTFÖY BİRİNCİ DEĞIŞKEN FON</v>
      </c>
      <c r="C10" s="8">
        <f>IF(B10="","",VLOOKUP(A10,CHOOSE({1,2,3},FonData!C:C,FonData!B:B,FonData!A:A),3,FALSE))</f>
        <v>142</v>
      </c>
    </row>
    <row r="11" spans="1:3" x14ac:dyDescent="0.25">
      <c r="A11" s="30" t="s">
        <v>18</v>
      </c>
      <c r="B11" s="8" t="str">
        <f>IF(A11="","",VLOOKUP(A11,CHOOSE({1,2,3},FonData!C:C,FonData!B:B,FonData!A:A),2,FALSE))</f>
        <v>(ADE) AK PORTFÖY DEĞİŞKEN FON</v>
      </c>
      <c r="C11" s="8">
        <f>IF(B11="","",VLOOKUP(A11,CHOOSE({1,2,3},FonData!C:C,FonData!B:B,FonData!A:A),3,FALSE))</f>
        <v>16</v>
      </c>
    </row>
    <row r="12" spans="1:3" x14ac:dyDescent="0.25">
      <c r="A12" s="30" t="s">
        <v>315</v>
      </c>
      <c r="B12" s="8" t="str">
        <f>IF(A12="","",VLOOKUP(A12,CHOOSE({1,2,3},FonData!C:C,FonData!B:B,FonData!A:A),2,FALSE))</f>
        <v>(YAC) YAPI KREDİ PORTFÖY İKİNCİ FON SEPETİ FONU</v>
      </c>
      <c r="C12" s="8">
        <f>IF(B12="","",VLOOKUP(A12,CHOOSE({1,2,3},FonData!C:C,FonData!B:B,FonData!A:A),3,FALSE))</f>
        <v>314</v>
      </c>
    </row>
    <row r="13" spans="1:3" x14ac:dyDescent="0.25">
      <c r="A13" s="30" t="s">
        <v>251</v>
      </c>
      <c r="B13" s="8" t="str">
        <f>IF(A13="","",VLOOKUP(A13,CHOOSE({1,2,3},FonData!C:C,FonData!B:B,FonData!A:A),2,FALSE))</f>
        <v>(GBL) AZİMUT PYŞ KISA VADELİ BORÇLANMA ARAÇLARI FONU</v>
      </c>
      <c r="C13" s="8">
        <f>IF(B13="","",VLOOKUP(A13,CHOOSE({1,2,3},FonData!C:C,FonData!B:B,FonData!A:A),3,FALSE))</f>
        <v>131</v>
      </c>
    </row>
    <row r="14" spans="1:3" x14ac:dyDescent="0.25">
      <c r="A14" s="30" t="s">
        <v>164</v>
      </c>
      <c r="B14" s="8" t="str">
        <f>IF(A14="","",VLOOKUP(A14,CHOOSE({1,2,3},FonData!C:C,FonData!B:B,FonData!A:A),2,FALSE))</f>
        <v xml:space="preserve">(YOT) YAPI KREDİ PORTFÖY ORTA VADELİ BORÇLANMA ARAÇLARI </v>
      </c>
      <c r="C14" s="8">
        <f>IF(B14="","",VLOOKUP(A14,CHOOSE({1,2,3},FonData!C:C,FonData!B:B,FonData!A:A),3,FALSE))</f>
        <v>339</v>
      </c>
    </row>
    <row r="15" spans="1:3" x14ac:dyDescent="0.25">
      <c r="A15" s="30" t="s">
        <v>164</v>
      </c>
      <c r="B15" s="8" t="str">
        <f>IF(A15="","",VLOOKUP(A15,CHOOSE({1,2,3},FonData!C:C,FonData!B:B,FonData!A:A),2,FALSE))</f>
        <v xml:space="preserve">(YOT) YAPI KREDİ PORTFÖY ORTA VADELİ BORÇLANMA ARAÇLARI </v>
      </c>
      <c r="C15" s="8">
        <f>IF(B15="","",VLOOKUP(A15,CHOOSE({1,2,3},FonData!C:C,FonData!B:B,FonData!A:A),3,FALSE))</f>
        <v>339</v>
      </c>
    </row>
    <row r="16" spans="1:3" x14ac:dyDescent="0.25">
      <c r="A16" s="30" t="s">
        <v>195</v>
      </c>
      <c r="B16" s="8" t="str">
        <f>IF(A16="","",VLOOKUP(A16,CHOOSE({1,2,3},FonData!C:C,FonData!B:B,FonData!A:A),2,FALSE))</f>
        <v>(GSP) AZİMUT PYŞ KAR PAYI ÖDE. HİS.SEN.F(HİS.SEN.YOĞ.F.)</v>
      </c>
      <c r="C16" s="8">
        <f>IF(B16="","",VLOOKUP(A16,CHOOSE({1,2,3},FonData!C:C,FonData!B:B,FonData!A:A),3,FALSE))</f>
        <v>149</v>
      </c>
    </row>
    <row r="17" spans="1:3" x14ac:dyDescent="0.25">
      <c r="A17" s="30" t="s">
        <v>17</v>
      </c>
      <c r="B17" s="8" t="str">
        <f>IF(A17="","",VLOOKUP(A17,CHOOSE({1,2,3},FonData!C:C,FonData!B:B,FonData!A:A),2,FALSE))</f>
        <v>(AAV) ATA PORTFÖY IKINCI HISSE SENEDI FONU (HISSE SENEDI</v>
      </c>
      <c r="C17" s="8">
        <f>IF(B17="","",VLOOKUP(A17,CHOOSE({1,2,3},FonData!C:C,FonData!B:B,FonData!A:A),3,FALSE))</f>
        <v>5</v>
      </c>
    </row>
    <row r="18" spans="1:3" x14ac:dyDescent="0.25">
      <c r="A18" s="30" t="s">
        <v>26</v>
      </c>
      <c r="B18" s="8" t="str">
        <f>IF(A18="","",VLOOKUP(A18,CHOOSE({1,2,3},FonData!C:C,FonData!B:B,FonData!A:A),2,FALSE))</f>
        <v xml:space="preserve">(AFT) AK PORTFÖY YENİ TEKNOLOJİLER YABANCI HİSSE SENEDİ </v>
      </c>
      <c r="C18" s="8">
        <f>IF(B18="","",VLOOKUP(A18,CHOOSE({1,2,3},FonData!C:C,FonData!B:B,FonData!A:A),3,FALSE))</f>
        <v>25</v>
      </c>
    </row>
    <row r="19" spans="1:3" x14ac:dyDescent="0.25">
      <c r="A19" s="30" t="s">
        <v>691</v>
      </c>
      <c r="B19" s="8" t="str">
        <f>IF(A19="","",VLOOKUP(A19,CHOOSE({1,2,3},FonData!C:C,FonData!B:B,FonData!A:A),2,FALSE))</f>
        <v>(SPA) AZIMUT PORTFÖY 6.0 SERBEST (DÖVIZ) FON*</v>
      </c>
      <c r="C19" s="8">
        <f>IF(B19="","",VLOOKUP(A19,CHOOSE({1,2,3},FonData!C:C,FonData!B:B,FonData!A:A),3,FALSE))</f>
        <v>240</v>
      </c>
    </row>
    <row r="20" spans="1:3" x14ac:dyDescent="0.25">
      <c r="A20" s="30" t="s">
        <v>693</v>
      </c>
      <c r="B20" s="8" t="str">
        <f>IF(A20="","",VLOOKUP(A20,CHOOSE({1,2,3},FonData!C:C,FonData!B:B,FonData!A:A),2,FALSE))</f>
        <v>(SPE) AZIMUT PORTFÖY 5.0 SERBEST (DÖVIZ) FON*</v>
      </c>
      <c r="C20" s="8">
        <f>IF(B20="","",VLOOKUP(A20,CHOOSE({1,2,3},FonData!C:C,FonData!B:B,FonData!A:A),3,FALSE))</f>
        <v>242</v>
      </c>
    </row>
    <row r="21" spans="1:3" x14ac:dyDescent="0.25">
      <c r="A21" s="30" t="s">
        <v>700</v>
      </c>
      <c r="B21" s="8" t="str">
        <f>IF(A21="","",VLOOKUP(A21,CHOOSE({1,2,3},FonData!C:C,FonData!B:B,FonData!A:A),2,FALSE))</f>
        <v>(PPF) AZİMUT PORTFÖY AKÇE SERBEST FON*</v>
      </c>
      <c r="C21" s="8">
        <f>IF(B21="","",VLOOKUP(A21,CHOOSE({1,2,3},FonData!C:C,FonData!B:B,FonData!A:A),3,FALSE))</f>
        <v>235</v>
      </c>
    </row>
    <row r="22" spans="1:3" x14ac:dyDescent="0.25">
      <c r="A22" s="30" t="s">
        <v>698</v>
      </c>
      <c r="B22" s="8" t="str">
        <f>IF(A22="","",VLOOKUP(A22,CHOOSE({1,2,3},FonData!C:C,FonData!B:B,FonData!A:A),2,FALSE))</f>
        <v>(IDF) IŞ PORTFÖY SERBEST (DÖVIZ) FON</v>
      </c>
      <c r="C22" s="8">
        <f>IF(B22="","",VLOOKUP(A22,CHOOSE({1,2,3},FonData!C:C,FonData!B:B,FonData!A:A),3,FALSE))</f>
        <v>187</v>
      </c>
    </row>
    <row r="23" spans="1:3" x14ac:dyDescent="0.25">
      <c r="A23" s="30" t="s">
        <v>688</v>
      </c>
      <c r="B23" s="8" t="str">
        <f>IF(A23="","",VLOOKUP(A23,CHOOSE({1,2,3},FonData!C:C,FonData!B:B,FonData!A:A),2,FALSE))</f>
        <v>(FYH) AZİMUT PYŞ SERBEST ( DÖVİZ ) FON*</v>
      </c>
      <c r="C23" s="8">
        <f>IF(B23="","",VLOOKUP(A23,CHOOSE({1,2,3},FonData!C:C,FonData!B:B,FonData!A:A),3,FALSE))</f>
        <v>115</v>
      </c>
    </row>
    <row r="24" spans="1:3" x14ac:dyDescent="0.25">
      <c r="A24" s="30" t="s">
        <v>690</v>
      </c>
      <c r="B24" s="8" t="str">
        <f>IF(A24="","",VLOOKUP(A24,CHOOSE({1,2,3},FonData!C:C,FonData!B:B,FonData!A:A),2,FALSE))</f>
        <v>(FYI) AZIMUT PORTFÖY 4.0 SERBEST FON*</v>
      </c>
      <c r="C24" s="8">
        <f>IF(B24="","",VLOOKUP(A24,CHOOSE({1,2,3},FonData!C:C,FonData!B:B,FonData!A:A),3,FALSE))</f>
        <v>117</v>
      </c>
    </row>
    <row r="25" spans="1:3" x14ac:dyDescent="0.25">
      <c r="A25" s="30" t="s">
        <v>127</v>
      </c>
      <c r="B25" s="8" t="str">
        <f>IF(A25="","",VLOOKUP(A25,CHOOSE({1,2,3},FonData!C:C,FonData!B:B,FonData!A:A),2,FALSE))</f>
        <v>(TI6) İŞ PORTFÖY ORTA VADELİ BORÇLANMA ARAÇLARI FONU</v>
      </c>
      <c r="C25" s="8">
        <f>IF(B25="","",VLOOKUP(A25,CHOOSE({1,2,3},FonData!C:C,FonData!B:B,FonData!A:A),3,FALSE))</f>
        <v>269</v>
      </c>
    </row>
    <row r="26" spans="1:3" x14ac:dyDescent="0.25">
      <c r="A26" s="30" t="s">
        <v>128</v>
      </c>
      <c r="B26" s="8" t="str">
        <f>IF(A26="","",VLOOKUP(A26,CHOOSE({1,2,3},FonData!C:C,FonData!B:B,FonData!A:A),2,FALSE))</f>
        <v>(TI7) İŞ PORTFÖY İKİNCİ DEĞİŞKEN FON</v>
      </c>
      <c r="C26" s="8">
        <f>IF(B26="","",VLOOKUP(A26,CHOOSE({1,2,3},FonData!C:C,FonData!B:B,FonData!A:A),3,FALSE))</f>
        <v>270</v>
      </c>
    </row>
    <row r="27" spans="1:3" x14ac:dyDescent="0.25">
      <c r="A27" s="30" t="s">
        <v>126</v>
      </c>
      <c r="B27" s="8" t="str">
        <f>IF(A27="","",VLOOKUP(A27,CHOOSE({1,2,3},FonData!C:C,FonData!B:B,FonData!A:A),2,FALSE))</f>
        <v>(TI4) İŞ PORTFÖY BİRİNCİ DEĞIŞKEN FON</v>
      </c>
      <c r="C27" s="8">
        <f>IF(B27="","",VLOOKUP(A27,CHOOSE({1,2,3},FonData!C:C,FonData!B:B,FonData!A:A),3,FALSE))</f>
        <v>268</v>
      </c>
    </row>
    <row r="28" spans="1:3" x14ac:dyDescent="0.25">
      <c r="A28" s="30" t="s">
        <v>734</v>
      </c>
      <c r="B28" s="8" t="str">
        <f>IF(A28="","",VLOOKUP(A28,CHOOSE({1,2,3},FonData!C:C,FonData!B:B,FonData!A:A),2,FALSE))</f>
        <v>(IIP) İSTANBUL PORTFÖY ARİES SERBEST FON</v>
      </c>
      <c r="C28" s="8">
        <f>IF(B28="","",VLOOKUP(A28,CHOOSE({1,2,3},FonData!C:C,FonData!B:B,FonData!A:A),3,FALSE))</f>
        <v>355</v>
      </c>
    </row>
    <row r="29" spans="1:3" x14ac:dyDescent="0.25">
      <c r="A29" s="30" t="s">
        <v>735</v>
      </c>
      <c r="B29" s="8" t="str">
        <f>IF(A29="","",VLOOKUP(A29,CHOOSE({1,2,3},FonData!C:C,FonData!B:B,FonData!A:A),2,FALSE))</f>
        <v>(IYR) IS PORTFÖY HEDEF SERBEST FON</v>
      </c>
      <c r="C29" s="8">
        <f>IF(B29="","",VLOOKUP(A29,CHOOSE({1,2,3},FonData!C:C,FonData!B:B,FonData!A:A),3,FALSE))</f>
        <v>356</v>
      </c>
    </row>
    <row r="30" spans="1:3" x14ac:dyDescent="0.25">
      <c r="A30" s="30" t="s">
        <v>312</v>
      </c>
      <c r="B30" s="8" t="str">
        <f>IF(A30="","",VLOOKUP(A30,CHOOSE({1,2,3},FonData!C:C,FonData!B:B,FonData!A:A),2,FALSE))</f>
        <v>(GAH) GARANTİ PORTFÖY MUTLAK GETİRİ HEDEFLİ DEĞİŞKEN FON</v>
      </c>
      <c r="C30" s="8">
        <v>124</v>
      </c>
    </row>
    <row r="31" spans="1:3" x14ac:dyDescent="0.25">
      <c r="A31" s="30" t="s">
        <v>0</v>
      </c>
      <c r="B31" s="8" t="str">
        <f>IF(A31="","",VLOOKUP(A31,CHOOSE({1,2,3},FonData!C:C,FonData!B:B,FonData!A:A),2,FALSE))</f>
        <v>(GPI) GARANTİ PORTFÖY İKİNCİ DEĞIŞKEN FON</v>
      </c>
      <c r="C31" s="8">
        <v>145</v>
      </c>
    </row>
    <row r="32" spans="1:3" x14ac:dyDescent="0.25">
      <c r="A32" s="30" t="s">
        <v>39</v>
      </c>
      <c r="B32" s="8" t="str">
        <f>IF(A32="","",VLOOKUP(A32,CHOOSE({1,2,3},FonData!C:C,FonData!B:B,FonData!A:A),2,FALSE))</f>
        <v>(AYA) ATA PORTFÖY BİRİNCİ HİSSE SENEDİ FONU (HİSSE SENED</v>
      </c>
      <c r="C32" s="8">
        <v>56</v>
      </c>
    </row>
    <row r="33" spans="1:3" x14ac:dyDescent="0.25">
      <c r="A33" s="30" t="s">
        <v>295</v>
      </c>
      <c r="B33" s="8" t="str">
        <f>IF(A33="","",VLOOKUP(A33,CHOOSE({1,2,3},FonData!C:C,FonData!B:B,FonData!A:A),2,FALSE))</f>
        <v>(SUA) ÜNLÜ PORTFÖY BİRİNCİ DEĞİŞKEN FON</v>
      </c>
      <c r="C33" s="8">
        <v>357</v>
      </c>
    </row>
    <row r="34" spans="1:3" x14ac:dyDescent="0.25">
      <c r="B34" s="8" t="str">
        <f>IF(A34="","",VLOOKUP(A34,CHOOSE({1,2,3},FonData!C:C,FonData!B:B,FonData!A:A),2,FALSE))</f>
        <v/>
      </c>
      <c r="C34" s="8" t="str">
        <f>IF(B34="","",VLOOKUP(A34,CHOOSE({1,2,3},FonData!C:C,FonData!B:B,FonData!A:A),3,FALSE))</f>
        <v/>
      </c>
    </row>
    <row r="35" spans="1:3" x14ac:dyDescent="0.25">
      <c r="B35" s="8" t="str">
        <f>IF(A35="","",VLOOKUP(A35,CHOOSE({1,2,3},FonData!C:C,FonData!B:B,FonData!A:A),2,FALSE))</f>
        <v/>
      </c>
      <c r="C35" s="8" t="str">
        <f>IF(B35="","",VLOOKUP(A35,CHOOSE({1,2,3},FonData!C:C,FonData!B:B,FonData!A:A),3,FALSE))</f>
        <v/>
      </c>
    </row>
    <row r="36" spans="1:3" x14ac:dyDescent="0.25">
      <c r="B36" s="8" t="str">
        <f>IF(A36="","",VLOOKUP(A36,CHOOSE({1,2,3},FonData!C:C,FonData!B:B,FonData!A:A),2,FALSE))</f>
        <v/>
      </c>
      <c r="C36" s="8" t="str">
        <f>IF(B36="","",VLOOKUP(A36,CHOOSE({1,2,3},FonData!C:C,FonData!B:B,FonData!A:A),3,FALSE))</f>
        <v/>
      </c>
    </row>
    <row r="37" spans="1:3" x14ac:dyDescent="0.25">
      <c r="B37" s="8" t="str">
        <f>IF(A37="","",VLOOKUP(A37,CHOOSE({1,2,3},FonData!C:C,FonData!B:B,FonData!A:A),2,FALSE))</f>
        <v/>
      </c>
      <c r="C37" s="8" t="str">
        <f>IF(B37="","",VLOOKUP(A37,CHOOSE({1,2,3},FonData!C:C,FonData!B:B,FonData!A:A),3,FALSE))</f>
        <v/>
      </c>
    </row>
    <row r="38" spans="1:3" x14ac:dyDescent="0.25">
      <c r="B38" s="8" t="str">
        <f>IF(A38="","",VLOOKUP(A38,CHOOSE({1,2,3},FonData!C:C,FonData!B:B,FonData!A:A),2,FALSE))</f>
        <v/>
      </c>
      <c r="C38" s="8" t="str">
        <f>IF(B38="","",VLOOKUP(A38,CHOOSE({1,2,3},FonData!C:C,FonData!B:B,FonData!A:A),3,FALSE))</f>
        <v/>
      </c>
    </row>
    <row r="39" spans="1:3" x14ac:dyDescent="0.25">
      <c r="B39" s="8" t="str">
        <f>IF(A39="","",VLOOKUP(A39,CHOOSE({1,2,3},FonData!C:C,FonData!B:B,FonData!A:A),2,FALSE))</f>
        <v/>
      </c>
      <c r="C39" s="8" t="str">
        <f>IF(B39="","",VLOOKUP(A39,CHOOSE({1,2,3},FonData!C:C,FonData!B:B,FonData!A:A),3,FALSE))</f>
        <v/>
      </c>
    </row>
    <row r="40" spans="1:3" x14ac:dyDescent="0.25">
      <c r="B40" s="8" t="str">
        <f>IF(A40="","",VLOOKUP(A40,CHOOSE({1,2,3},FonData!C:C,FonData!B:B,FonData!A:A),2,FALSE))</f>
        <v/>
      </c>
      <c r="C40" s="8" t="str">
        <f>IF(B40="","",VLOOKUP(A40,CHOOSE({1,2,3},FonData!C:C,FonData!B:B,FonData!A:A),3,FALSE))</f>
        <v/>
      </c>
    </row>
    <row r="41" spans="1:3" x14ac:dyDescent="0.25">
      <c r="B41" s="8" t="str">
        <f>IF(A41="","",VLOOKUP(A41,CHOOSE({1,2,3},FonData!C:C,FonData!B:B,FonData!A:A),2,FALSE))</f>
        <v/>
      </c>
      <c r="C41" s="8" t="str">
        <f>IF(B41="","",VLOOKUP(A41,CHOOSE({1,2,3},FonData!C:C,FonData!B:B,FonData!A:A),3,FALSE))</f>
        <v/>
      </c>
    </row>
    <row r="42" spans="1:3" x14ac:dyDescent="0.25">
      <c r="B42" s="8" t="str">
        <f>IF(A42="","",VLOOKUP(A42,CHOOSE({1,2,3},FonData!C:C,FonData!B:B,FonData!A:A),2,FALSE))</f>
        <v/>
      </c>
      <c r="C42" s="8" t="str">
        <f>IF(B42="","",VLOOKUP(A42,CHOOSE({1,2,3},FonData!C:C,FonData!B:B,FonData!A:A),3,FALSE))</f>
        <v/>
      </c>
    </row>
    <row r="43" spans="1:3" x14ac:dyDescent="0.25">
      <c r="B43" s="8" t="str">
        <f>IF(A43="","",VLOOKUP(A43,CHOOSE({1,2,3},FonData!C:C,FonData!B:B,FonData!A:A),2,FALSE))</f>
        <v/>
      </c>
      <c r="C43" s="8" t="str">
        <f>IF(B43="","",VLOOKUP(A43,CHOOSE({1,2,3},FonData!C:C,FonData!B:B,FonData!A:A),3,FALSE))</f>
        <v/>
      </c>
    </row>
    <row r="44" spans="1:3" x14ac:dyDescent="0.25">
      <c r="B44" s="8" t="str">
        <f>IF(A44="","",VLOOKUP(A44,CHOOSE({1,2,3},FonData!C:C,FonData!B:B,FonData!A:A),2,FALSE))</f>
        <v/>
      </c>
      <c r="C44" s="8" t="str">
        <f>IF(B44="","",VLOOKUP(A44,CHOOSE({1,2,3},FonData!C:C,FonData!B:B,FonData!A:A),3,FALSE))</f>
        <v/>
      </c>
    </row>
    <row r="45" spans="1:3" x14ac:dyDescent="0.25">
      <c r="B45" s="8" t="str">
        <f>IF(A45="","",VLOOKUP(A45,CHOOSE({1,2,3},FonData!C:C,FonData!B:B,FonData!A:A),2,FALSE))</f>
        <v/>
      </c>
      <c r="C45" s="8" t="str">
        <f>IF(B45="","",VLOOKUP(A45,CHOOSE({1,2,3},FonData!C:C,FonData!B:B,FonData!A:A),3,FALSE))</f>
        <v/>
      </c>
    </row>
    <row r="46" spans="1:3" x14ac:dyDescent="0.25">
      <c r="B46" s="8" t="str">
        <f>IF(A46="","",VLOOKUP(A46,CHOOSE({1,2,3},FonData!C:C,FonData!B:B,FonData!A:A),2,FALSE))</f>
        <v/>
      </c>
      <c r="C46" s="8" t="str">
        <f>IF(B46="","",VLOOKUP(A46,CHOOSE({1,2,3},FonData!C:C,FonData!B:B,FonData!A:A),3,FALSE))</f>
        <v/>
      </c>
    </row>
    <row r="47" spans="1:3" x14ac:dyDescent="0.25">
      <c r="B47" s="8" t="str">
        <f>IF(A47="","",VLOOKUP(A47,CHOOSE({1,2,3},FonData!C:C,FonData!B:B,FonData!A:A),2,FALSE))</f>
        <v/>
      </c>
      <c r="C47" s="8" t="str">
        <f>IF(B47="","",VLOOKUP(A47,CHOOSE({1,2,3},FonData!C:C,FonData!B:B,FonData!A:A),3,FALSE))</f>
        <v/>
      </c>
    </row>
    <row r="48" spans="1:3" x14ac:dyDescent="0.25">
      <c r="B48" s="8" t="str">
        <f>IF(A48="","",VLOOKUP(A48,CHOOSE({1,2,3},FonData!C:C,FonData!B:B,FonData!A:A),2,FALSE))</f>
        <v/>
      </c>
      <c r="C48" s="8" t="str">
        <f>IF(B48="","",VLOOKUP(A48,CHOOSE({1,2,3},FonData!C:C,FonData!B:B,FonData!A:A),3,FALSE))</f>
        <v/>
      </c>
    </row>
    <row r="49" spans="2:3" x14ac:dyDescent="0.25">
      <c r="B49" s="8" t="str">
        <f>IF(A49="","",VLOOKUP(A49,CHOOSE({1,2,3},FonData!C:C,FonData!B:B,FonData!A:A),2,FALSE))</f>
        <v/>
      </c>
      <c r="C49" s="8" t="str">
        <f>IF(B49="","",VLOOKUP(A49,CHOOSE({1,2,3},FonData!C:C,FonData!B:B,FonData!A:A),3,FALSE))</f>
        <v/>
      </c>
    </row>
    <row r="50" spans="2:3" x14ac:dyDescent="0.25">
      <c r="B50" s="8" t="str">
        <f>IF(A50="","",VLOOKUP(A50,CHOOSE({1,2,3},FonData!C:C,FonData!B:B,FonData!A:A),2,FALSE))</f>
        <v/>
      </c>
      <c r="C50" s="8" t="str">
        <f>IF(B50="","",VLOOKUP(A50,CHOOSE({1,2,3},FonData!C:C,FonData!B:B,FonData!A:A),3,FALSE))</f>
        <v/>
      </c>
    </row>
    <row r="51" spans="2:3" x14ac:dyDescent="0.25">
      <c r="B51" s="8" t="str">
        <f>IF(A51="","",VLOOKUP(A51,CHOOSE({1,2,3},FonData!C:C,FonData!B:B,FonData!A:A),2,FALSE))</f>
        <v/>
      </c>
      <c r="C51" s="8" t="str">
        <f>IF(B51="","",VLOOKUP(A51,CHOOSE({1,2,3},FonData!C:C,FonData!B:B,FonData!A:A),3,FALSE))</f>
        <v/>
      </c>
    </row>
    <row r="52" spans="2:3" x14ac:dyDescent="0.25">
      <c r="B52" s="8" t="str">
        <f>IF(A52="","",VLOOKUP(A52,CHOOSE({1,2,3},FonData!C:C,FonData!B:B,FonData!A:A),2,FALSE))</f>
        <v/>
      </c>
      <c r="C52" s="8" t="str">
        <f>IF(B52="","",VLOOKUP(A52,CHOOSE({1,2,3},FonData!C:C,FonData!B:B,FonData!A:A),3,FALSE))</f>
        <v/>
      </c>
    </row>
    <row r="53" spans="2:3" x14ac:dyDescent="0.25">
      <c r="B53" s="8" t="str">
        <f>IF(A53="","",VLOOKUP(A53,CHOOSE({1,2,3},FonData!C:C,FonData!B:B,FonData!A:A),2,FALSE))</f>
        <v/>
      </c>
      <c r="C53" s="8" t="str">
        <f>IF(B53="","",VLOOKUP(A53,CHOOSE({1,2,3},FonData!C:C,FonData!B:B,FonData!A:A),3,FALSE))</f>
        <v/>
      </c>
    </row>
    <row r="54" spans="2:3" x14ac:dyDescent="0.25">
      <c r="B54" s="8" t="str">
        <f>IF(A54="","",VLOOKUP(A54,CHOOSE({1,2,3},FonData!C:C,FonData!B:B,FonData!A:A),2,FALSE))</f>
        <v/>
      </c>
      <c r="C54" s="8" t="str">
        <f>IF(B54="","",VLOOKUP(A54,CHOOSE({1,2,3},FonData!C:C,FonData!B:B,FonData!A:A),3,FALSE))</f>
        <v/>
      </c>
    </row>
    <row r="55" spans="2:3" x14ac:dyDescent="0.25">
      <c r="B55" s="8" t="str">
        <f>IF(A55="","",VLOOKUP(A55,CHOOSE({1,2,3},FonData!C:C,FonData!B:B,FonData!A:A),2,FALSE))</f>
        <v/>
      </c>
      <c r="C55" s="8" t="str">
        <f>IF(B55="","",VLOOKUP(A55,CHOOSE({1,2,3},FonData!C:C,FonData!B:B,FonData!A:A),3,FALSE))</f>
        <v/>
      </c>
    </row>
    <row r="56" spans="2:3" x14ac:dyDescent="0.25">
      <c r="B56" s="8" t="str">
        <f>IF(A56="","",VLOOKUP(A56,CHOOSE({1,2,3},FonData!C:C,FonData!B:B,FonData!A:A),2,FALSE))</f>
        <v/>
      </c>
      <c r="C56" s="8" t="str">
        <f>IF(B56="","",VLOOKUP(A56,CHOOSE({1,2,3},FonData!C:C,FonData!B:B,FonData!A:A),3,FALSE))</f>
        <v/>
      </c>
    </row>
    <row r="57" spans="2:3" x14ac:dyDescent="0.25">
      <c r="B57" s="8" t="str">
        <f>IF(A57="","",VLOOKUP(A57,CHOOSE({1,2,3},FonData!C:C,FonData!B:B,FonData!A:A),2,FALSE))</f>
        <v/>
      </c>
      <c r="C57" s="8" t="str">
        <f>IF(B57="","",VLOOKUP(A57,CHOOSE({1,2,3},FonData!C:C,FonData!B:B,FonData!A:A),3,FALSE))</f>
        <v/>
      </c>
    </row>
    <row r="58" spans="2:3" x14ac:dyDescent="0.25">
      <c r="B58" s="8" t="str">
        <f>IF(A58="","",VLOOKUP(A58,CHOOSE({1,2,3},FonData!C:C,FonData!B:B,FonData!A:A),2,FALSE))</f>
        <v/>
      </c>
      <c r="C58" s="8" t="str">
        <f>IF(B58="","",VLOOKUP(A58,CHOOSE({1,2,3},FonData!C:C,FonData!B:B,FonData!A:A),3,FALSE))</f>
        <v/>
      </c>
    </row>
    <row r="59" spans="2:3" x14ac:dyDescent="0.25">
      <c r="B59" s="8" t="str">
        <f>IF(A59="","",VLOOKUP(A59,CHOOSE({1,2,3},FonData!C:C,FonData!B:B,FonData!A:A),2,FALSE))</f>
        <v/>
      </c>
      <c r="C59" s="8" t="str">
        <f>IF(B59="","",VLOOKUP(A59,CHOOSE({1,2,3},FonData!C:C,FonData!B:B,FonData!A:A),3,FALSE))</f>
        <v/>
      </c>
    </row>
    <row r="60" spans="2:3" x14ac:dyDescent="0.25">
      <c r="B60" s="8" t="str">
        <f>IF(A60="","",VLOOKUP(A60,CHOOSE({1,2,3},FonData!C:C,FonData!B:B,FonData!A:A),2,FALSE))</f>
        <v/>
      </c>
      <c r="C60" s="8" t="str">
        <f>IF(B60="","",VLOOKUP(A60,CHOOSE({1,2,3},FonData!C:C,FonData!B:B,FonData!A:A),3,FALSE))</f>
        <v/>
      </c>
    </row>
    <row r="61" spans="2:3" x14ac:dyDescent="0.25">
      <c r="B61" s="8" t="str">
        <f>IF(A61="","",VLOOKUP(A61,CHOOSE({1,2,3},FonData!C:C,FonData!B:B,FonData!A:A),2,FALSE))</f>
        <v/>
      </c>
      <c r="C61" s="8" t="str">
        <f>IF(B61="","",VLOOKUP(A61,CHOOSE({1,2,3},FonData!C:C,FonData!B:B,FonData!A:A),3,FALSE))</f>
        <v/>
      </c>
    </row>
    <row r="62" spans="2:3" x14ac:dyDescent="0.25">
      <c r="B62" s="8" t="str">
        <f>IF(A62="","",VLOOKUP(A62,CHOOSE({1,2,3},FonData!C:C,FonData!B:B,FonData!A:A),2,FALSE))</f>
        <v/>
      </c>
      <c r="C62" s="8" t="str">
        <f>IF(B62="","",VLOOKUP(A62,CHOOSE({1,2,3},FonData!C:C,FonData!B:B,FonData!A:A),3,FALSE))</f>
        <v/>
      </c>
    </row>
    <row r="63" spans="2:3" x14ac:dyDescent="0.25">
      <c r="B63" s="8" t="str">
        <f>IF(A63="","",VLOOKUP(A63,CHOOSE({1,2,3},FonData!C:C,FonData!B:B,FonData!A:A),2,FALSE))</f>
        <v/>
      </c>
      <c r="C63" s="8" t="str">
        <f>IF(B63="","",VLOOKUP(A63,CHOOSE({1,2,3},FonData!C:C,FonData!B:B,FonData!A:A),3,FALSE))</f>
        <v/>
      </c>
    </row>
    <row r="64" spans="2:3" x14ac:dyDescent="0.25">
      <c r="B64" s="8" t="str">
        <f>IF(A64="","",VLOOKUP(A64,CHOOSE({1,2,3},FonData!C:C,FonData!B:B,FonData!A:A),2,FALSE))</f>
        <v/>
      </c>
      <c r="C64" s="8" t="str">
        <f>IF(B64="","",VLOOKUP(A64,CHOOSE({1,2,3},FonData!C:C,FonData!B:B,FonData!A:A),3,FALSE))</f>
        <v/>
      </c>
    </row>
    <row r="65" spans="2:3" x14ac:dyDescent="0.25">
      <c r="B65" s="8" t="str">
        <f>IF(A65="","",VLOOKUP(A65,CHOOSE({1,2,3},FonData!C:C,FonData!B:B,FonData!A:A),2,FALSE))</f>
        <v/>
      </c>
      <c r="C65" s="8" t="str">
        <f>IF(B65="","",VLOOKUP(A65,CHOOSE({1,2,3},FonData!C:C,FonData!B:B,FonData!A:A),3,FALSE))</f>
        <v/>
      </c>
    </row>
    <row r="66" spans="2:3" x14ac:dyDescent="0.25">
      <c r="B66" s="8" t="str">
        <f>IF(A66="","",VLOOKUP(A66,CHOOSE({1,2,3},FonData!C:C,FonData!B:B,FonData!A:A),2,FALSE))</f>
        <v/>
      </c>
      <c r="C66" s="8" t="str">
        <f>IF(B66="","",VLOOKUP(A66,CHOOSE({1,2,3},FonData!C:C,FonData!B:B,FonData!A:A),3,FALSE))</f>
        <v/>
      </c>
    </row>
    <row r="67" spans="2:3" x14ac:dyDescent="0.25">
      <c r="B67" s="8" t="str">
        <f>IF(A67="","",VLOOKUP(A67,CHOOSE({1,2,3},FonData!C:C,FonData!B:B,FonData!A:A),2,FALSE))</f>
        <v/>
      </c>
      <c r="C67" s="8" t="str">
        <f>IF(B67="","",VLOOKUP(A67,CHOOSE({1,2,3},FonData!C:C,FonData!B:B,FonData!A:A),3,FALSE))</f>
        <v/>
      </c>
    </row>
    <row r="68" spans="2:3" x14ac:dyDescent="0.25">
      <c r="B68" s="8" t="str">
        <f>IF(A68="","",VLOOKUP(A68,CHOOSE({1,2,3},FonData!C:C,FonData!B:B,FonData!A:A),2,FALSE))</f>
        <v/>
      </c>
      <c r="C68" s="8" t="str">
        <f>IF(B68="","",VLOOKUP(A68,CHOOSE({1,2,3},FonData!C:C,FonData!B:B,FonData!A:A),3,FALSE))</f>
        <v/>
      </c>
    </row>
    <row r="69" spans="2:3" x14ac:dyDescent="0.25">
      <c r="B69" s="8" t="str">
        <f>IF(A69="","",VLOOKUP(A69,CHOOSE({1,2,3},FonData!C:C,FonData!B:B,FonData!A:A),2,FALSE))</f>
        <v/>
      </c>
      <c r="C69" s="8" t="str">
        <f>IF(B69="","",VLOOKUP(A69,CHOOSE({1,2,3},FonData!C:C,FonData!B:B,FonData!A:A),3,FALSE))</f>
        <v/>
      </c>
    </row>
    <row r="70" spans="2:3" x14ac:dyDescent="0.25">
      <c r="B70" s="8" t="str">
        <f>IF(A70="","",VLOOKUP(A70,CHOOSE({1,2,3},FonData!C:C,FonData!B:B,FonData!A:A),2,FALSE))</f>
        <v/>
      </c>
      <c r="C70" s="8" t="str">
        <f>IF(B70="","",VLOOKUP(A70,CHOOSE({1,2,3},FonData!C:C,FonData!B:B,FonData!A:A),3,FALSE))</f>
        <v/>
      </c>
    </row>
    <row r="71" spans="2:3" x14ac:dyDescent="0.25">
      <c r="B71" s="8" t="str">
        <f>IF(A71="","",VLOOKUP(A71,CHOOSE({1,2,3},FonData!C:C,FonData!B:B,FonData!A:A),2,FALSE))</f>
        <v/>
      </c>
      <c r="C71" s="8" t="str">
        <f>IF(B71="","",VLOOKUP(A71,CHOOSE({1,2,3},FonData!C:C,FonData!B:B,FonData!A:A),3,FALSE))</f>
        <v/>
      </c>
    </row>
    <row r="72" spans="2:3" x14ac:dyDescent="0.25">
      <c r="B72" s="8" t="str">
        <f>IF(A72="","",VLOOKUP(A72,CHOOSE({1,2,3},FonData!C:C,FonData!B:B,FonData!A:A),2,FALSE))</f>
        <v/>
      </c>
      <c r="C72" s="8" t="str">
        <f>IF(B72="","",VLOOKUP(A72,CHOOSE({1,2,3},FonData!C:C,FonData!B:B,FonData!A:A),3,FALSE))</f>
        <v/>
      </c>
    </row>
    <row r="73" spans="2:3" x14ac:dyDescent="0.25">
      <c r="B73" s="8" t="str">
        <f>IF(A73="","",VLOOKUP(A73,CHOOSE({1,2,3},FonData!C:C,FonData!B:B,FonData!A:A),2,FALSE))</f>
        <v/>
      </c>
      <c r="C73" s="8" t="str">
        <f>IF(B73="","",VLOOKUP(A73,CHOOSE({1,2,3},FonData!C:C,FonData!B:B,FonData!A:A),3,FALSE))</f>
        <v/>
      </c>
    </row>
    <row r="74" spans="2:3" x14ac:dyDescent="0.25">
      <c r="B74" s="8" t="str">
        <f>IF(A74="","",VLOOKUP(A74,CHOOSE({1,2,3},FonData!C:C,FonData!B:B,FonData!A:A),2,FALSE))</f>
        <v/>
      </c>
      <c r="C74" s="8" t="str">
        <f>IF(B74="","",VLOOKUP(A74,CHOOSE({1,2,3},FonData!C:C,FonData!B:B,FonData!A:A),3,FALSE))</f>
        <v/>
      </c>
    </row>
    <row r="75" spans="2:3" x14ac:dyDescent="0.25">
      <c r="B75" s="8" t="str">
        <f>IF(A75="","",VLOOKUP(A75,CHOOSE({1,2,3},FonData!C:C,FonData!B:B,FonData!A:A),2,FALSE))</f>
        <v/>
      </c>
      <c r="C75" s="8" t="str">
        <f>IF(B75="","",VLOOKUP(A75,CHOOSE({1,2,3},FonData!C:C,FonData!B:B,FonData!A:A),3,FALSE))</f>
        <v/>
      </c>
    </row>
    <row r="76" spans="2:3" x14ac:dyDescent="0.25">
      <c r="B76" s="8" t="str">
        <f>IF(A76="","",VLOOKUP(A76,CHOOSE({1,2,3},FonData!C:C,FonData!B:B,FonData!A:A),2,FALSE))</f>
        <v/>
      </c>
      <c r="C76" s="8" t="str">
        <f>IF(B76="","",VLOOKUP(A76,CHOOSE({1,2,3},FonData!C:C,FonData!B:B,FonData!A:A),3,FALSE))</f>
        <v/>
      </c>
    </row>
    <row r="77" spans="2:3" x14ac:dyDescent="0.25">
      <c r="B77" s="8" t="str">
        <f>IF(A77="","",VLOOKUP(A77,CHOOSE({1,2,3},FonData!C:C,FonData!B:B,FonData!A:A),2,FALSE))</f>
        <v/>
      </c>
      <c r="C77" s="8" t="str">
        <f>IF(B77="","",VLOOKUP(A77,CHOOSE({1,2,3},FonData!C:C,FonData!B:B,FonData!A:A),3,FALSE))</f>
        <v/>
      </c>
    </row>
    <row r="78" spans="2:3" x14ac:dyDescent="0.25">
      <c r="B78" s="8" t="str">
        <f>IF(A78="","",VLOOKUP(A78,CHOOSE({1,2,3},FonData!C:C,FonData!B:B,FonData!A:A),2,FALSE))</f>
        <v/>
      </c>
      <c r="C78" s="8" t="str">
        <f>IF(B78="","",VLOOKUP(A78,CHOOSE({1,2,3},FonData!C:C,FonData!B:B,FonData!A:A),3,FALSE))</f>
        <v/>
      </c>
    </row>
    <row r="79" spans="2:3" x14ac:dyDescent="0.25">
      <c r="B79" s="8" t="str">
        <f>IF(A79="","",VLOOKUP(A79,CHOOSE({1,2,3},FonData!C:C,FonData!B:B,FonData!A:A),2,FALSE))</f>
        <v/>
      </c>
      <c r="C79" s="8" t="str">
        <f>IF(B79="","",VLOOKUP(A79,CHOOSE({1,2,3},FonData!C:C,FonData!B:B,FonData!A:A),3,FALSE))</f>
        <v/>
      </c>
    </row>
    <row r="80" spans="2:3" x14ac:dyDescent="0.25">
      <c r="B80" s="8" t="str">
        <f>IF(A80="","",VLOOKUP(A80,CHOOSE({1,2,3},FonData!C:C,FonData!B:B,FonData!A:A),2,FALSE))</f>
        <v/>
      </c>
      <c r="C80" s="8" t="str">
        <f>IF(B80="","",VLOOKUP(A80,CHOOSE({1,2,3},FonData!C:C,FonData!B:B,FonData!A:A),3,FALSE))</f>
        <v/>
      </c>
    </row>
    <row r="81" spans="2:3" x14ac:dyDescent="0.25">
      <c r="B81" s="8" t="str">
        <f>IF(A81="","",VLOOKUP(A81,CHOOSE({1,2,3},FonData!C:C,FonData!B:B,FonData!A:A),2,FALSE))</f>
        <v/>
      </c>
      <c r="C81" s="8" t="str">
        <f>IF(B81="","",VLOOKUP(A81,CHOOSE({1,2,3},FonData!C:C,FonData!B:B,FonData!A:A),3,FALSE))</f>
        <v/>
      </c>
    </row>
    <row r="82" spans="2:3" x14ac:dyDescent="0.25">
      <c r="B82" s="8" t="str">
        <f>IF(A82="","",VLOOKUP(A82,CHOOSE({1,2,3},FonData!C:C,FonData!B:B,FonData!A:A),2,FALSE))</f>
        <v/>
      </c>
      <c r="C82" s="8" t="str">
        <f>IF(B82="","",VLOOKUP(A82,CHOOSE({1,2,3},FonData!C:C,FonData!B:B,FonData!A:A),3,FALSE))</f>
        <v/>
      </c>
    </row>
    <row r="83" spans="2:3" x14ac:dyDescent="0.25">
      <c r="B83" s="8" t="str">
        <f>IF(A83="","",VLOOKUP(A83,CHOOSE({1,2,3},FonData!C:C,FonData!B:B,FonData!A:A),2,FALSE))</f>
        <v/>
      </c>
      <c r="C83" s="8" t="str">
        <f>IF(B83="","",VLOOKUP(A83,CHOOSE({1,2,3},FonData!C:C,FonData!B:B,FonData!A:A),3,FALSE))</f>
        <v/>
      </c>
    </row>
    <row r="84" spans="2:3" x14ac:dyDescent="0.25">
      <c r="B84" s="8" t="str">
        <f>IF(A84="","",VLOOKUP(A84,CHOOSE({1,2,3},FonData!C:C,FonData!B:B,FonData!A:A),2,FALSE))</f>
        <v/>
      </c>
      <c r="C84" s="8" t="str">
        <f>IF(B84="","",VLOOKUP(A84,CHOOSE({1,2,3},FonData!C:C,FonData!B:B,FonData!A:A),3,FALSE))</f>
        <v/>
      </c>
    </row>
    <row r="85" spans="2:3" x14ac:dyDescent="0.25">
      <c r="B85" s="8" t="str">
        <f>IF(A85="","",VLOOKUP(A85,CHOOSE({1,2,3},FonData!C:C,FonData!B:B,FonData!A:A),2,FALSE))</f>
        <v/>
      </c>
      <c r="C85" s="8" t="str">
        <f>IF(B85="","",VLOOKUP(A85,CHOOSE({1,2,3},FonData!C:C,FonData!B:B,FonData!A:A),3,FALSE))</f>
        <v/>
      </c>
    </row>
    <row r="86" spans="2:3" x14ac:dyDescent="0.25">
      <c r="B86" s="8" t="str">
        <f>IF(A86="","",VLOOKUP(A86,CHOOSE({1,2,3},FonData!C:C,FonData!B:B,FonData!A:A),2,FALSE))</f>
        <v/>
      </c>
      <c r="C86" s="8" t="str">
        <f>IF(B86="","",VLOOKUP(A86,CHOOSE({1,2,3},FonData!C:C,FonData!B:B,FonData!A:A),3,FALSE))</f>
        <v/>
      </c>
    </row>
  </sheetData>
  <dataValidations disablePrompts="1" count="1">
    <dataValidation type="list" allowBlank="1" showInputMessage="1" showErrorMessage="1" sqref="E5">
      <formula1>FonListesiYeni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d d 8 9 7 7 - 0 3 1 a - 4 4 4 c - 9 8 9 8 - 7 c 2 5 8 6 d 7 b 3 9 2 "   x m l n s = " h t t p : / / s c h e m a s . m i c r o s o f t . c o m / D a t a M a s h u p " > A A A A A M E D A A B Q S w M E F A A C A A g A D F 5 T U D N Q W D 2 n A A A A + A A A A B I A H A B D b 2 5 m a W c v U G F j a 2 F n Z S 5 4 b W w g o h g A K K A U A A A A A A A A A A A A A A A A A A A A A A A A A A A A h Y + x D o I w F E V / h X S n r 6 1 K l D z K 4 C q J U W N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0 j b / b I I w T 4 f 1 C P g F Q S w M E F A A C A A g A D F 5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x e U 1 C I 6 d O I u A A A A O Q A A A A T A B w A R m 9 y b X V s Y X M v U 2 V j d G l v b j E u b S C i G A A o o B Q A A A A A A A A A A A A A A A A A A A A A A A A A A A B N j k s L w j A Q h O + F / o c l p x a K I B 7 F Q 2 t a K T 6 i i Q 9 E J K R 1 i 4 X a Y h I F / 7 1 R U d z D 7 D D 7 M a z B 0 t Z d C + K z + 0 P f 8 z 1 z V h p P s L q h f g x g B A 1 a 3 w M 3 o r v p E l 0 i r k 2 P K q s K Z T A g k / W S J i L l 2 5 S T C E h + 1 7 R w 5 v A u G B G D j W s H z n Z y s Z k n K Q 9 C Y I 4 N G K c p h 2 Q P G V v I K a M b i M U 4 d P J l I X p d Y p r L j P F 5 v J 7 l 0 Q + t d H c B i 5 U y s u p a 2 d T G o q n J M f S 9 u v 1 / d / g E U E s B A i 0 A F A A C A A g A D F 5 T U D N Q W D 2 n A A A A + A A A A B I A A A A A A A A A A A A A A A A A A A A A A E N v b m Z p Z y 9 Q Y W N r Y W d l L n h t b F B L A Q I t A B Q A A g A I A A x e U 1 A P y u m r p A A A A O k A A A A T A A A A A A A A A A A A A A A A A P M A A A B b Q 2 9 u d G V u d F 9 U e X B l c 1 0 u e G 1 s U E s B A i 0 A F A A C A A g A D F 5 T U I j p 0 4 i 4 A A A A 5 A A A A B M A A A A A A A A A A A A A A A A A 5 A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k A A A A A A A A /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X V l c n k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k 9 O I E z E s F N U R V P E s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1 b n Q i I F Z h b H V l P S J s M C I g L z 4 8 R W 5 0 c n k g V H l w Z T 0 i R m l s b E x h c 3 R V c G R h d G V k I i B W Y W x 1 Z T 0 i Z D I w M j A t M D E t M z B U M D g 6 M z Q 6 N T Q u N j I w M z E z M F o i I C 8 + P E V u d H J 5 I F R 5 c G U 9 I k Z p b G x D b 2 x 1 b W 5 U e X B l c y I g V m F s d W U 9 I n N B d 1 l H I i A v P j x F b n R y e S B U e X B l P S J G a W x s Q 2 9 s d W 1 u T m F t Z X M i I F Z h b H V l P S J z W y Z x d W 9 0 O 1 J P V 1 9 O V U 0 m c X V v d D s s J n F 1 b 3 Q 7 R k 9 O X 0 F E S V 9 G T 1 J N Q V R M S S Z x d W 9 0 O y w m c X V v d D t G T 0 5 f S 0 9 E V S Z x d W 9 0 O 1 0 i I C 8 + P E V u d H J 5 I F R 5 c G U 9 I l F 1 Z X J 5 S U Q i I F Z h b H V l P S J z O T c 0 N j Q x O T k t O D A y Y i 0 0 Y W V l L T g 5 Z D g t Z m J h M T Q 2 M W M y M z U 4 I i A v P j x F b n R y e S B U e X B l P S J O Y X Z p Z 2 F 0 a W 9 u U 3 R l c E 5 h b W U i I F Z h b H V l P S J z T m F 2 a W d h d G l v b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M v U 2 9 1 c m N l L n t S T 1 d f T l V N L D B 9 J n F 1 b 3 Q 7 L C Z x d W 9 0 O 1 N l Y 3 R p b 2 4 x L 1 F 1 Z X J 5 M y 9 T b 3 V y Y 2 U u e 0 Z P T l 9 B R E l f R k 9 S T U F U T E k s M X 0 m c X V v d D s s J n F 1 b 3 Q 7 U 2 V j d G l v b j E v U X V l c n k z L 1 N v d X J j Z S 5 7 R k 9 O X 0 t P R F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z L 1 N v d X J j Z S 5 7 U k 9 X X 0 5 V T S w w f S Z x d W 9 0 O y w m c X V v d D t T Z W N 0 a W 9 u M S 9 R d W V y e T M v U 2 9 1 c m N l L n t G T 0 5 f Q U R J X 0 Z P U k 1 B V E x J L D F 9 J n F 1 b 3 Q 7 L C Z x d W 9 0 O 1 N l Y 3 R p b 2 4 x L 1 F 1 Z X J 5 M y 9 T b 3 V y Y 2 U u e 0 Z P T l 9 L T 0 R V L D J 9 J n F 1 b 3 Q 7 X S w m c X V v d D t S Z W x h d G l v b n N o a X B J b m Z v J n F 1 b 3 Q 7 O l t d f S I g L z 4 8 R W 5 0 c n k g V H l w Z T 0 i R m l s b E N v d W 5 0 I i B W Y W x 1 Z T 0 i b D M 1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M y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s F U B X N 5 S 0 m N c l A k i m Z L z g A A A A A C A A A A A A A D Z g A A w A A A A B A A A A B B J p n x t v s V 4 I l z e B I y z N o t A A A A A A S A A A C g A A A A E A A A A D 7 J 5 D X v I 7 U Q a X a r P Q N M N q B Q A A A A 3 D W p W / W v c J X l g l Q y B h k w Y e 2 F 9 h n Q f Y 1 M m r 0 p R 1 T Z 9 Q Y R t y y M k U 7 V d O J E k H R s D F c s n i v E 4 S e J M I + k 9 a 0 M Q k H D l 4 k y 7 f n 1 s k S I g X 9 r v V o x j D M U A A A A H i s F B Y d a 4 X u r d K X s P U g D P G c e E q g = < / D a t a M a s h u p > 
</file>

<file path=customXml/itemProps1.xml><?xml version="1.0" encoding="utf-8"?>
<ds:datastoreItem xmlns:ds="http://schemas.openxmlformats.org/officeDocument/2006/customXml" ds:itemID="{3A44ABC2-4A96-428C-90E7-1B08986B27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FON GETIRI HESAPLAMA</vt:lpstr>
      <vt:lpstr>FonFiyatlari</vt:lpstr>
      <vt:lpstr>FonData</vt:lpstr>
      <vt:lpstr>FonListesi</vt:lpstr>
      <vt:lpstr>'FON GETIRI HESAPLAMA'!Print_Area</vt:lpstr>
      <vt:lpstr>ROW_NUM</vt:lpstr>
      <vt:lpstr>ROW_NUM_VALUE</vt:lpstr>
    </vt:vector>
  </TitlesOfParts>
  <Company>Garanti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Nevzat DIKER</dc:creator>
  <cp:lastModifiedBy>Ebru Pehlivan</cp:lastModifiedBy>
  <cp:lastPrinted>2019-03-26T14:23:26Z</cp:lastPrinted>
  <dcterms:created xsi:type="dcterms:W3CDTF">2017-10-26T11:24:12Z</dcterms:created>
  <dcterms:modified xsi:type="dcterms:W3CDTF">2020-07-03T07:15:00Z</dcterms:modified>
  <cp:contentStatus/>
</cp:coreProperties>
</file>