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UBLIC\YATIRIM FONLARI GETİRİ TABLOSU\"/>
    </mc:Choice>
  </mc:AlternateContent>
  <bookViews>
    <workbookView xWindow="0" yWindow="420" windowWidth="23040" windowHeight="8640"/>
  </bookViews>
  <sheets>
    <sheet name="FON GETIRI HESAPLAMA" sheetId="1" r:id="rId1"/>
    <sheet name="FonFiyatlari" sheetId="4" state="hidden" r:id="rId2"/>
    <sheet name="Sheet1" sheetId="11" state="hidden" r:id="rId3"/>
    <sheet name="FonData" sheetId="7" state="hidden" r:id="rId4"/>
    <sheet name="FonListesi" sheetId="10" state="hidden" r:id="rId5"/>
  </sheets>
  <definedNames>
    <definedName name="a">FonFiyatlari!$B$1334</definedName>
    <definedName name="ExternalData_1" localSheetId="3" hidden="1">FonData!$A$1:$C$364</definedName>
    <definedName name="ExternalData_1" localSheetId="1" hidden="1">FonFiyatlari!$A$1:$B$1355</definedName>
    <definedName name="FonListesi">OFFSET(FonData!$B$2,0,0,COUNTA(FonData!$B:$B)-1,1)</definedName>
    <definedName name="FonListesiYeni">OFFSET(FonListesi!$B$2,0,0,COUNTA(FonListesi!$A:$A)-1,1)</definedName>
    <definedName name="_xlnm.Print_Area" localSheetId="0">'FON GETIRI HESAPLAMA'!$B$1:$M$49</definedName>
    <definedName name="ROW_NUM">Query2[[#Headers],[ROW_NUM]]</definedName>
    <definedName name="ROW_NUM_VALUE">FonFiyatlari!$B$468:$B$1372,FonFiyatlari!$A$468:$A$1372</definedName>
    <definedName name="Tarih2">OFFSET(FonFiyatlari!$B$2,0,0,COUNTA(FonFiyatlari!$B:$B)-1,1)</definedName>
  </definedNames>
  <calcPr calcId="162913"/>
</workbook>
</file>

<file path=xl/calcChain.xml><?xml version="1.0" encoding="utf-8"?>
<calcChain xmlns="http://schemas.openxmlformats.org/spreadsheetml/2006/main">
  <c r="C7" i="1" l="1"/>
  <c r="B44" i="10" l="1"/>
  <c r="C44" i="10" s="1"/>
  <c r="B45" i="10"/>
  <c r="C45" i="10" s="1"/>
  <c r="B43" i="10"/>
  <c r="B42" i="10"/>
  <c r="C42" i="10" s="1"/>
  <c r="C43" i="10" l="1"/>
  <c r="B41" i="10" l="1"/>
  <c r="C41" i="10" s="1"/>
  <c r="B46" i="10"/>
  <c r="C46" i="10" s="1"/>
  <c r="B47" i="10"/>
  <c r="C47" i="10" s="1"/>
  <c r="B48" i="10"/>
  <c r="C48" i="10" s="1"/>
  <c r="B49" i="10"/>
  <c r="C49" i="10" s="1"/>
  <c r="B50" i="10"/>
  <c r="C50" i="10" s="1"/>
  <c r="B51" i="10"/>
  <c r="C51" i="10" s="1"/>
  <c r="B52" i="10"/>
  <c r="C52" i="10" s="1"/>
  <c r="B53" i="10"/>
  <c r="C53" i="10" s="1"/>
  <c r="B54" i="10"/>
  <c r="C54" i="10" s="1"/>
  <c r="B55" i="10"/>
  <c r="C55" i="10" s="1"/>
  <c r="B56" i="10"/>
  <c r="C56" i="10" s="1"/>
  <c r="B57" i="10"/>
  <c r="C57" i="10" s="1"/>
  <c r="B58" i="10"/>
  <c r="C58" i="10" s="1"/>
  <c r="B59" i="10"/>
  <c r="C59" i="10" s="1"/>
  <c r="B60" i="10"/>
  <c r="C60" i="10" s="1"/>
  <c r="B61" i="10"/>
  <c r="C61" i="10" s="1"/>
  <c r="B62" i="10"/>
  <c r="C62" i="10" s="1"/>
  <c r="B63" i="10"/>
  <c r="C63" i="10" s="1"/>
  <c r="B64" i="10"/>
  <c r="C64" i="10" s="1"/>
  <c r="B65" i="10"/>
  <c r="C65" i="10" s="1"/>
  <c r="B66" i="10"/>
  <c r="C66" i="10" s="1"/>
  <c r="B67" i="10"/>
  <c r="C67" i="10" s="1"/>
  <c r="B68" i="10"/>
  <c r="C68" i="10" s="1"/>
  <c r="B69" i="10"/>
  <c r="C69" i="10" s="1"/>
  <c r="B70" i="10"/>
  <c r="C70" i="10" s="1"/>
  <c r="B71" i="10"/>
  <c r="C71" i="10" s="1"/>
  <c r="B72" i="10"/>
  <c r="C72" i="10" s="1"/>
  <c r="B73" i="10"/>
  <c r="C73" i="10" s="1"/>
  <c r="B74" i="10"/>
  <c r="C74" i="10" s="1"/>
  <c r="B75" i="10"/>
  <c r="C75" i="10" s="1"/>
  <c r="B76" i="10"/>
  <c r="C76" i="10" s="1"/>
  <c r="B77" i="10"/>
  <c r="C77" i="10" s="1"/>
  <c r="B78" i="10"/>
  <c r="C78" i="10" s="1"/>
  <c r="B79" i="10"/>
  <c r="C79" i="10" s="1"/>
  <c r="B80" i="10"/>
  <c r="C80" i="10" s="1"/>
  <c r="B81" i="10"/>
  <c r="C81" i="10" s="1"/>
  <c r="B82" i="10"/>
  <c r="C82" i="10" s="1"/>
  <c r="B83" i="10"/>
  <c r="C83" i="10" s="1"/>
  <c r="B84" i="10"/>
  <c r="C84" i="10" s="1"/>
  <c r="B85" i="10"/>
  <c r="C85" i="10" s="1"/>
  <c r="T67" i="1" l="1"/>
  <c r="T47" i="1"/>
  <c r="T63" i="1"/>
  <c r="B38" i="10" l="1"/>
  <c r="C38" i="10" s="1"/>
  <c r="B37" i="10"/>
  <c r="C37" i="10" s="1"/>
  <c r="B36" i="10" l="1"/>
  <c r="C36" i="10" s="1"/>
  <c r="B35" i="10" l="1"/>
  <c r="C35" i="10" s="1"/>
  <c r="B34" i="10"/>
  <c r="C34" i="10" s="1"/>
  <c r="T25" i="1" l="1"/>
  <c r="T21" i="1"/>
  <c r="B33" i="10" l="1"/>
  <c r="C33" i="10" s="1"/>
  <c r="C34" i="1" l="1"/>
  <c r="D34" i="1"/>
  <c r="B32" i="10"/>
  <c r="C32" i="10" s="1"/>
  <c r="C38" i="1" l="1"/>
  <c r="C39" i="1"/>
  <c r="E34" i="1"/>
  <c r="Q24" i="1"/>
  <c r="R23" i="1" s="1"/>
  <c r="S26" i="1"/>
  <c r="T26" i="1" s="1"/>
  <c r="S22" i="1"/>
  <c r="T22" i="1" s="1"/>
  <c r="Q26" i="1"/>
  <c r="R25" i="1" s="1"/>
  <c r="Q22" i="1"/>
  <c r="R21" i="1" s="1"/>
  <c r="B31" i="10"/>
  <c r="C31" i="10" s="1"/>
  <c r="B30" i="10"/>
  <c r="C30" i="10" s="1"/>
  <c r="B29" i="10"/>
  <c r="C29" i="10" s="1"/>
  <c r="B28" i="10"/>
  <c r="C28" i="10" s="1"/>
  <c r="B27" i="10"/>
  <c r="C27" i="10" s="1"/>
  <c r="L23" i="1" l="1"/>
  <c r="R24" i="1"/>
  <c r="T30" i="1"/>
  <c r="I23" i="1"/>
  <c r="R22" i="1"/>
  <c r="M23" i="1"/>
  <c r="K23" i="1"/>
  <c r="R26" i="1"/>
  <c r="K38" i="1" s="1"/>
  <c r="J23" i="1"/>
  <c r="T23" i="1"/>
  <c r="T15" i="1"/>
  <c r="K37" i="1" l="1"/>
  <c r="B10" i="10"/>
  <c r="B2" i="10" l="1"/>
  <c r="B9" i="10"/>
  <c r="C9" i="10" s="1"/>
  <c r="B8" i="10"/>
  <c r="C8" i="10" s="1"/>
  <c r="B7" i="10"/>
  <c r="C7" i="10" s="1"/>
  <c r="B6" i="10"/>
  <c r="C6" i="10" s="1"/>
  <c r="B5" i="10"/>
  <c r="C5" i="10" s="1"/>
  <c r="B4" i="10"/>
  <c r="C4" i="10" s="1"/>
  <c r="B3" i="10"/>
  <c r="C3" i="10" s="1"/>
  <c r="C10" i="10"/>
  <c r="B11" i="10"/>
  <c r="C11" i="10" s="1"/>
  <c r="B12" i="10"/>
  <c r="C12" i="10" s="1"/>
  <c r="B13" i="10"/>
  <c r="C13" i="10" s="1"/>
  <c r="B14" i="10"/>
  <c r="C14" i="10" s="1"/>
  <c r="B15" i="10"/>
  <c r="C15" i="10" s="1"/>
  <c r="B16" i="10"/>
  <c r="C16" i="10" s="1"/>
  <c r="B17" i="10"/>
  <c r="C17" i="10" s="1"/>
  <c r="B18" i="10"/>
  <c r="C18" i="10" s="1"/>
  <c r="B19" i="10"/>
  <c r="C19" i="10" s="1"/>
  <c r="B20" i="10"/>
  <c r="C20" i="10" s="1"/>
  <c r="B21" i="10"/>
  <c r="C21" i="10" s="1"/>
  <c r="B22" i="10"/>
  <c r="C22" i="10" s="1"/>
  <c r="B23" i="10"/>
  <c r="C23" i="10" s="1"/>
  <c r="B24" i="10"/>
  <c r="C24" i="10" s="1"/>
  <c r="B25" i="10"/>
  <c r="C25" i="10" s="1"/>
  <c r="B26" i="10"/>
  <c r="C26" i="10" s="1"/>
  <c r="B38" i="1" l="1"/>
  <c r="B86" i="1"/>
  <c r="B87" i="1"/>
  <c r="B62" i="1"/>
  <c r="B61" i="1"/>
  <c r="B19" i="1"/>
  <c r="B37" i="1"/>
  <c r="B85" i="1"/>
  <c r="B60" i="1"/>
  <c r="B36" i="1"/>
  <c r="B35" i="1"/>
  <c r="A26" i="1" s="1"/>
  <c r="K35" i="1" s="1"/>
  <c r="B84" i="1"/>
  <c r="A73" i="1" s="1"/>
  <c r="B17" i="1"/>
  <c r="A11" i="1" s="1"/>
  <c r="C2" i="10"/>
  <c r="B18" i="1" s="1"/>
  <c r="T43" i="1"/>
  <c r="T10" i="1"/>
  <c r="T7" i="1"/>
  <c r="T3" i="1"/>
  <c r="B58" i="1" l="1"/>
  <c r="B34" i="1"/>
  <c r="A24" i="1" s="1"/>
  <c r="K34" i="1" s="1"/>
  <c r="C36" i="1"/>
  <c r="C37" i="1"/>
  <c r="K36" i="1"/>
  <c r="I37" i="1" l="1"/>
  <c r="C35" i="1"/>
  <c r="B83" i="1"/>
  <c r="B82" i="1"/>
  <c r="A69" i="1" s="1"/>
  <c r="B7" i="1" l="1"/>
  <c r="A6" i="1" s="1"/>
  <c r="C8" i="1" s="1"/>
  <c r="B59" i="1" l="1"/>
  <c r="A50" i="1" s="1"/>
  <c r="A13" i="1"/>
  <c r="D38" i="1" l="1"/>
  <c r="L37" i="1"/>
  <c r="M37" i="1"/>
  <c r="J37" i="1"/>
  <c r="C57" i="1"/>
  <c r="C63" i="1" s="1"/>
  <c r="C81" i="1"/>
  <c r="C88" i="1" s="1"/>
  <c r="I36" i="1" l="1"/>
  <c r="I38" i="1"/>
  <c r="C87" i="1"/>
  <c r="C86" i="1"/>
  <c r="C62" i="1"/>
  <c r="C84" i="1"/>
  <c r="C61" i="1"/>
  <c r="C60" i="1"/>
  <c r="C59" i="1"/>
  <c r="C85" i="1"/>
  <c r="C83" i="1"/>
  <c r="I34" i="1" l="1"/>
  <c r="I35" i="1"/>
  <c r="C17" i="1"/>
  <c r="C20" i="1" s="1"/>
  <c r="L38" i="1" l="1"/>
  <c r="C18" i="1"/>
  <c r="C19" i="1"/>
  <c r="D39" i="1" l="1"/>
  <c r="D37" i="1"/>
  <c r="M38" i="1"/>
  <c r="J38" i="1"/>
  <c r="D35" i="1"/>
  <c r="D36" i="1"/>
  <c r="L36" i="1"/>
  <c r="J36" i="1"/>
  <c r="J35" i="1"/>
  <c r="L35" i="1"/>
  <c r="L34" i="1"/>
  <c r="J34" i="1"/>
  <c r="D57" i="1"/>
  <c r="D63" i="1" s="1"/>
  <c r="D17" i="1"/>
  <c r="D20" i="1" s="1"/>
  <c r="D81" i="1"/>
  <c r="D88" i="1" s="1"/>
  <c r="D7" i="1"/>
  <c r="K24" i="1" l="1"/>
  <c r="L24" i="1"/>
  <c r="I24" i="1"/>
  <c r="J24" i="1"/>
  <c r="F24" i="1"/>
  <c r="G24" i="1" s="1"/>
  <c r="D87" i="1"/>
  <c r="D86" i="1"/>
  <c r="D60" i="1"/>
  <c r="D62" i="1"/>
  <c r="Q46" i="1"/>
  <c r="S68" i="1"/>
  <c r="T68" i="1" s="1"/>
  <c r="D19" i="1"/>
  <c r="D61" i="1"/>
  <c r="S64" i="1"/>
  <c r="T64" i="1" s="1"/>
  <c r="Q68" i="1"/>
  <c r="R67" i="1" s="1"/>
  <c r="Q64" i="1"/>
  <c r="R63" i="1" s="1"/>
  <c r="R64" i="1" s="1"/>
  <c r="Q66" i="1"/>
  <c r="R65" i="1" s="1"/>
  <c r="L65" i="1" s="1"/>
  <c r="Q8" i="1"/>
  <c r="D8" i="1"/>
  <c r="F6" i="1" s="1"/>
  <c r="Q6" i="1"/>
  <c r="S4" i="1"/>
  <c r="Q4" i="1"/>
  <c r="S8" i="1"/>
  <c r="F7" i="1"/>
  <c r="D84" i="1"/>
  <c r="D85" i="1"/>
  <c r="E81" i="1"/>
  <c r="D18" i="1"/>
  <c r="Q16" i="1"/>
  <c r="S11" i="1"/>
  <c r="Q11" i="1"/>
  <c r="Q13" i="1"/>
  <c r="S16" i="1"/>
  <c r="E17" i="1"/>
  <c r="Q44" i="1"/>
  <c r="S44" i="1"/>
  <c r="T44" i="1" s="1"/>
  <c r="S48" i="1"/>
  <c r="Q48" i="1"/>
  <c r="D59" i="1"/>
  <c r="E57" i="1"/>
  <c r="H24" i="1" l="1"/>
  <c r="M86" i="1"/>
  <c r="M87" i="1"/>
  <c r="M85" i="1"/>
  <c r="F45" i="1"/>
  <c r="R68" i="1"/>
  <c r="K87" i="1" s="1"/>
  <c r="K65" i="1"/>
  <c r="T65" i="1"/>
  <c r="J65" i="1"/>
  <c r="T71" i="1"/>
  <c r="I87" i="1" s="1"/>
  <c r="I65" i="1"/>
  <c r="F13" i="1"/>
  <c r="G13" i="1" s="1"/>
  <c r="M83" i="1"/>
  <c r="R66" i="1"/>
  <c r="H6" i="1"/>
  <c r="G6" i="1"/>
  <c r="L86" i="1" l="1"/>
  <c r="L87" i="1"/>
  <c r="K86" i="1"/>
  <c r="J86" i="1"/>
  <c r="J87" i="1"/>
  <c r="I86" i="1"/>
  <c r="K85" i="1"/>
  <c r="I85" i="1"/>
  <c r="J84" i="1"/>
  <c r="J83" i="1"/>
  <c r="J82" i="1"/>
  <c r="K82" i="1"/>
  <c r="K84" i="1"/>
  <c r="K83" i="1"/>
  <c r="J85" i="1"/>
  <c r="L85" i="1"/>
  <c r="I84" i="1"/>
  <c r="I83" i="1"/>
  <c r="H13" i="1"/>
  <c r="L82" i="1"/>
  <c r="L84" i="1"/>
  <c r="L83" i="1"/>
  <c r="R43" i="1" l="1"/>
  <c r="R10" i="1"/>
  <c r="T8" i="1"/>
  <c r="R47" i="1"/>
  <c r="R45" i="1"/>
  <c r="R46" i="1" s="1"/>
  <c r="L62" i="1" s="1"/>
  <c r="T48" i="1"/>
  <c r="I44" i="1" s="1"/>
  <c r="T4" i="1"/>
  <c r="R15" i="1"/>
  <c r="R5" i="1"/>
  <c r="R12" i="1"/>
  <c r="T11" i="1"/>
  <c r="R7" i="1"/>
  <c r="R3" i="1"/>
  <c r="T16" i="1"/>
  <c r="R6" i="1" l="1"/>
  <c r="L7" i="1" s="1"/>
  <c r="L6" i="1" s="1"/>
  <c r="L5" i="1"/>
  <c r="K10" i="1"/>
  <c r="R16" i="1"/>
  <c r="K19" i="1" s="1"/>
  <c r="J5" i="1"/>
  <c r="T5" i="1"/>
  <c r="J7" i="1" s="1"/>
  <c r="J6" i="1" s="1"/>
  <c r="I10" i="1"/>
  <c r="T17" i="1"/>
  <c r="I19" i="1" s="1"/>
  <c r="T51" i="1"/>
  <c r="I62" i="1" s="1"/>
  <c r="M65" i="1"/>
  <c r="L61" i="1"/>
  <c r="L44" i="1"/>
  <c r="R48" i="1"/>
  <c r="K62" i="1" s="1"/>
  <c r="K44" i="1"/>
  <c r="M5" i="1"/>
  <c r="R4" i="1"/>
  <c r="T45" i="1"/>
  <c r="J62" i="1" s="1"/>
  <c r="J44" i="1"/>
  <c r="T9" i="1"/>
  <c r="I7" i="1" s="1"/>
  <c r="I6" i="1" s="1"/>
  <c r="I5" i="1"/>
  <c r="R8" i="1"/>
  <c r="K7" i="1" s="1"/>
  <c r="K6" i="1" s="1"/>
  <c r="K5" i="1"/>
  <c r="M10" i="1"/>
  <c r="R11" i="1"/>
  <c r="J10" i="1"/>
  <c r="T12" i="1"/>
  <c r="J19" i="1" s="1"/>
  <c r="R44" i="1"/>
  <c r="M62" i="1" s="1"/>
  <c r="M44" i="1"/>
  <c r="R13" i="1"/>
  <c r="L10" i="1"/>
  <c r="T72" i="1"/>
  <c r="M61" i="1" l="1"/>
  <c r="K61" i="1"/>
  <c r="I61" i="1"/>
  <c r="J61" i="1"/>
  <c r="J58" i="1"/>
  <c r="L60" i="1"/>
  <c r="L19" i="1"/>
  <c r="M19" i="1"/>
  <c r="K60" i="1"/>
  <c r="J60" i="1"/>
  <c r="I60" i="1"/>
  <c r="J59" i="1"/>
  <c r="I58" i="1"/>
  <c r="I17" i="1"/>
  <c r="I18" i="1"/>
  <c r="J17" i="1"/>
  <c r="J18" i="1"/>
  <c r="K59" i="1"/>
  <c r="K58" i="1"/>
  <c r="K18" i="1"/>
  <c r="K17" i="1"/>
  <c r="L18" i="1"/>
  <c r="L17" i="1"/>
  <c r="L58" i="1"/>
  <c r="L59" i="1"/>
  <c r="K13" i="1" l="1"/>
  <c r="L13" i="1"/>
  <c r="J13" i="1"/>
  <c r="I13" i="1"/>
  <c r="L45" i="1"/>
  <c r="J45" i="1"/>
  <c r="K45" i="1"/>
  <c r="I82" i="1" l="1"/>
  <c r="I59" i="1"/>
  <c r="I45" i="1" s="1"/>
  <c r="D83" i="1" l="1"/>
  <c r="M58" i="1"/>
  <c r="M34" i="1"/>
  <c r="M7" i="1"/>
  <c r="M6" i="1" s="1"/>
  <c r="M18" i="1"/>
  <c r="M60" i="1"/>
  <c r="M84" i="1"/>
  <c r="M82" i="1"/>
  <c r="M59" i="1"/>
  <c r="M35" i="1"/>
  <c r="M17" i="1"/>
  <c r="M36" i="1"/>
  <c r="M24" i="1" l="1"/>
  <c r="M13" i="1"/>
  <c r="M45" i="1"/>
  <c r="M66" i="1"/>
  <c r="L66" i="1"/>
  <c r="I66" i="1"/>
  <c r="K66" i="1"/>
  <c r="J66" i="1"/>
  <c r="F66" i="1"/>
  <c r="G45" i="1" l="1"/>
  <c r="H45" i="1"/>
  <c r="H66" i="1"/>
  <c r="G66" i="1"/>
</calcChain>
</file>

<file path=xl/connections.xml><?xml version="1.0" encoding="utf-8"?>
<connections xmlns="http://schemas.openxmlformats.org/spreadsheetml/2006/main">
  <connection id="1" keepAlive="1" name="Query - Query2" type="5" refreshedVersion="6" deleted="1" background="1" saveData="1">
    <dbPr connection="" command=""/>
  </connection>
  <connection id="2" keepAlive="1" name="Query - Query3" type="5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<sst xmlns="http://schemas.openxmlformats.org/spreadsheetml/2006/main" count="948" uniqueCount="757">
  <si>
    <t>GPI</t>
  </si>
  <si>
    <t>ANL</t>
  </si>
  <si>
    <t>EKF</t>
  </si>
  <si>
    <t>IST</t>
  </si>
  <si>
    <t>IPV</t>
  </si>
  <si>
    <t>YKT</t>
  </si>
  <si>
    <t>GHS</t>
  </si>
  <si>
    <t>YAS</t>
  </si>
  <si>
    <t>ROW_NUM</t>
  </si>
  <si>
    <t>VALUE_DATE</t>
  </si>
  <si>
    <t>AN1</t>
  </si>
  <si>
    <t>AND</t>
  </si>
  <si>
    <t>AGF</t>
  </si>
  <si>
    <t>ASA</t>
  </si>
  <si>
    <t>ABB</t>
  </si>
  <si>
    <t>AAK</t>
  </si>
  <si>
    <t>AAU</t>
  </si>
  <si>
    <t>AAV</t>
  </si>
  <si>
    <t>ADE</t>
  </si>
  <si>
    <t>ADP</t>
  </si>
  <si>
    <t>AED</t>
  </si>
  <si>
    <t>AES</t>
  </si>
  <si>
    <t>AFA</t>
  </si>
  <si>
    <t>AFF</t>
  </si>
  <si>
    <t>AFO</t>
  </si>
  <si>
    <t>AFS</t>
  </si>
  <si>
    <t>AFT</t>
  </si>
  <si>
    <t>AFV</t>
  </si>
  <si>
    <t>AFY</t>
  </si>
  <si>
    <t>AIS</t>
  </si>
  <si>
    <t>AK2</t>
  </si>
  <si>
    <t>AK3</t>
  </si>
  <si>
    <t>AKE</t>
  </si>
  <si>
    <t>AKU</t>
  </si>
  <si>
    <t>ALC</t>
  </si>
  <si>
    <t>AOY</t>
  </si>
  <si>
    <t>APT</t>
  </si>
  <si>
    <t>ATD</t>
  </si>
  <si>
    <t>ATT</t>
  </si>
  <si>
    <t>AYA</t>
  </si>
  <si>
    <t>AYR</t>
  </si>
  <si>
    <t>BAA</t>
  </si>
  <si>
    <t>BKR</t>
  </si>
  <si>
    <t>BMT</t>
  </si>
  <si>
    <t>BZI</t>
  </si>
  <si>
    <t>DAH</t>
  </si>
  <si>
    <t>DZF</t>
  </si>
  <si>
    <t>DZT</t>
  </si>
  <si>
    <t>EBD</t>
  </si>
  <si>
    <t>EC2</t>
  </si>
  <si>
    <t>ECA</t>
  </si>
  <si>
    <t>ECH</t>
  </si>
  <si>
    <t>ECT</t>
  </si>
  <si>
    <t>EK1</t>
  </si>
  <si>
    <t>FAB</t>
  </si>
  <si>
    <t>FAF</t>
  </si>
  <si>
    <t>FBD</t>
  </si>
  <si>
    <t>FI2</t>
  </si>
  <si>
    <t>FI3</t>
  </si>
  <si>
    <t>FNO</t>
  </si>
  <si>
    <t>FRD</t>
  </si>
  <si>
    <t>FUB</t>
  </si>
  <si>
    <t>FYC</t>
  </si>
  <si>
    <t>FYD</t>
  </si>
  <si>
    <t>FYO</t>
  </si>
  <si>
    <t>FYR</t>
  </si>
  <si>
    <t>GA1</t>
  </si>
  <si>
    <t>GA3</t>
  </si>
  <si>
    <t>GAE</t>
  </si>
  <si>
    <t>GAT</t>
  </si>
  <si>
    <t>GDU</t>
  </si>
  <si>
    <t>GTA</t>
  </si>
  <si>
    <t>GTP</t>
  </si>
  <si>
    <t>GTS</t>
  </si>
  <si>
    <t>GTT</t>
  </si>
  <si>
    <t>GUH</t>
  </si>
  <si>
    <t>HAF</t>
  </si>
  <si>
    <t>HBD</t>
  </si>
  <si>
    <t>HBF</t>
  </si>
  <si>
    <t>HBU</t>
  </si>
  <si>
    <t>HLE</t>
  </si>
  <si>
    <t>HLK</t>
  </si>
  <si>
    <t>HLT</t>
  </si>
  <si>
    <t>HOA</t>
  </si>
  <si>
    <t>HOB</t>
  </si>
  <si>
    <t>HOY</t>
  </si>
  <si>
    <t>HPD</t>
  </si>
  <si>
    <t>HPO</t>
  </si>
  <si>
    <t>HSA</t>
  </si>
  <si>
    <t>HST</t>
  </si>
  <si>
    <t>HTT</t>
  </si>
  <si>
    <t>HVS</t>
  </si>
  <si>
    <t>HYD</t>
  </si>
  <si>
    <t>HYT</t>
  </si>
  <si>
    <t>ARC</t>
  </si>
  <si>
    <t>ARD</t>
  </si>
  <si>
    <t>IBN</t>
  </si>
  <si>
    <t>ILG</t>
  </si>
  <si>
    <t>IPB</t>
  </si>
  <si>
    <t>IPD</t>
  </si>
  <si>
    <t>IPN</t>
  </si>
  <si>
    <t>IYB</t>
  </si>
  <si>
    <t>IYD</t>
  </si>
  <si>
    <t>MAD</t>
  </si>
  <si>
    <t>OSL</t>
  </si>
  <si>
    <t>SKA</t>
  </si>
  <si>
    <t>SKB</t>
  </si>
  <si>
    <t>SKH</t>
  </si>
  <si>
    <t>SMH</t>
  </si>
  <si>
    <t>SPV</t>
  </si>
  <si>
    <t>ST1</t>
  </si>
  <si>
    <t>STH</t>
  </si>
  <si>
    <t>STT</t>
  </si>
  <si>
    <t>SYA</t>
  </si>
  <si>
    <t>ICF</t>
  </si>
  <si>
    <t>TAU</t>
  </si>
  <si>
    <t>TBV</t>
  </si>
  <si>
    <t>TCA</t>
  </si>
  <si>
    <t>TCD</t>
  </si>
  <si>
    <t>TDF</t>
  </si>
  <si>
    <t>TDG</t>
  </si>
  <si>
    <t>TGA</t>
  </si>
  <si>
    <t>TGE</t>
  </si>
  <si>
    <t>ARE</t>
  </si>
  <si>
    <t>TI2</t>
  </si>
  <si>
    <t>TI3</t>
  </si>
  <si>
    <t>TI4</t>
  </si>
  <si>
    <t>TI6</t>
  </si>
  <si>
    <t>TI7</t>
  </si>
  <si>
    <t>TIE</t>
  </si>
  <si>
    <t>TIF</t>
  </si>
  <si>
    <t>TKF</t>
  </si>
  <si>
    <t>TMD</t>
  </si>
  <si>
    <t>TMG</t>
  </si>
  <si>
    <t>TMT</t>
  </si>
  <si>
    <t>TTA</t>
  </si>
  <si>
    <t>TTE</t>
  </si>
  <si>
    <t>TZD</t>
  </si>
  <si>
    <t>TZE</t>
  </si>
  <si>
    <t>TZF</t>
  </si>
  <si>
    <t>TZK</t>
  </si>
  <si>
    <t>TZT</t>
  </si>
  <si>
    <t>YAB</t>
  </si>
  <si>
    <t>YAD</t>
  </si>
  <si>
    <t>YAF</t>
  </si>
  <si>
    <t>YAK</t>
  </si>
  <si>
    <t>YAU</t>
  </si>
  <si>
    <t>YAY</t>
  </si>
  <si>
    <t>YBE</t>
  </si>
  <si>
    <t>YBN</t>
  </si>
  <si>
    <t>YBO</t>
  </si>
  <si>
    <t>YBS</t>
  </si>
  <si>
    <t>YBU</t>
  </si>
  <si>
    <t>YDA</t>
  </si>
  <si>
    <t>YDB</t>
  </si>
  <si>
    <t>YDE</t>
  </si>
  <si>
    <t>YDI</t>
  </si>
  <si>
    <t>YDO</t>
  </si>
  <si>
    <t>YEF</t>
  </si>
  <si>
    <t>YFB</t>
  </si>
  <si>
    <t>YFV</t>
  </si>
  <si>
    <t>YHS</t>
  </si>
  <si>
    <t>YKU</t>
  </si>
  <si>
    <t>YOD</t>
  </si>
  <si>
    <t>YOT</t>
  </si>
  <si>
    <t>YSE</t>
  </si>
  <si>
    <t>YSU</t>
  </si>
  <si>
    <t>YTA</t>
  </si>
  <si>
    <t>YTD</t>
  </si>
  <si>
    <t>YTP</t>
  </si>
  <si>
    <t>ZBA</t>
  </si>
  <si>
    <t>ZBD</t>
  </si>
  <si>
    <t>ZBE</t>
  </si>
  <si>
    <t>ZBT</t>
  </si>
  <si>
    <t>DBA</t>
  </si>
  <si>
    <t>DBB</t>
  </si>
  <si>
    <t>DBH</t>
  </si>
  <si>
    <t>DBP</t>
  </si>
  <si>
    <t>DBZ</t>
  </si>
  <si>
    <t>DEA</t>
  </si>
  <si>
    <t>DZA</t>
  </si>
  <si>
    <t>DZE</t>
  </si>
  <si>
    <t>DZK</t>
  </si>
  <si>
    <t>GAF</t>
  </si>
  <si>
    <t>GAK</t>
  </si>
  <si>
    <t>GBC</t>
  </si>
  <si>
    <t>GBG</t>
  </si>
  <si>
    <t>GBK</t>
  </si>
  <si>
    <t>GL1</t>
  </si>
  <si>
    <t>GLD</t>
  </si>
  <si>
    <t>GLS</t>
  </si>
  <si>
    <t>GMA</t>
  </si>
  <si>
    <t>GMR</t>
  </si>
  <si>
    <t>GSA</t>
  </si>
  <si>
    <t>GSH</t>
  </si>
  <si>
    <t>GSP</t>
  </si>
  <si>
    <t>GTD</t>
  </si>
  <si>
    <t>GTF</t>
  </si>
  <si>
    <t>GYK</t>
  </si>
  <si>
    <t>IDY</t>
  </si>
  <si>
    <t>IGA</t>
  </si>
  <si>
    <t>IGB</t>
  </si>
  <si>
    <t>IGD</t>
  </si>
  <si>
    <t>IGH</t>
  </si>
  <si>
    <t>IGT</t>
  </si>
  <si>
    <t>IGU</t>
  </si>
  <si>
    <t>OBP</t>
  </si>
  <si>
    <t>OKD</t>
  </si>
  <si>
    <t>OKT</t>
  </si>
  <si>
    <t>TBT</t>
  </si>
  <si>
    <t>TE3</t>
  </si>
  <si>
    <t>TEF</t>
  </si>
  <si>
    <t>TET</t>
  </si>
  <si>
    <t>TMA</t>
  </si>
  <si>
    <t>TNT</t>
  </si>
  <si>
    <t>TOT</t>
  </si>
  <si>
    <t>TPT</t>
  </si>
  <si>
    <t>TUA</t>
  </si>
  <si>
    <t>TVT</t>
  </si>
  <si>
    <t>TYB</t>
  </si>
  <si>
    <t>TYH</t>
  </si>
  <si>
    <t>VAF</t>
  </si>
  <si>
    <t>VBA</t>
  </si>
  <si>
    <t>VEF</t>
  </si>
  <si>
    <t>VK2</t>
  </si>
  <si>
    <t>VK3</t>
  </si>
  <si>
    <t>VTE</t>
  </si>
  <si>
    <t>ACD</t>
  </si>
  <si>
    <t>ACH</t>
  </si>
  <si>
    <t>ACK</t>
  </si>
  <si>
    <t>BAT</t>
  </si>
  <si>
    <t>KRC</t>
  </si>
  <si>
    <t>KUB</t>
  </si>
  <si>
    <t>KYA</t>
  </si>
  <si>
    <t>BMH</t>
  </si>
  <si>
    <t>TCB</t>
  </si>
  <si>
    <t>ARL</t>
  </si>
  <si>
    <t>ARM</t>
  </si>
  <si>
    <t>ALD</t>
  </si>
  <si>
    <t>TPF</t>
  </si>
  <si>
    <t>GPA</t>
  </si>
  <si>
    <t>GPB</t>
  </si>
  <si>
    <t>GPF</t>
  </si>
  <si>
    <t>GPU</t>
  </si>
  <si>
    <t>ZBK</t>
  </si>
  <si>
    <t>ZPC</t>
  </si>
  <si>
    <t>ZPD</t>
  </si>
  <si>
    <t>ZPE</t>
  </si>
  <si>
    <t>ZPF</t>
  </si>
  <si>
    <t>ZPG</t>
  </si>
  <si>
    <t>AIO</t>
  </si>
  <si>
    <t>GBL</t>
  </si>
  <si>
    <t>IBG</t>
  </si>
  <si>
    <t>DPK</t>
  </si>
  <si>
    <t>DSP</t>
  </si>
  <si>
    <t>AAA</t>
  </si>
  <si>
    <t>ACC</t>
  </si>
  <si>
    <t>ACE</t>
  </si>
  <si>
    <t>ACL</t>
  </si>
  <si>
    <t>ACO</t>
  </si>
  <si>
    <t>ACT</t>
  </si>
  <si>
    <t>ADH</t>
  </si>
  <si>
    <t>AHI</t>
  </si>
  <si>
    <t>AYK</t>
  </si>
  <si>
    <t>BKE</t>
  </si>
  <si>
    <t>EIB</t>
  </si>
  <si>
    <t>EIC</t>
  </si>
  <si>
    <t>EID</t>
  </si>
  <si>
    <t>FDB</t>
  </si>
  <si>
    <t>FIB</t>
  </si>
  <si>
    <t>FID</t>
  </si>
  <si>
    <t>FIL</t>
  </si>
  <si>
    <t>FIT</t>
  </si>
  <si>
    <t>FPE</t>
  </si>
  <si>
    <t>FPH</t>
  </si>
  <si>
    <t>HPK</t>
  </si>
  <si>
    <t>HPS</t>
  </si>
  <si>
    <t>ICA</t>
  </si>
  <si>
    <t>ICC</t>
  </si>
  <si>
    <t>ICD</t>
  </si>
  <si>
    <t>ISV</t>
  </si>
  <si>
    <t>KIS</t>
  </si>
  <si>
    <t>KTM</t>
  </si>
  <si>
    <t>KTN</t>
  </si>
  <si>
    <t>MAC</t>
  </si>
  <si>
    <t>MBL</t>
  </si>
  <si>
    <t>OSD</t>
  </si>
  <si>
    <t>TFF</t>
  </si>
  <si>
    <t>TLE</t>
  </si>
  <si>
    <t>TLH</t>
  </si>
  <si>
    <t>TPL</t>
  </si>
  <si>
    <t>TPN</t>
  </si>
  <si>
    <t>TPV</t>
  </si>
  <si>
    <t>TPZ</t>
  </si>
  <si>
    <t>VKS</t>
  </si>
  <si>
    <t>SUA</t>
  </si>
  <si>
    <t>SUB</t>
  </si>
  <si>
    <t>SUC</t>
  </si>
  <si>
    <t>FPK</t>
  </si>
  <si>
    <t>YAN</t>
  </si>
  <si>
    <t>EIL</t>
  </si>
  <si>
    <t>FCV</t>
  </si>
  <si>
    <t>MPK</t>
  </si>
  <si>
    <t>MPS</t>
  </si>
  <si>
    <t>MPF</t>
  </si>
  <si>
    <t>AHU</t>
  </si>
  <si>
    <t>DPT</t>
  </si>
  <si>
    <t>GFS</t>
  </si>
  <si>
    <t>ACY</t>
  </si>
  <si>
    <t>OHB</t>
  </si>
  <si>
    <t>KTV</t>
  </si>
  <si>
    <t>ODV</t>
  </si>
  <si>
    <t>GAH</t>
  </si>
  <si>
    <t>KRF</t>
  </si>
  <si>
    <t>GAI</t>
  </si>
  <si>
    <t>YAC</t>
  </si>
  <si>
    <t>TPC</t>
  </si>
  <si>
    <t>IBB</t>
  </si>
  <si>
    <t>IPJ</t>
  </si>
  <si>
    <t>UPH</t>
  </si>
  <si>
    <t>GPG</t>
  </si>
  <si>
    <t>UPK</t>
  </si>
  <si>
    <t>KZL</t>
  </si>
  <si>
    <t>AAL</t>
  </si>
  <si>
    <t>AUT</t>
  </si>
  <si>
    <t>ELT</t>
  </si>
  <si>
    <t>IAT</t>
  </si>
  <si>
    <t>ARB</t>
  </si>
  <si>
    <t>IBV</t>
  </si>
  <si>
    <t>IPL</t>
  </si>
  <si>
    <t>IPT</t>
  </si>
  <si>
    <t>DLY</t>
  </si>
  <si>
    <t>KRB</t>
  </si>
  <si>
    <t>FON_ADI_FORMATLI</t>
  </si>
  <si>
    <t>FON_KODU</t>
  </si>
  <si>
    <t>(ZPG) ZİRAAT PORTFÖY KİRA SER.(SUKUK) KAT.F.</t>
  </si>
  <si>
    <t>(ZPF) ZİRAAT PORTFÖY KATILIM FONU(DÖVİZ)</t>
  </si>
  <si>
    <t>(ZPE) ZIRAAT PORTFÖY KATILIM ENDEKSİ HİSSE SENEDİ FONU(H</t>
  </si>
  <si>
    <t>(ZPD) ZIRAAT PORT.GYO SEKTÖRÜ H.S.FONU (HSYF)</t>
  </si>
  <si>
    <t>(ZPC) ZİRAAT PORT.FON SEPETİ F.</t>
  </si>
  <si>
    <t>(ZBT) ZİRAAT PORT.ÖZ.SEK.BORÇ.ARÇ.FONU</t>
  </si>
  <si>
    <t>(ZBK) ZİRAAT PORTFÖY ORTA VADELİ BORÇLANMA ARAÇLARI FONU</t>
  </si>
  <si>
    <t>(ZBE) ZİRAAT PORT.UZUN VADE.BORÇ.ARÇ.F.</t>
  </si>
  <si>
    <t>(ZBD) ZİRAAT PORT.İKİNCİ DEĞ.FON</t>
  </si>
  <si>
    <t>(ZBA) ZİRAAT PORT.BİRİNCİ DEĞ.F.</t>
  </si>
  <si>
    <t>(YTP) YAPI KREDİ PORTFÖY DÖRDÜNCÜ DEĞİŞKEN FON</t>
  </si>
  <si>
    <t>(YTD) YAPI KREDİ PORTFÖY YABANCI FON SEPETİ FONU</t>
  </si>
  <si>
    <t>(YTA) YKB B T.ŞEM.F.BAĞ.BÜY.AMÇ.DEĞ.6.A.F</t>
  </si>
  <si>
    <t>(YSU) YAPI KREDİ PORTFÖY ÜÇÜNCÜ DEĞİŞKEN FON</t>
  </si>
  <si>
    <t>(YSE) YKB B T.ŞEM.F.BAĞ.EMTİA FONLARI FON SEPETİ 1.A.F</t>
  </si>
  <si>
    <t xml:space="preserve">(YOT) YAPI KREDİ PORTFÖY ORTA VADELİ BORÇLANMA ARAÇLARI </t>
  </si>
  <si>
    <t>(YOD) YAPI KREDİ PORTFÖY İKİNCİ DEĞİŞKEN FON</t>
  </si>
  <si>
    <t>(YKU) YAPI VE KREDİ PORTFÖY UZUN VADELİ BORÇLANMA ARAÇLA</t>
  </si>
  <si>
    <t>(YKT) YAPI KREDİ PORTFÖY ALTIN FONU</t>
  </si>
  <si>
    <t>(YHS) YAPI KREDİ PORTFÖY BİRİNCİ HİSSE SENEDİ FONU (HİSS</t>
  </si>
  <si>
    <t>(YFV) YAPI KREDİ PORTFÖY KİRA SERTİFİKALARI KATILIM FONU</t>
  </si>
  <si>
    <t>(YFB) YAT.FİN.MEN.B TİPİ TAHVİL VEBO</t>
  </si>
  <si>
    <t>(YEF) YAPI KREDİ PORTFÖY BIST 30 ENDEKSİ HİSSE SENEDİ FO</t>
  </si>
  <si>
    <t>(YDO) YAPI KREDİ PORTFÖY BİRİNCİ DEĞİŞKEN FON</t>
  </si>
  <si>
    <t>(YDI) YAPI KREDİ PORTFÖY İKİNCİ HİSSE SENEDİ FONU (HİSSE</t>
  </si>
  <si>
    <t>(YDE) YAPI KREDİ PORTFÖY BIST TEMETTÜ 25 ENDEKSİ HİSSE S</t>
  </si>
  <si>
    <t>(YDB) YKB B T.ŞEM.FON.BAĞ.DEĞ.2.A.F</t>
  </si>
  <si>
    <t>(YDA) YKB A T.ŞEM.F.BAĞ.AGRESİF HİS.S.A.F.4.A.F.H.YOĞ.F</t>
  </si>
  <si>
    <t>(YBU) YAPI KREDİ PORTFÖY BORÇLANMA ARAÇLARI FONU</t>
  </si>
  <si>
    <t xml:space="preserve">(YBS) YAPI KREDİ PORTFÖY ÖZEL SEKTÖR BORÇLANMA ARAÇLARI </t>
  </si>
  <si>
    <t>(YBO) YKB B T.ŞEM.F.BAĞ.ÖZEL BAN.DEĞ.4.A.F</t>
  </si>
  <si>
    <t>(YBN) YKR B TİPİ ŞEMSİYE FON.BAĞ.DEĞ.A.F(5.A.F)</t>
  </si>
  <si>
    <t>(YBE) YAPI KREDİ PORTFÖY EUROBOND (DOLAR) BORÇLANMA ARAÇ</t>
  </si>
  <si>
    <t>(YAY) YAPI KREDİ PORTFÖY YABANCI TEKNOLOJİ SEKTÖRÜ HİSSE</t>
  </si>
  <si>
    <t>(YAU) YAPI KREDİ PORTFÖY BIST 100 ENDEKSİ HİSSE SENEDİ F</t>
  </si>
  <si>
    <t>(YAS) YAPI KREDİ PORTFÖY KOÇ HOLDİNG İŞTİRAK VE HİSSE SE</t>
  </si>
  <si>
    <t>(YAN) YAPI KREDI PORTFÖY BIRINCI FON SEPETI FONU</t>
  </si>
  <si>
    <t>(YAK) YAPI KREDİ PORTFÖY KARMA FON</t>
  </si>
  <si>
    <t>(YAF) YAPI KREDİ PORTFÖY BEŞİNCİ DEĞİŞKEN FON</t>
  </si>
  <si>
    <t>(YAD) YATIRIM FİNANSMAN A TİPİ DEĞİŞ</t>
  </si>
  <si>
    <t>(YAC) YAPI KREDİ PORTFÖY İKİNCİ FON SEPETİ FONU</t>
  </si>
  <si>
    <t xml:space="preserve">(YAB) İŞ PORTFÖY KATILIM HİSSE SENEDİ FONU(HİSSE SENEDİ </t>
  </si>
  <si>
    <t>(VTE) VAKIF PORR.EUROBOND(AMERİKAN DOLARI)BORÇ.ARAÇ.F.</t>
  </si>
  <si>
    <t>(VKS) VAKIF PORTFÖY KİRA SERTİFİKALARI (SUKUK) KATILIM FONU</t>
  </si>
  <si>
    <t>(VK3) VAKIF PORTFÖY İKİNCİ DEĞİŞKEN FON</t>
  </si>
  <si>
    <t>(VK2) VAKIF PORTFÖY BORÇLANMA ARAÇLARI FONU</t>
  </si>
  <si>
    <t>(VEF) VAKIF PORTFÖY BİST30 ENDEKSİ HİSSE SENEDİ FONU (Hİ</t>
  </si>
  <si>
    <t>(VBA) VAKIF PORTFÖY ALTIN KATILIM FONU</t>
  </si>
  <si>
    <t>(VAF) VAKIF PORTFÖY BİRİNCİ DEĞİŞKEN FON</t>
  </si>
  <si>
    <t>(UPK) ÜNLÜ PORTFÖY KISA VADELI BORÇLANMA ARAÇLARI FONU</t>
  </si>
  <si>
    <t>(UPH) ÜNLÜ PORTFÖY HİSSE SENEDİ FONU(HİSSE SENEDİ YOĞUN FON)</t>
  </si>
  <si>
    <t>(TZT) ZİRAAT PORT.BORÇ.ARAÇLARI FONU</t>
  </si>
  <si>
    <t>(TZK) ZİRAAT PORT.TEM.ÖDEYEN.ŞİRKET.HİSSE.SEN.F(HSYF)</t>
  </si>
  <si>
    <t>(TZF) ZİRAAT PORTFÖY KATILIM FONU</t>
  </si>
  <si>
    <t>(TZE) ZİRAAT PORT.BIST30END.HİS.S.F(H.S.Y.F.)</t>
  </si>
  <si>
    <t>(TZD) ZİRAAT PORTFÖY HİSSE SENEDİ FONU (HİSSE SENEDİ YOĞ</t>
  </si>
  <si>
    <t>(TYH) TEB PORTFÖY HİSSE SENEDİ F.(HİSSE SENEDİ YOĞUN FON</t>
  </si>
  <si>
    <t>(TYB) TEB PORTFÖY UZUN VADELİ BORÇLANMA ARAÇLARI FONU</t>
  </si>
  <si>
    <t>(TVT) TEB PORTFÖY İKİNCİ DEĞİŞKEN FON</t>
  </si>
  <si>
    <t>(TUA) TEB PORTFÖY ALTIN FONU</t>
  </si>
  <si>
    <t>(TTE) İŞ PORTFÖY BİST TEKNOLOJİ AĞIRLIKLI SINIRLAMALI EN</t>
  </si>
  <si>
    <t>(TTA) İŞ PORTFÖY ALTIN FONU</t>
  </si>
  <si>
    <t>(TPZ) TEB PORTFÖY KİRA SERTİFİKALARI (DÖVİZ) KATILIM FONU</t>
  </si>
  <si>
    <t>(TPT) TEB PORT.BİRİNCİ UZUN VADELİ KAMU BORÇLAN.ARÇ.F.</t>
  </si>
  <si>
    <t>(TPN) TROYA PORTFÖY DEĞİŞKEN FONU</t>
  </si>
  <si>
    <t>(TPL) TEB PORTFÖY EUROBOND (DÖVİZ) BORÇLANMA ARAÇLARI FONU</t>
  </si>
  <si>
    <t>(TPF) TACİRLER PORTFÖY ÖZEL SEKTÖR BORÇLANMA ARAÇLARI F.</t>
  </si>
  <si>
    <t>(TPC) TEB PORTFÖY BİRİNCİ FON SEPETİ FONU</t>
  </si>
  <si>
    <t>(TOT) TEB PORTFÖY ÖZEL SEKTÖR BORÇLANMA ARAÇLARI FONU</t>
  </si>
  <si>
    <t>(TNT) TEB PORTFÖY ÜÇÜNCÜ DEĞİŞKEN FON</t>
  </si>
  <si>
    <t>(TMT) TEKSTİLBANKASI A.Ş.B TİPİ ALTIN FONU</t>
  </si>
  <si>
    <t>(TMG) İŞ PORTFÖY YABANCI HİSSE SENEDİ FONU</t>
  </si>
  <si>
    <t>(TMD) TEKSTIL MEN.A TIPI DEĞ.FON</t>
  </si>
  <si>
    <t>(TMA) TEB PORTFÖY DÖRDÜNCÜ DEĞİŞKEN FON</t>
  </si>
  <si>
    <t>(TKF) TACİRLER PORTFÖY HİSSE SENEDİ FONU(HİS.SEN.YOĞ.F.)</t>
  </si>
  <si>
    <t>(TIF) İŞ PORTFÖY UZUN VADELİ BORÇLANMA ARAÇLARI FONU</t>
  </si>
  <si>
    <t>(TIE) İŞ PORTFÖY BIST 30 ENDEKSİ F(HISSE YF)</t>
  </si>
  <si>
    <t>(TI7) İŞ PORTFÖY İKİNCİ DEĞİŞKEN FON</t>
  </si>
  <si>
    <t>(TI6) İŞ PORTFÖY ORTA VADELİ BORÇLANMA ARAÇLARI FONU</t>
  </si>
  <si>
    <t>(TI4) İŞ PORTFÖY BİRİNCİ DEĞIŞKEN FON</t>
  </si>
  <si>
    <t>(TI3) İŞ PORTFÖY İŞ BANKASI İŞTİRAKLERİ ENDEKSİ F(HIS.YF</t>
  </si>
  <si>
    <t>(TI2) İŞ PORTFÖY HİSSE SENEDİ FONU(HISSE Y.F)</t>
  </si>
  <si>
    <t>(TGE) İŞ PORTFÖY EMTIA YABANCI BYF FON SEPETI FONU</t>
  </si>
  <si>
    <t>(TGA) GARANTİ PORTFÖY DÖRDÜNCÜ DEĞİŞKEN FON</t>
  </si>
  <si>
    <t>(TFF) TEB PORTFÖY YABANCI BYF FON SEPETİ FONU</t>
  </si>
  <si>
    <t xml:space="preserve">(TET) TEB PORTFÖY İKİNCİ ORTA VADELİ BORÇLANMA ARAÇLARI </t>
  </si>
  <si>
    <t>(TEF) TEB YATIRIM MEN.DEĞ.A.Ş.B TİPİ DEĞİŞKEN FONU</t>
  </si>
  <si>
    <t>(TE3) TEB PORTFÖY MUTLAK GETİRİ HEDEFLİ DEĞİŞKEN FON</t>
  </si>
  <si>
    <t>(TDG) İŞ PORTFÖY YABANCI BORÇLANMA ARAÇLARI FONU</t>
  </si>
  <si>
    <t>(TDF) TEKSTİLBANK B TİPİ DEĞ.FON</t>
  </si>
  <si>
    <t>(TCD) TACİRLER PORTFÖY DEĞİŞKEN FON</t>
  </si>
  <si>
    <t>(TCB) TACİRLER PORT.KISA VADELİ BORÇLANMA ARAÇLARI FONU</t>
  </si>
  <si>
    <t>(TCA) ZİRAAT PORT.ALTIN KATILIM FONU</t>
  </si>
  <si>
    <t>(TBV) İŞ PORTFÖY ÖZEL SEKTÖR BORÇLANMA ARAÇLARI FONU</t>
  </si>
  <si>
    <t>(TAU) İŞ PORTFÖY BİST BANKA ENDEKSİ HİSSE SENEDİ FONU (H</t>
  </si>
  <si>
    <t>(SYA) ŞEKER PORTFÖY ALTIN FONU</t>
  </si>
  <si>
    <t>(SUC) ÜNLÜ PORTFÖY ÜÇÜNCÜ DEĞİŞKEN FON</t>
  </si>
  <si>
    <t>(SUB) ÜNLÜ PORTFÖY İKİNCİ DEĞİŞKEN FON</t>
  </si>
  <si>
    <t>(SUA) ÜNLÜ PORTFÖY BİRİNCİ DEĞİŞKEN FON</t>
  </si>
  <si>
    <t>(STT) STRATEJİ PORTFÖY BORÇLANMA ARAÇLARI FONU</t>
  </si>
  <si>
    <t>(STH) STRATEJİ PORTFÖY İKİNCİ HİSSE SENEDİ FONU(HİSSE SE</t>
  </si>
  <si>
    <t>(ST1) STRATEJİ PORTFÖY BİRİNCİ HİSSE SENEDİ FONU(HİSSE S</t>
  </si>
  <si>
    <t>(SPV) AZİMUT PYŞ DÖRDÜNCÜ DEĞİŞKEN FON</t>
  </si>
  <si>
    <t>(SMH) SARDİS MEN.DEĞ.A T.HİSSE SENEDİ F.(HİS.SEN.YOĞ.F)</t>
  </si>
  <si>
    <t>(SKH) ŞEKER PORTFÖY HİSSE SENEDİ FONU (HİSSE SENEDİ YOĞU</t>
  </si>
  <si>
    <t>(SKB) ŞEKER PORTFÖY BORÇLANMA ARAÇLARI FONU</t>
  </si>
  <si>
    <t>(SKA) ŞEKER PORTFÖY DEĞİŞKEN FON</t>
  </si>
  <si>
    <t>(OSL) OSMANLI PORTFÖY KISA VADELİ BORÇLANMA ARAÇLARI FON</t>
  </si>
  <si>
    <t>(OSD) OSMANLI PORTFÖY ÖZEL BORÇLANMA ARAÇLARI FON</t>
  </si>
  <si>
    <t>(OKT) OYAK PORTFÖY BİRİNCİ BORÇ.ARAÇ.F.</t>
  </si>
  <si>
    <t>(OKD) OYAK PORTFÖY BIRINCI DEGISKEN FON</t>
  </si>
  <si>
    <t>(OHB) OYAK PORTFÖY BİRİNCİ HİSSE SENEDİ FONU (HİSSE SENEDİ YOĞUN FON)</t>
  </si>
  <si>
    <t>(ODV) AK PORTFÖY ÜÇÜNCÜ FON SEPETİ FONU</t>
  </si>
  <si>
    <t>(OBP) OYAK PORTFÖY İKİNCİ DEĞİŞKEN FON</t>
  </si>
  <si>
    <t>(MPS) MÜKAFAT PORTFÖY KATILIM HİSSE SENEDİ FONU ( HİSSE SENEDİ YOĞUN FON )</t>
  </si>
  <si>
    <t>(MPK) MÜKAFAT PORTFÖY KİRA SERTİFİKASI KATILIM FONU</t>
  </si>
  <si>
    <t>(MPF) MÜKAFAT PORTFÖY KISA VADELİ KİRA SERTİFİKASI KATILIM FONU</t>
  </si>
  <si>
    <t>(MBL) MEKSA PORTFÖY İKİNCİ DEĞİŞKEN FON</t>
  </si>
  <si>
    <t>(MAD) MEKSA PORTFÖY BİRİNCİ DEĞİŞKEN FON</t>
  </si>
  <si>
    <t>(MAC) MARMARA CAPİTAL PORT.HİSSE SEN.F.(H.S.Y.F)</t>
  </si>
  <si>
    <t>(KZL) KT PORTFÖY KIZILAY'A DESTEK ALTIN KATILIM FONU</t>
  </si>
  <si>
    <t xml:space="preserve">(KYA) KARE PORTFÖY HİSSE SENEDİ FONU(HİSSE SENEDİ YOĞUN </t>
  </si>
  <si>
    <t>(KUB) KARE PORTFÖY DEĞİŞKEN (DÖVİZ) FON</t>
  </si>
  <si>
    <t>(KTV) KT PORTFÖY KISA VADELİ KİRA SERTİFİKALARI KATILIM FONU</t>
  </si>
  <si>
    <t>(KTN) KT PORTFÖY KİRA SERTİFİKALARI KATILIM FONU</t>
  </si>
  <si>
    <t>(KTM) KT PORTFÖY BİRİNCİ KATILIM FONU</t>
  </si>
  <si>
    <t>(KRF) KARE PORTFÖY BİRİNCİ DEĞİŞKEN FON</t>
  </si>
  <si>
    <t>(KRC) KARE PORTFÖY BİRİNCİ BORÇLANMA ARAÇLARI FONU</t>
  </si>
  <si>
    <t>(KRB) KARE YAT.MEN.DEĞ.B TİPİ KISA VADELİ TAHVİL BONO F.</t>
  </si>
  <si>
    <t>(KIS) QİNVEST PORTFÖY KİRA SERTİFİKASI KATILIM (DÖVİZ) F</t>
  </si>
  <si>
    <t>(IYD) İŞ PORTFÖY TEMETTÜ ÖDEYEN ŞİRKETLER HİSSE SENEDİ (</t>
  </si>
  <si>
    <t>(ISV) İSTANBUL PORTFÖY ÜÇÜNCÜ DEĞİŞKEN FON</t>
  </si>
  <si>
    <t>(IST) İSTANBUL PORTFÖY KISA VADELİ BORÇLANMA ARAÇLARI FO</t>
  </si>
  <si>
    <t>(IPV) İŞ PORTFÖY EUROBOND BORÇLANMA ARAÇLARI (DÖVİZ) FONU</t>
  </si>
  <si>
    <t>(IPT) PERFORM PORTFÖY KISA VADELİ BORÇ.ARAÇ.F.</t>
  </si>
  <si>
    <t>(IPN) NOTUS PORT. İŞ YAT.DİNAMİK B TİPİ DEĞ.Y.F</t>
  </si>
  <si>
    <t>(IPL) İSTANBUL PORTFÖY PARA PİYASASI FONU</t>
  </si>
  <si>
    <t>(IPJ) İŞ  PORTFÖY ELEKTRİKLİ ARAÇLAR KARMA FON</t>
  </si>
  <si>
    <t>(IPD) İSTANBUL PORTFÖY İŞ YATIRIM A TIPI DEĞIŞKEN FON</t>
  </si>
  <si>
    <t>(IPB) İSTANBUL PORTFÖY BİRİNCİ DEĞİŞKEN FON</t>
  </si>
  <si>
    <t>(ILG) LOGOS PORTFÖY ÖZEL SEKTÖR BORÇLANMA ARAÇLARI FONU</t>
  </si>
  <si>
    <t>(IGU) ING BANK A.Ş. A TİPİ İMKB ULUSAL 30 ENDEKS YATIRIM</t>
  </si>
  <si>
    <t>(IGT) ING PORT.BİRİNCİ BORÇ.ARAÇLARI F.</t>
  </si>
  <si>
    <t>(IGH) ING PORTFÖY 1. HISSE SENEDI FONU (HIS.SEN.YO.F)</t>
  </si>
  <si>
    <t>(IGD) ING PORT.BİRİNCİ DEĞİŞKEN FON</t>
  </si>
  <si>
    <t>(IGB) ING BANK A.Ş. B TIPI UZUN VADELI VE BONO YATIRIM F</t>
  </si>
  <si>
    <t>(IGA) ING PORTFÖY ALTIN FONU</t>
  </si>
  <si>
    <t>(IDY) ING PORT.İKİNCİ DEĞİŞKEN FON</t>
  </si>
  <si>
    <t>(ICF) ICBC TURKEY PORTFÖY HISSE SENEDI FONU (HISSE SENED</t>
  </si>
  <si>
    <t>(ICD) ICBC TURKEY PORTFÖY BIRINCI DEĞIŞKEN FON</t>
  </si>
  <si>
    <t>(ICC) ICBC TURKEY PORTFÖY İKİNCİ DEĞİŞKEN FON</t>
  </si>
  <si>
    <t>(ICA) ICBC TURKEY PORTFÖY ALTIN FONU</t>
  </si>
  <si>
    <t>(IBN) NOTUS PORTFÖY İŞ YATIRIM B TİPİ DEĞİŞKEN YAT.FONU</t>
  </si>
  <si>
    <t>(IBG) IBG</t>
  </si>
  <si>
    <t>(IBB) İŞ PORTFÖY ÜÇÜNCÜ DEĞİŞKEN FON</t>
  </si>
  <si>
    <t>(IAT) İŞ PORTFÖY KİRA SERTİFİKALARI KATILIM FONU</t>
  </si>
  <si>
    <t>(HYT) HALK PORTFÖY ÖZEL SEKTÖR BORÇLANMA ARAÇLARI FONU</t>
  </si>
  <si>
    <t>(HYD) HALK YAT.B T.ŞEM.F.BAĞ.DIN.YAK.DEĞ.F(2.A.F)</t>
  </si>
  <si>
    <t>(HVS) HSBC PORTFÖY HISSE SENEDI FONU(HISSEYOĞUN)</t>
  </si>
  <si>
    <t>(HTT) HSBC PORTFÖY UZUN VADELI BORÇLANMA ARAÇLARı FONU</t>
  </si>
  <si>
    <t>(HST) HSBC PORTFÖY ORTA VADELI BORÇLANMA ARAÇLARı FONU</t>
  </si>
  <si>
    <t>(HSA) HSBC PORTFÖY DEĞIŞKEN FON</t>
  </si>
  <si>
    <t>(HPS) HALK PORTFÖY ALTIN KATILIM FONU</t>
  </si>
  <si>
    <t>(HPO) HSBC PORTFÖY ÇOKLU VARLıK BIRINCI DEĞIŞKEN FON</t>
  </si>
  <si>
    <t>(HPK) HALK PORTFÖY KİRA SERTİFİKALARI (SUKUK) KATILIM FO</t>
  </si>
  <si>
    <t>(HPD) HSBC PORTFÖY ÇOKLU VARLIK İKINCI DEĞIŞKEN FON</t>
  </si>
  <si>
    <t>(HOY) HSBC PORTFÖY YABANCı BYF FON SEPETI FONU</t>
  </si>
  <si>
    <t>(HOB) HSBC PORTFÖY ÖZEL SEKTÖR BORÇLANMA ARAÇLARı FONU</t>
  </si>
  <si>
    <t>(HOA) HSBC PORTFÖY ÇOKLU VARLıK ÜÇÜNCÜ DEĞIŞKEN FON</t>
  </si>
  <si>
    <t>(HLT) HALK PORTFÖY ORTA VADELİ BORÇLANMA ARAÇLARI FONU</t>
  </si>
  <si>
    <t>(HLK) HALK PORTFÖY KARMA FON</t>
  </si>
  <si>
    <t>(HLE) HALK YAT.MEN.DEĞ.A T.IMKB 30END.HİS.SEN.YOĞUN F</t>
  </si>
  <si>
    <t>(HBU) HSBC PORTFÖY BİST30 HISSE SENEDI FONU(HISSEYOĞUN)</t>
  </si>
  <si>
    <t>(HBF) HSBC PORTFÖY ALTIN FONU</t>
  </si>
  <si>
    <t>(HBD) HALKBANK B TİPİ DEĞ.FON</t>
  </si>
  <si>
    <t>(HAF) HALK PORTFÖY HİSSE SENEDİ FONU (HİSSE SENEDİ YOĞUN</t>
  </si>
  <si>
    <t>(GYK) GEDİK PORTFÖY BORÇLANMA ARAÇLARI FONU</t>
  </si>
  <si>
    <t>(GTT) GARANTİ BANK.A TİPİ TEM.END.FONU(HİS.SEN.YOĞ.FON)</t>
  </si>
  <si>
    <t>(GTS) GARANTİ PORTFÖY ÖZEL SEKTÖR BORÇLANMA ARAÇLARI FON</t>
  </si>
  <si>
    <t>(GTP) GARANTİ BANK.POZİTİF B TİPİ DEĞİŞKEN FON</t>
  </si>
  <si>
    <t>(GTF) AZİMUT PYŞ BİRİNCİ BORÇLANMA ARAÇLARI FONU</t>
  </si>
  <si>
    <t>(GTD) AZİMUT PYŞ BEŞİNCİ DEĞİŞKEN FON</t>
  </si>
  <si>
    <t>(GTA) GARANTİ PORTFÖY ALTIN FONU</t>
  </si>
  <si>
    <t>(GSP) AZİMUT PYŞ KAR PAYI ÖDE. HİS.SEN.F(HİS.SEN.YOĞ.F.)</t>
  </si>
  <si>
    <t>(GSH) GLB B T.Ş.F.BAĞ.HEDEF2014 DEĞ.2.A.F</t>
  </si>
  <si>
    <t>(GSA) AZİMUT PYŞ PİYASA NÖTR DEĞİŞKEN FON</t>
  </si>
  <si>
    <t>(GPU) GARANTİ PORTFÖY ÜÇÜNCÜ DEĞİŞKEN FON</t>
  </si>
  <si>
    <t>(GPI) GARANTİ PORTFÖY İKİNCİ DEĞIŞKEN FON</t>
  </si>
  <si>
    <t>(GPG) GEDIK PORTFÖY BIRINCI DEGISKEN FON</t>
  </si>
  <si>
    <t>(GPF) GARANTİ PORTFÖY BİRİNCİ KATILIM FON</t>
  </si>
  <si>
    <t>(GPB) GARANTİ PORTFÖY BİRİNCİ DEĞIŞKEN FON</t>
  </si>
  <si>
    <t>(GPA) GARANTİ PORTFÖY EUROBOND BORÇLANMA ARAÇLARI (DÖVİZ) FONU</t>
  </si>
  <si>
    <t>(GMR) GEDİK PORTFÖY İKİNCİ HİSSE SENEDİ FONU (HİSSE SENE</t>
  </si>
  <si>
    <t>(GMA) AZIMUT PYS ÇOKLU VARLIK DEGISKEN FON</t>
  </si>
  <si>
    <t>(GLS) AZIMUT PYS KIRA SERTIFIKALARI(SUKUK) KATILIM FONU</t>
  </si>
  <si>
    <t>(GLD) GLB B T.ŞEM.F. BAĞ.HEDEF 2015 DEĞ.A.F(4.A.F)</t>
  </si>
  <si>
    <t>(GL1) AZIMUT PYS BIRINCI HISSE SENEDI FON(HIS.SEN.YOĞ.F)</t>
  </si>
  <si>
    <t>(GHS) GARANTİ PORTFÖY HİSSE SENEDİ FONU (H.S.Y.F)</t>
  </si>
  <si>
    <t>(GFS) GARANTİ PORTFÖY BİRİNCİ FON SEPETİ FONU</t>
  </si>
  <si>
    <t>(GDU) GARANTİ PORTFÖY UZUN VADELİ BORÇLANMA ARAÇLARI FON</t>
  </si>
  <si>
    <t>(GBK) AZIMUT PYS EUROBOND BORÇLANMA ARAÇLARI FONU</t>
  </si>
  <si>
    <t>(GBG) GEDİK PORTFÖY G-20 ÜLKELERİ YABANCI HİSSE SENEDİ F</t>
  </si>
  <si>
    <t>(GBC) AZİMUT PYŞ YABANCI BYF FON SEPETİ FONU</t>
  </si>
  <si>
    <t>(GAT) GARANTI MEN B TIPI TAHVIL BONO FON</t>
  </si>
  <si>
    <t>(GAK) GEDİK PORTFÖY KARMA FON</t>
  </si>
  <si>
    <t>(GAI) GARANTİ PORTFÖY İKİNCİ FON SEPETİ FONU</t>
  </si>
  <si>
    <t>(GAH) GARANTİ PORTFÖY MUTLAK GETİRİ HEDEFLİ DEĞİŞKEN FON</t>
  </si>
  <si>
    <t>(GAF) GEDİK PORTFÖY BİRİNCİ HİSSE SENEDİ FONU (HİSSE SEN</t>
  </si>
  <si>
    <t>(GAE) GARANTİ PORTFÖY BİST30 ENDEKSİ HİSSE SENEDİ FONU (</t>
  </si>
  <si>
    <t>(GA3) GARANTİ BANK.FLEXİ B TİPİ DEĞİŞKEN FON</t>
  </si>
  <si>
    <t>(GA1) GARANTİ PORTFÖY BORÇLANMA ARAÇLARI</t>
  </si>
  <si>
    <t>(FYR) FİNANS YAT.BOSP.CAP.A T.RİSK.Y.HİS.S.F.(HİS.S.Y.F)</t>
  </si>
  <si>
    <t xml:space="preserve">(FYO) QNB FİNANS PORTFÖY ÖZEL SEKTÖR BORÇLANMA ARAÇLARI </t>
  </si>
  <si>
    <t>(FYD) QNB FİNANS PORTFÖY BİRİNCİ HİSSE SENEDİ FONU(HİSSE</t>
  </si>
  <si>
    <t>(FYC) FİNANS YAT.BOSP CAP.B TİP.DEG. F.</t>
  </si>
  <si>
    <t>(FUB) QNB FİNANS PORTFÖY EUROBOND BORÇLANMA ARAÇLARI FON</t>
  </si>
  <si>
    <t>(FRD) FİNANS PORTFÖY MUTLAK GETİRİ HEDEFLİ DEĞİŞKEN FON</t>
  </si>
  <si>
    <t>(FPK) FİBA PORTFÖY KISA VADELİ BORÇLANMA ARAÇLARI FONU</t>
  </si>
  <si>
    <t>(FPH) FİBA PORTFÖY HİSSE SENEDİ FONU(HİSSE SENEDİ YOĞUN FON)</t>
  </si>
  <si>
    <t>(FPE) FİBA PORTFÖY EUROBOND BORÇLANMA ARAÇLARI (DÖVİZ) FONU</t>
  </si>
  <si>
    <t>(FNO) QNB FİNANS PORTFÖY BİRİNCİ DEĞİŞKEN FON</t>
  </si>
  <si>
    <t>(FIT) FİBA PORTFÖY BORÇLANMA ARAÇLARI FONU</t>
  </si>
  <si>
    <t>(FIL) FİBA PORTFÖY PARA PİYASASI FONU</t>
  </si>
  <si>
    <t>(FID) FİBA PORTFÖY DEĞİŞKEN FON</t>
  </si>
  <si>
    <t>(FIB) FİBA PORTFÖY ALTIN FONU</t>
  </si>
  <si>
    <t>(FI3) QNB FİNANS PORTFÖY BORÇLANMA ARAÇLARI FONU</t>
  </si>
  <si>
    <t>(FI2) FINANSBANK A T.DEĞ.F.(HIS.SEN.YOĞ.F.)</t>
  </si>
  <si>
    <t>(FDB) FİNANS PORTFÖY İKİNCİ ÖZEL SEKTÖR BORÇLANMA ARAÇLA</t>
  </si>
  <si>
    <t>(FCV) FİBA PORTFÖY ÇOKLU VARLIK BİRİNCİ DEĞİŞKEN FON</t>
  </si>
  <si>
    <t>(FBD) FİNANSBANK A.Ş. B TİPİ DEĞİŞKEN FONU</t>
  </si>
  <si>
    <t>(FAF) FİNANS PORTFÖY İKİNCİ HİSSE SENEDİ FONU (HİSSE SEN</t>
  </si>
  <si>
    <t>(FAB) FİNANS PORTFÖY İKINCİ DEĞİŞKEN FON</t>
  </si>
  <si>
    <t>(ELT) EKİNCİLER B TİPİ KISA VADELİ TAH.VE BONO F.</t>
  </si>
  <si>
    <t>(EKF) QİNVEST PORTFÖY KİRA SERTİFİKASI KATILIM FONU</t>
  </si>
  <si>
    <t>(EK1) EKİNCİLER B TİPİ DEĞİŞKEN FON</t>
  </si>
  <si>
    <t>(EIL) QİNVEST PORTFÖY PARA PİYASASI FONU</t>
  </si>
  <si>
    <t>(EID) QİNVEST PORTFÖY HİSSE SENEDİ FONU (HİSSE YOĞUN FON</t>
  </si>
  <si>
    <t>(EIC) QİNVEST PORTFÖY İKİNCİ DEĞİŞKEN FONU</t>
  </si>
  <si>
    <t>(EIB) QİNVEST PORTFÖY DEĞİŞKEN FON</t>
  </si>
  <si>
    <t>(ECT) GLOBAL MD PORTFÖY ORTA VADELİ BORÇLANMA ARAÇLARI F</t>
  </si>
  <si>
    <t>(ECH) GLOBAL MD PORTFÖY İKİNCİ HİSSE SENEDİ FONU(HİSSE S</t>
  </si>
  <si>
    <t>(ECA) GLOBAL MD PORTFÖY BİRİNCİ DEĞİŞKEN FON</t>
  </si>
  <si>
    <t xml:space="preserve">(EC2) GLOBAL MD PORTFÖY BİRİNCİ HİSSE SENEDİ FONU(HİSSE </t>
  </si>
  <si>
    <t>(EBD) GLOBAL MD PORTFÖY İKİNCİ DEĞİŞKEN FON</t>
  </si>
  <si>
    <t>(DZT) DENİZ PORTFÖY UZUN VADELİ BORÇLANMA ARAÇLARI FONU</t>
  </si>
  <si>
    <t>(DZK) DENİZ PORTFÖY KARMA FON</t>
  </si>
  <si>
    <t>(DZF) DENİZ PORTFÖY ÜÇÜNCÜ DEĞİŞKEN FON</t>
  </si>
  <si>
    <t>(DZE) DENİZ PORTFÖY BIST 100 ENDEKSİ HİSSE SENEDİ FONU(H</t>
  </si>
  <si>
    <t>(DZA) DENİZ PORTFÖY DÖRDÜNCÜ DEĞİŞKEN FON</t>
  </si>
  <si>
    <t>(DSP) DENİZ PORTFÖY BİRİNCİ FON SEPETİ FONU</t>
  </si>
  <si>
    <t>(DPT) DENİZ PORTFÖY BİST TEMETTÜ 25 ENDEKSİ HİSSE SENEDİ FONU ( HİSSE SENEDİ YOĞUN FON )</t>
  </si>
  <si>
    <t>(DPK) DENİZ PORTFÖY KİRA SERTİFİKALARI KATILIM FONU</t>
  </si>
  <si>
    <t>(DLY) DENİZBANK B TİPİ  LİKİT  FON</t>
  </si>
  <si>
    <t>(DEA) DENİZ PORTFÖY İKİNCİ DEĞİŞKEN FON</t>
  </si>
  <si>
    <t>(DBZ) DENİZ PORTFÖY ÖZEL SEKTÖR BORÇLANMA ARAÇLARI FONU</t>
  </si>
  <si>
    <t>(DBP) DENİZ PORTFÖY BİRİNCİ DEĞİŞKEN FON</t>
  </si>
  <si>
    <t xml:space="preserve">(DBH) DENİZ PORTFÖY EUROBOND (DÖVİZ) BORÇLANMA ARAÇLARI </t>
  </si>
  <si>
    <t>(DBB) DENİZ PORTFÖY ORTA VADELİ BORÇLANMA ARAÇLARI FONU</t>
  </si>
  <si>
    <t>(DBA) DENİZ PORTFÖY ALTIN FONU</t>
  </si>
  <si>
    <t>(DAH) DENİZ PORTFÖY HİSSE SENEDİ FONU (H.S.Y.F)</t>
  </si>
  <si>
    <t>(BZI) BİZİM POR.İN.SEK.KAT.H.S.F(HSYF)</t>
  </si>
  <si>
    <t>(BMT) BURGAN YAT.MEN.DEĞ.B T.UZUN VADELİ TAH.VE BONO F.</t>
  </si>
  <si>
    <t>(BMH) BURGAN YAT.MEN.DEĞ.A T.HİS.SEN.FONU</t>
  </si>
  <si>
    <t>(BKR) BİZİM PORT.İKİN.KİRA SER.KATILIM F.</t>
  </si>
  <si>
    <t>(BKE) BİZİM PORTFÖY KATILIM 30 ENDEKSİ HİSSE SENEDİ FONU(H.S.Y.F.)</t>
  </si>
  <si>
    <t>(BAT) BAŞKENT MEN. DEĞ. A.Ş. A TİPİ DEĞ. FON</t>
  </si>
  <si>
    <t>(BAA) BİZİM PORTFÖY ENERJİ SEK.KAT.HİS.SEN.F(H.S.Y.F)</t>
  </si>
  <si>
    <t>(AYR) AK PORTFÖY ÖZEL SEKTÖR BORÇLANMA ARAÇLARI FONU</t>
  </si>
  <si>
    <t>(AYK) BİZİM PORT.BİR.KİRA SER.KAT.F.</t>
  </si>
  <si>
    <t>(AYA) ATA PORTFÖY BİRİNCİ HİSSE SENEDİ FONU (HİSSE SENED</t>
  </si>
  <si>
    <t>(AUT) ATA PORTFÖY KISA VADELİ BORÇLANMA ARAÇLARI FONU</t>
  </si>
  <si>
    <t>(ATT) ATA PORTFÖY UZUN VADELİ BORÇLANMA ARAÇLARI FONU</t>
  </si>
  <si>
    <t>(ATD) ATA YAT.MEN. KIY. A.Ş. B TİPİ DEĞ. FON</t>
  </si>
  <si>
    <t>(ASA) FOKUS PORTFÖY HİSSE SENEDİ FONU(HİSSE SENEDİ YOĞUN</t>
  </si>
  <si>
    <t>(ARM) AK PORTÖY İKİNCİ FON SEPETİ FONU</t>
  </si>
  <si>
    <t>(ARL) AK PORTÖY BİRİNCİ FON SEPETİ FONU</t>
  </si>
  <si>
    <t>(ARE) İSTANBUL PORTFÖY YABANCI (GELİŞMEKTE OLAN PİYASALA</t>
  </si>
  <si>
    <t>(ARD) ASHMORE PORTFÖY DEĞIŞKEN FON</t>
  </si>
  <si>
    <t>(ARC) İSTANBUL PORTFÖY İKİNCİ HİSSE SENEDİ FONU (HİSSE S</t>
  </si>
  <si>
    <t>(ARB) ASHMORE PORTFÖY ÖZEL SEKTÖR BORÇLANMA ARAÇLARI FON</t>
  </si>
  <si>
    <t>(APT) AK PORTFÖY ORTA VADELI BORÇLANMA ARAÇLARI FONU</t>
  </si>
  <si>
    <t>(AOY) AK PORTFÖY YABANCI HİSSE SENEDİ FONU</t>
  </si>
  <si>
    <t>(AND) FOKUS PORTFÖY İKİNCİ DEĞİŞKEN FON</t>
  </si>
  <si>
    <t>(AN1) FOKUS PORTFÖY BİRİNCİ DEĞİŞKEN FON</t>
  </si>
  <si>
    <t>(ALD) AK PORTFÖY İKİNCİ DEĞİŞKEN FON</t>
  </si>
  <si>
    <t>(ALC) AK PORT.BIST TEM.25 END.HİS.SEN.F.(HİS.SEN.YO</t>
  </si>
  <si>
    <t>(AKU) AK PORTFÖY BIST 30 ENDEK.HİSSE SENEDİ F. (HİS.SEN.</t>
  </si>
  <si>
    <t>(AKE) AK PORTFÖY EUROBOND (AMERİKAN DOLARI) BORÇ.ARAÇ.F.</t>
  </si>
  <si>
    <t>(AK3) AK PORTFÖY HISSE SENEDI F. (HISSE SEN. YOĞ.F.</t>
  </si>
  <si>
    <t>(AK2) AK PORTFÖY UZUN VADELİ BORÇLANMA ARAÇLARI FONU</t>
  </si>
  <si>
    <t>(AIS) AK PORTFÖY KİRA SERTİFİ.KATILIM F.</t>
  </si>
  <si>
    <t>(AIO) AZİMUT PYŞ ÖZEL SEKTÖR BORÇ. ARAÇ.FONU</t>
  </si>
  <si>
    <t>(AHU) ATLAS PORTFÖY BİRİNCİ ÖZEL SEKTÖR BORÇLANMA ARAÇLARI FONU</t>
  </si>
  <si>
    <t>(AHI) ATLAS PORT.BİRİNCİ HİS.SEN.FON(HİS.SEN.YOG.F)</t>
  </si>
  <si>
    <t>(AGF) ALFN4</t>
  </si>
  <si>
    <t>(AFY) AKB B T.FRA.TEM.Ş.F.B.LA.AME.YAB.M.K.3.A.F</t>
  </si>
  <si>
    <t>(AFV) AK PORTFÖY  AVRUPA YABANCI HİSSE SENEDİ FONU</t>
  </si>
  <si>
    <t xml:space="preserve">(AFT) AK PORTFÖY YENİ TEKNOLOJİLER YABANCI HİSSE SENEDİ </t>
  </si>
  <si>
    <t>(AFS) AK PORTFÖY GELİŞEN ÜLKELER YABANCI  HİSSE SENEDİ F</t>
  </si>
  <si>
    <t>(AFO) AK PORTFÖY ALTIN FONU</t>
  </si>
  <si>
    <t>(AFF) YAPI KREDİ PORTFÖY İKİNCİ BORÇLANMA ARAÇLARI FONU</t>
  </si>
  <si>
    <t>(AFA) AK PORTFÖY AMERİKA YABANCI HİSSE SENEDİ FONU</t>
  </si>
  <si>
    <t>(AES) AK PORTFÖY PETROL YABANCI BYF FON SEPETİ F</t>
  </si>
  <si>
    <t>(AED) ATA PORTFÖY BİRİNCİ DEĞİŞKEN FON</t>
  </si>
  <si>
    <t>(ADP) AK PORTFÖY BIST BANKA ENDEK.HIS.SEN.F.(HIS.SEN.YOG</t>
  </si>
  <si>
    <t>(ADH) ATLAS PORTFÖY BİRİNCİ DEĞİŞKEN FON</t>
  </si>
  <si>
    <t>(ADE) AK PORTFÖY DEĞİŞKEN FON</t>
  </si>
  <si>
    <t>(ACT) ALKHAİR PORTFÖY KATILIM HİSSE SENEDİ FONU( HİSSE S</t>
  </si>
  <si>
    <t>(ACO) ACTUS PORTFÖY BORÇLANMA ARAÇLARI FONU</t>
  </si>
  <si>
    <t>(ACL) ALKHAİR PORTFÖY BİRİNCİ KATILIM FONU</t>
  </si>
  <si>
    <t>(ACK) İSTANBUL PORTFÖY HİSSE SENEDİ FONU(HİSSE SENEDİ YO</t>
  </si>
  <si>
    <t>(ACH) ACAR YAT.MEN.DEĞ.A TİPİ HİSSE SENEDİ FONU</t>
  </si>
  <si>
    <t xml:space="preserve">(ACE) ALKHAİR  PORTFÖY KİRA SERTİFİKASI (SUKUK) KATILIM </t>
  </si>
  <si>
    <t>(ACD) İSTANBUL PORTFÖY İKİNCİ DEĞİŞKEN FON</t>
  </si>
  <si>
    <t>(ACC) ACTUS PORTFÖY HİSSE SENEDİ FONU (HİSSE SENEDİ YOĞUN FON)</t>
  </si>
  <si>
    <t>(ABB) ALTERNATIFBANK B TIPI TAHVIL VE BONO FONU</t>
  </si>
  <si>
    <t>(AAV) ATA PORTFÖY IKINCI HISSE SENEDI FONU (HISSE SENEDI</t>
  </si>
  <si>
    <t>(AAU) ATA.YAT.MEN.KIY.B T.ŞEM.F.BAĞ.AKTİF DEĞ.A.F(3.A.F)</t>
  </si>
  <si>
    <t>(AAL) ATA PORTFÖY PARA PİYASASI FONU</t>
  </si>
  <si>
    <t>(AAK) ATA PORTFÖY ÇOKLU VARLIK DEĞİŞKEN FON</t>
  </si>
  <si>
    <t>(AAA) BİZİM PORT.BİRİNCİ KATILIM F.</t>
  </si>
  <si>
    <t>FonKodu</t>
  </si>
  <si>
    <t>FonAdi</t>
  </si>
  <si>
    <t>RowNum</t>
  </si>
  <si>
    <t>YILLIK</t>
  </si>
  <si>
    <t>AYLIK</t>
  </si>
  <si>
    <t>3 AYLIK</t>
  </si>
  <si>
    <t>Fon Listesi</t>
  </si>
  <si>
    <t>Vade Başlangıç</t>
  </si>
  <si>
    <t>Vade Bitiş</t>
  </si>
  <si>
    <t>Dağılım Oranı</t>
  </si>
  <si>
    <t>Dönemsel Getiri</t>
  </si>
  <si>
    <t>Mevduat Eşleniği</t>
  </si>
  <si>
    <t>Ortalama Yıllık Getiri</t>
  </si>
  <si>
    <t>FON GETİRİSİ HESAPLAMA TABLOSU</t>
  </si>
  <si>
    <t>DENGELİ MODEL HESAPLAMA TABLOSU</t>
  </si>
  <si>
    <t>AGC</t>
  </si>
  <si>
    <t>(AGC) AK PORTFÖY AGI DEĞİŞKEN FON</t>
  </si>
  <si>
    <t>(TBT) TEB PORTFÖY BORÇLANMA ARAÇLARI FONU</t>
  </si>
  <si>
    <t>TLZ</t>
  </si>
  <si>
    <t>(TLZ) ATA PORTFÖY ANALİZ HİSSE SENEDİ FONU (HİSSE SENEDİ YOĞUN FON)</t>
  </si>
  <si>
    <t>İhraç Günü:</t>
  </si>
  <si>
    <t>İtfa Tarihi:</t>
  </si>
  <si>
    <t>Birim Fiyat:</t>
  </si>
  <si>
    <t>Satış Miktarı (Nom.):</t>
  </si>
  <si>
    <t>Kupon Ödeme Tarihleri:</t>
  </si>
  <si>
    <t>OKP</t>
  </si>
  <si>
    <t>(IYB) AURA PORTFÖY DEĞİŞKEN FONU</t>
  </si>
  <si>
    <t>(OKP) OYAK PORTFÖY BİRİNCİ KISA VADELİ BORÇLANMA ARAÇLARI FONU</t>
  </si>
  <si>
    <t>(TLE) AURA PORTFÖY YABANCI BORÇLANMA ARAÇLARI FONU</t>
  </si>
  <si>
    <t>(TLH) AURA PORTFÖY HİSSE SENEDİ FONU(HİS.SEN.YOĞ.F.)</t>
  </si>
  <si>
    <t>(TPV) AURA PORTFÖY İKİNCİ DEĞİŞKEN FON</t>
  </si>
  <si>
    <t>OPB</t>
  </si>
  <si>
    <t>FYH</t>
  </si>
  <si>
    <t>FYHX</t>
  </si>
  <si>
    <t>FYI</t>
  </si>
  <si>
    <t>SPA</t>
  </si>
  <si>
    <t>SPAX</t>
  </si>
  <si>
    <t>SPE</t>
  </si>
  <si>
    <t>SPEX</t>
  </si>
  <si>
    <t>GKF</t>
  </si>
  <si>
    <t>FFS</t>
  </si>
  <si>
    <t>FSF</t>
  </si>
  <si>
    <t>IDF</t>
  </si>
  <si>
    <t>KRT</t>
  </si>
  <si>
    <t>PPF</t>
  </si>
  <si>
    <t>UFFS</t>
  </si>
  <si>
    <t>UIDF</t>
  </si>
  <si>
    <t>OPH</t>
  </si>
  <si>
    <t>OPI</t>
  </si>
  <si>
    <t>(ACY) ACTUS PORTFÖY 2020 YATIRIM DÖNEMLI DEGISKEN FON</t>
  </si>
  <si>
    <t>(FFS) FİBA PORTFÖY SERBEST (DÖVİZ) FON</t>
  </si>
  <si>
    <t>(FSF) FİBA PORTFÖY BİRİNCİ SERBEST FON</t>
  </si>
  <si>
    <t>(FYHX) FYH</t>
  </si>
  <si>
    <t>(GBL) AZİMUT PYŞ KISA VADELİ BORÇLANMA ARAÇLARI FONU</t>
  </si>
  <si>
    <t>(GKF) GLOBAL MD PORTFÖY KATILIM FONU</t>
  </si>
  <si>
    <t>(IBV) AZİMUT PYŞ KISA VADELİ BORÇLANMA ARAÇLARI FON</t>
  </si>
  <si>
    <t>(IDF) IŞ PORTFÖY SERBEST (DÖVIZ) FON</t>
  </si>
  <si>
    <t>(KRT) KARE PORTFÖY TÜRKİYE ODAKLI SERBEST (DÖVİZ ) FON</t>
  </si>
  <si>
    <t>(OPB) OSMANLI PORTFÖY BİRİNCİ DEĞİŞKEN FON</t>
  </si>
  <si>
    <t>(OPH) OSMANLI PORTFÖY BİRİNCİ HİSSE SENEDİ FONU(HİSSE SENEDİ YOĞUN FON)</t>
  </si>
  <si>
    <t>(OPI) OSMANLI PORTFÖY İKİNCİ HİSSE SENEDİ FONU(HİSSE SENEDİ YOĞUN FON)</t>
  </si>
  <si>
    <t>(SPAX) SPA</t>
  </si>
  <si>
    <t>(SPEX) SPE</t>
  </si>
  <si>
    <t>(UFFS) FİBA PORTFÖY SERBEST (DÖVİZ) FON-USD</t>
  </si>
  <si>
    <t>(UIDF) IŞ PORTFÖY SERBEST (DÖVIZ) FON-USD</t>
  </si>
  <si>
    <t>AHN</t>
  </si>
  <si>
    <t>UAHN</t>
  </si>
  <si>
    <t>ATAK MODEL HESAPLAMA TABLOSU</t>
  </si>
  <si>
    <t>(AHN) ATLAS PORTFÖY SERBEST(DÖVİZ)FON</t>
  </si>
  <si>
    <t>(GUH) GARANTİ PORTFÖY YABANCI BYF FON SEPETİ FONU</t>
  </si>
  <si>
    <t>(UAHN) ATLAS PORTFÖY SERBEST(DÖVİZ)FON-USD</t>
  </si>
  <si>
    <t>(FYI) AZIMUT PORTFÖY 4.0 SERBEST FON*</t>
  </si>
  <si>
    <t>(SPA) AZIMUT PORTFÖY 6.0 SERBEST (DÖVIZ) FON*</t>
  </si>
  <si>
    <t>(SPE) AZIMUT PORTFÖY 5.0 SERBEST (DÖVIZ) FON*</t>
  </si>
  <si>
    <t>(FYH) AZİMUT PYŞ SERBEST ( DÖVİZ ) FON*</t>
  </si>
  <si>
    <t>(PPF) AZİMUT PORTFÖY AKÇE SERBEST FON*</t>
  </si>
  <si>
    <t xml:space="preserve">*Serbest Fon özelliği taşıyan fonlar için nitelikli yatırımcı beyanı şarttır. </t>
  </si>
  <si>
    <t>YOT2</t>
  </si>
  <si>
    <t>IIP</t>
  </si>
  <si>
    <t>IYR</t>
  </si>
  <si>
    <t>(IIP) İSTANBUL PORTFÖY ARİES SERBEST FON</t>
  </si>
  <si>
    <t>(IYR) IS PORTFÖY HEDEF SERBEST FON</t>
  </si>
  <si>
    <t>TEMKİNLİ MODEL HESAPLAMA TABLOSU</t>
  </si>
  <si>
    <t>IUU</t>
  </si>
  <si>
    <t>(ANL) AK PORTFÖY ALTERNATİFBANK PARA PİYASASI FONU</t>
  </si>
  <si>
    <t>Döviz cinsi fonların getirisi portföy performansını doğru yansıtması açısından TL fiyatlar kullanılarak hesaplanmaktadır</t>
  </si>
  <si>
    <t>,</t>
  </si>
  <si>
    <t xml:space="preserve"> </t>
  </si>
  <si>
    <t>TEMKINLI + MODEL HESAPLAMA TABLOSU</t>
  </si>
  <si>
    <t>AAS</t>
  </si>
  <si>
    <t>(AAS) ATA PORTFÖY FON SEPETI SERBEST FONU</t>
  </si>
  <si>
    <t>YPV - YAPI KREDI PORTFÖY ÜÇÜNCÜ FON SEPETI FONU</t>
  </si>
  <si>
    <t>YPV</t>
  </si>
  <si>
    <t>GZP</t>
  </si>
  <si>
    <t>(GZP) - GARANTI PORTFÖY BIRINCI FON SEPETI FONU</t>
  </si>
  <si>
    <t>(TE4) -TEB PORTFÖY BİRİNCİ DEĞİŞKEN FON</t>
  </si>
  <si>
    <t>TE4</t>
  </si>
  <si>
    <t>IIS</t>
  </si>
  <si>
    <t>TPP</t>
  </si>
  <si>
    <t>(IIS) - İSTANBUL PORTFÖY İKİNCİ SERBEST FON</t>
  </si>
  <si>
    <t>(TPP) - TEB PORTFÖY PUSULA SERBEST 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</si>
</sst>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0.00000"/>
    <numFmt numFmtId="165" formatCode="0.000000"/>
    <numFmt numFmtId="166" formatCode="%\ 0"/>
    <numFmt numFmtId="167" formatCode="%\ 0.00"/>
    <numFmt numFmtId="168" formatCode="0.000"/>
    <numFmt numFmtId="169" formatCode="[$-F800]dddd\,\ mmmm\ dd\,\ yyyy"/>
    <numFmt numFmtId="170" formatCode="#,##0.00000"/>
    <numFmt numFmtId="171" formatCode="_-* #,##0.000000_-;\-* #,##0.000000_-;_-* &quot;-&quot;??_-;_-@_-"/>
    <numFmt numFmtId="172" formatCode="0.000000000"/>
    <numFmt numFmtId="173" formatCode="_-* #,##0.0000000_-;\-* #,##0.0000000_-;_-* &quot;-&quot;??_-;_-@_-"/>
    <numFmt numFmtId="174" formatCode="#,##0.0000000"/>
    <numFmt numFmtId="175" formatCode="%\ 0.0"/>
    <numFmt numFmtId="176" formatCode="#,##0.000000"/>
  </numFmts>
  <fonts count="2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A50021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10"/>
      <color rgb="FFA5002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5"/>
      <color rgb="FF8E023D"/>
      <name val="Calibri"/>
      <family val="2"/>
      <charset val="162"/>
      <scheme val="minor"/>
    </font>
    <font>
      <b/>
      <sz val="10"/>
      <color rgb="FF8E023D"/>
      <name val="Calibri"/>
      <family val="2"/>
      <charset val="162"/>
      <scheme val="minor"/>
    </font>
    <font>
      <b/>
      <sz val="15"/>
      <color rgb="FFFF0000"/>
      <name val="Arial"/>
      <family val="2"/>
      <charset val="162"/>
    </font>
    <font>
      <b/>
      <sz val="15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0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15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023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</cellStyleXfs>
  <cellXfs count="204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 horizontal="center" vertical="center" wrapText="1"/>
      <protection hidden="1"/>
    </xf>
    <xf numFmtId="0" fontId="0" fillId="0" borderId="0" xfId="0" applyNumberFormat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0" borderId="0" xfId="0" applyNumberFormat="1"/>
    <xf numFmtId="0" fontId="0" fillId="0" borderId="0" xfId="0" applyNumberFormat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6" fillId="5" borderId="10" xfId="0" applyFont="1" applyFill="1" applyBorder="1" applyAlignment="1" applyProtection="1">
      <alignment horizontal="center" vertical="center" wrapText="1"/>
      <protection locked="0" hidden="1"/>
    </xf>
    <xf numFmtId="0" fontId="8" fillId="2" borderId="7" xfId="0" applyNumberFormat="1" applyFont="1" applyFill="1" applyBorder="1" applyAlignment="1" applyProtection="1">
      <alignment horizontal="center" vertical="center" wrapText="1"/>
      <protection hidden="1"/>
    </xf>
    <xf numFmtId="166" fontId="6" fillId="5" borderId="5" xfId="1" applyNumberFormat="1" applyFont="1" applyFill="1" applyBorder="1" applyAlignment="1" applyProtection="1">
      <alignment horizontal="center" vertical="center" wrapText="1"/>
      <protection hidden="1"/>
    </xf>
    <xf numFmtId="167" fontId="5" fillId="3" borderId="5" xfId="1" applyNumberFormat="1" applyFont="1" applyFill="1" applyBorder="1" applyAlignment="1" applyProtection="1">
      <alignment horizontal="center" vertical="center" wrapText="1"/>
      <protection hidden="1"/>
    </xf>
    <xf numFmtId="167" fontId="5" fillId="3" borderId="6" xfId="1" applyNumberFormat="1" applyFont="1" applyFill="1" applyBorder="1" applyAlignment="1" applyProtection="1">
      <alignment horizontal="center" vertical="center" wrapText="1"/>
      <protection hidden="1"/>
    </xf>
    <xf numFmtId="167" fontId="5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11" xfId="0" applyFont="1" applyFill="1" applyBorder="1" applyAlignment="1" applyProtection="1">
      <alignment horizontal="center" vertical="center" wrapText="1"/>
      <protection locked="0" hidden="1"/>
    </xf>
    <xf numFmtId="1" fontId="4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166" fontId="6" fillId="5" borderId="4" xfId="1" applyNumberFormat="1" applyFont="1" applyFill="1" applyBorder="1" applyAlignment="1" applyProtection="1">
      <alignment horizontal="center" vertical="center" wrapText="1"/>
      <protection locked="0" hidden="1"/>
    </xf>
    <xf numFmtId="166" fontId="6" fillId="5" borderId="5" xfId="1" applyNumberFormat="1" applyFont="1" applyFill="1" applyBorder="1" applyAlignment="1" applyProtection="1">
      <alignment horizontal="center" vertical="center" wrapText="1"/>
      <protection locked="0" hidden="1"/>
    </xf>
    <xf numFmtId="14" fontId="6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5" borderId="18" xfId="0" applyFont="1" applyFill="1" applyBorder="1" applyAlignment="1" applyProtection="1">
      <alignment horizontal="center" vertical="center" wrapText="1"/>
      <protection locked="0" hidden="1"/>
    </xf>
    <xf numFmtId="0" fontId="2" fillId="3" borderId="19" xfId="0" applyFont="1" applyFill="1" applyBorder="1" applyAlignment="1" applyProtection="1">
      <alignment horizontal="center" vertical="center" wrapText="1"/>
      <protection locked="0" hidden="1"/>
    </xf>
    <xf numFmtId="166" fontId="6" fillId="5" borderId="19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Border="1" applyAlignment="1">
      <alignment horizontal="left"/>
    </xf>
    <xf numFmtId="169" fontId="11" fillId="0" borderId="0" xfId="0" applyNumberFormat="1" applyFont="1" applyAlignment="1">
      <alignment horizontal="left"/>
    </xf>
    <xf numFmtId="0" fontId="12" fillId="0" borderId="0" xfId="0" applyFont="1" applyFill="1"/>
    <xf numFmtId="169" fontId="11" fillId="6" borderId="0" xfId="0" applyNumberFormat="1" applyFont="1" applyFill="1" applyAlignment="1">
      <alignment horizontal="left"/>
    </xf>
    <xf numFmtId="169" fontId="12" fillId="6" borderId="0" xfId="0" applyNumberFormat="1" applyFont="1" applyFill="1" applyAlignment="1">
      <alignment horizontal="left"/>
    </xf>
    <xf numFmtId="3" fontId="13" fillId="0" borderId="4" xfId="0" applyNumberFormat="1" applyFont="1" applyBorder="1" applyAlignment="1">
      <alignment horizontal="center" wrapText="1"/>
    </xf>
    <xf numFmtId="4" fontId="13" fillId="0" borderId="4" xfId="0" applyNumberFormat="1" applyFont="1" applyBorder="1" applyAlignment="1">
      <alignment horizontal="center" wrapText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8" fillId="2" borderId="22" xfId="0" applyFont="1" applyFill="1" applyBorder="1" applyAlignment="1" applyProtection="1">
      <alignment horizontal="center" vertical="center" wrapText="1"/>
      <protection hidden="1"/>
    </xf>
    <xf numFmtId="0" fontId="2" fillId="3" borderId="26" xfId="0" applyFont="1" applyFill="1" applyBorder="1" applyAlignment="1" applyProtection="1">
      <alignment horizontal="center" vertical="center" wrapText="1"/>
      <protection locked="0" hidden="1"/>
    </xf>
    <xf numFmtId="0" fontId="2" fillId="3" borderId="12" xfId="0" applyFont="1" applyFill="1" applyBorder="1" applyAlignment="1" applyProtection="1">
      <alignment horizontal="center" vertical="center" wrapText="1"/>
      <protection locked="0"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2" fillId="3" borderId="30" xfId="0" applyFont="1" applyFill="1" applyBorder="1" applyAlignment="1" applyProtection="1">
      <alignment horizontal="center" vertical="center" wrapText="1"/>
      <protection locked="0" hidden="1"/>
    </xf>
    <xf numFmtId="0" fontId="14" fillId="3" borderId="0" xfId="0" applyFont="1" applyFill="1" applyAlignment="1" applyProtection="1">
      <alignment horizontal="center" vertical="center" wrapText="1"/>
      <protection hidden="1"/>
    </xf>
    <xf numFmtId="170" fontId="0" fillId="0" borderId="0" xfId="0" applyNumberFormat="1" applyAlignment="1" applyProtection="1">
      <alignment horizontal="center" vertical="center"/>
      <protection hidden="1"/>
    </xf>
    <xf numFmtId="170" fontId="15" fillId="0" borderId="0" xfId="0" applyNumberFormat="1" applyFont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167" fontId="8" fillId="4" borderId="24" xfId="1" applyNumberFormat="1" applyFont="1" applyFill="1" applyBorder="1" applyAlignment="1" applyProtection="1">
      <alignment horizontal="center" vertical="center" wrapText="1"/>
      <protection hidden="1"/>
    </xf>
    <xf numFmtId="167" fontId="8" fillId="4" borderId="25" xfId="1" applyNumberFormat="1" applyFont="1" applyFill="1" applyBorder="1" applyAlignment="1" applyProtection="1">
      <alignment vertical="center" wrapText="1"/>
      <protection hidden="1"/>
    </xf>
    <xf numFmtId="167" fontId="8" fillId="3" borderId="21" xfId="1" applyNumberFormat="1" applyFont="1" applyFill="1" applyBorder="1" applyAlignment="1" applyProtection="1">
      <alignment vertical="center" wrapText="1"/>
      <protection hidden="1"/>
    </xf>
    <xf numFmtId="167" fontId="8" fillId="0" borderId="21" xfId="1" applyNumberFormat="1" applyFont="1" applyBorder="1" applyAlignment="1" applyProtection="1">
      <alignment vertical="center" wrapText="1"/>
      <protection hidden="1"/>
    </xf>
    <xf numFmtId="0" fontId="8" fillId="2" borderId="33" xfId="0" applyFont="1" applyFill="1" applyBorder="1" applyAlignment="1" applyProtection="1">
      <alignment horizontal="center" vertical="center" wrapText="1"/>
      <protection hidden="1"/>
    </xf>
    <xf numFmtId="0" fontId="8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34" xfId="0" applyNumberFormat="1" applyFont="1" applyFill="1" applyBorder="1" applyAlignment="1" applyProtection="1">
      <alignment horizontal="center" vertical="center" wrapText="1"/>
      <protection hidden="1"/>
    </xf>
    <xf numFmtId="166" fontId="6" fillId="5" borderId="35" xfId="1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3" borderId="36" xfId="0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167" fontId="8" fillId="3" borderId="18" xfId="1" applyNumberFormat="1" applyFont="1" applyFill="1" applyBorder="1" applyAlignment="1" applyProtection="1">
      <alignment vertical="center" wrapText="1"/>
      <protection hidden="1"/>
    </xf>
    <xf numFmtId="167" fontId="8" fillId="0" borderId="19" xfId="1" applyNumberFormat="1" applyFont="1" applyBorder="1" applyAlignment="1" applyProtection="1">
      <alignment vertical="center" wrapText="1"/>
      <protection hidden="1"/>
    </xf>
    <xf numFmtId="167" fontId="8" fillId="0" borderId="37" xfId="1" applyNumberFormat="1" applyFont="1" applyBorder="1" applyAlignment="1" applyProtection="1">
      <alignment vertical="center" wrapText="1"/>
      <protection hidden="1"/>
    </xf>
    <xf numFmtId="0" fontId="0" fillId="4" borderId="23" xfId="0" applyFill="1" applyBorder="1" applyAlignment="1" applyProtection="1">
      <alignment horizontal="center" vertical="center" wrapText="1"/>
      <protection hidden="1"/>
    </xf>
    <xf numFmtId="167" fontId="8" fillId="3" borderId="28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0" xfId="1" applyNumberFormat="1" applyFont="1" applyBorder="1" applyAlignment="1" applyProtection="1">
      <alignment horizontal="center" vertical="center" wrapText="1"/>
      <protection hidden="1"/>
    </xf>
    <xf numFmtId="167" fontId="8" fillId="0" borderId="32" xfId="1" applyNumberFormat="1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NumberFormat="1" applyFont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2" fillId="3" borderId="38" xfId="0" applyFont="1" applyFill="1" applyBorder="1" applyAlignment="1" applyProtection="1">
      <alignment horizontal="center" vertical="center" wrapText="1"/>
      <protection locked="0" hidden="1"/>
    </xf>
    <xf numFmtId="1" fontId="4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16" fillId="3" borderId="0" xfId="0" applyFont="1" applyFill="1" applyBorder="1" applyAlignment="1" applyProtection="1">
      <alignment horizontal="center" vertical="center" wrapText="1"/>
      <protection locked="0" hidden="1"/>
    </xf>
    <xf numFmtId="0" fontId="16" fillId="3" borderId="0" xfId="0" applyFont="1" applyFill="1" applyBorder="1" applyAlignment="1" applyProtection="1">
      <alignment horizontal="center" vertical="center" wrapText="1"/>
      <protection hidden="1"/>
    </xf>
    <xf numFmtId="1" fontId="16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16" fillId="3" borderId="0" xfId="0" applyNumberFormat="1" applyFont="1" applyFill="1" applyBorder="1" applyAlignment="1" applyProtection="1">
      <alignment horizontal="center" vertical="center" wrapText="1"/>
      <protection hidden="1"/>
    </xf>
    <xf numFmtId="14" fontId="2" fillId="3" borderId="0" xfId="0" applyNumberFormat="1" applyFont="1" applyFill="1" applyAlignment="1" applyProtection="1">
      <alignment horizontal="center" vertical="center" wrapText="1"/>
      <protection hidden="1"/>
    </xf>
    <xf numFmtId="165" fontId="16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0" xfId="0" applyFont="1" applyFill="1" applyBorder="1" applyAlignment="1" applyProtection="1">
      <alignment horizontal="center" vertical="center" wrapText="1"/>
      <protection hidden="1"/>
    </xf>
    <xf numFmtId="14" fontId="16" fillId="3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NumberFormat="1" applyFont="1" applyFill="1" applyAlignment="1" applyProtection="1">
      <alignment horizontal="center" vertical="center" wrapText="1"/>
      <protection hidden="1"/>
    </xf>
    <xf numFmtId="1" fontId="2" fillId="3" borderId="0" xfId="0" applyNumberFormat="1" applyFont="1" applyFill="1" applyAlignment="1" applyProtection="1">
      <alignment horizontal="center" vertical="center" wrapText="1"/>
      <protection hidden="1"/>
    </xf>
    <xf numFmtId="0" fontId="18" fillId="3" borderId="0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locked="0" hidden="1"/>
    </xf>
    <xf numFmtId="1" fontId="4" fillId="3" borderId="38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40" xfId="0" applyFont="1" applyFill="1" applyBorder="1" applyAlignment="1" applyProtection="1">
      <alignment horizontal="center" vertical="center" wrapText="1"/>
      <protection locked="0" hidden="1"/>
    </xf>
    <xf numFmtId="166" fontId="6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4" borderId="31" xfId="0" applyFill="1" applyBorder="1" applyAlignment="1" applyProtection="1">
      <alignment horizontal="center" vertical="center" wrapText="1"/>
      <protection hidden="1"/>
    </xf>
    <xf numFmtId="167" fontId="8" fillId="4" borderId="0" xfId="1" applyNumberFormat="1" applyFont="1" applyFill="1" applyBorder="1" applyAlignment="1" applyProtection="1">
      <alignment horizontal="center" vertical="center" wrapText="1"/>
      <protection hidden="1"/>
    </xf>
    <xf numFmtId="167" fontId="8" fillId="4" borderId="19" xfId="1" applyNumberFormat="1" applyFont="1" applyFill="1" applyBorder="1" applyAlignment="1" applyProtection="1">
      <alignment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3" borderId="22" xfId="0" applyFill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 applyProtection="1">
      <alignment horizontal="center" vertical="center" wrapText="1"/>
      <protection hidden="1"/>
    </xf>
    <xf numFmtId="0" fontId="0" fillId="3" borderId="32" xfId="0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3" borderId="15" xfId="0" applyFill="1" applyBorder="1" applyAlignment="1" applyProtection="1">
      <alignment horizontal="center" vertical="center" wrapText="1"/>
      <protection hidden="1"/>
    </xf>
    <xf numFmtId="0" fontId="6" fillId="5" borderId="41" xfId="0" applyFont="1" applyFill="1" applyBorder="1" applyAlignment="1" applyProtection="1">
      <alignment horizontal="center" vertical="center" wrapText="1"/>
      <protection locked="0" hidden="1"/>
    </xf>
    <xf numFmtId="0" fontId="2" fillId="3" borderId="42" xfId="0" applyFont="1" applyFill="1" applyBorder="1" applyAlignment="1" applyProtection="1">
      <alignment horizontal="center" vertical="center" wrapText="1"/>
      <protection hidden="1"/>
    </xf>
    <xf numFmtId="0" fontId="2" fillId="3" borderId="27" xfId="0" applyFont="1" applyFill="1" applyBorder="1" applyAlignment="1" applyProtection="1">
      <alignment horizontal="center" vertical="center" wrapText="1"/>
      <protection locked="0"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3" fillId="3" borderId="18" xfId="0" applyFont="1" applyFill="1" applyBorder="1" applyAlignment="1" applyProtection="1">
      <alignment horizontal="center" vertical="center" wrapText="1"/>
      <protection locked="0" hidden="1"/>
    </xf>
    <xf numFmtId="0" fontId="3" fillId="3" borderId="37" xfId="0" applyFont="1" applyFill="1" applyBorder="1" applyAlignment="1" applyProtection="1">
      <alignment horizontal="center" vertical="center" wrapText="1"/>
      <protection locked="0" hidden="1"/>
    </xf>
    <xf numFmtId="170" fontId="0" fillId="8" borderId="43" xfId="0" applyNumberFormat="1" applyFont="1" applyFill="1" applyBorder="1" applyAlignment="1">
      <alignment horizontal="center" vertical="center"/>
    </xf>
    <xf numFmtId="172" fontId="16" fillId="3" borderId="0" xfId="0" applyNumberFormat="1" applyFont="1" applyFill="1" applyBorder="1" applyAlignment="1" applyProtection="1">
      <alignment horizontal="center" vertical="center" wrapText="1"/>
      <protection hidden="1"/>
    </xf>
    <xf numFmtId="173" fontId="0" fillId="0" borderId="0" xfId="2" applyNumberFormat="1" applyFont="1" applyAlignment="1" applyProtection="1">
      <alignment horizontal="center" vertical="center"/>
      <protection hidden="1"/>
    </xf>
    <xf numFmtId="174" fontId="15" fillId="0" borderId="0" xfId="0" applyNumberFormat="1" applyFont="1" applyAlignment="1" applyProtection="1">
      <alignment horizontal="center" vertical="center"/>
      <protection hidden="1"/>
    </xf>
    <xf numFmtId="0" fontId="20" fillId="3" borderId="0" xfId="0" applyFont="1" applyFill="1" applyBorder="1" applyAlignment="1" applyProtection="1">
      <alignment horizontal="center" vertical="center" wrapText="1"/>
      <protection locked="0" hidden="1"/>
    </xf>
    <xf numFmtId="0" fontId="0" fillId="4" borderId="23" xfId="0" applyNumberFormat="1" applyFill="1" applyBorder="1" applyAlignment="1" applyProtection="1">
      <alignment horizontal="center" vertical="center" wrapText="1"/>
      <protection hidden="1"/>
    </xf>
    <xf numFmtId="0" fontId="0" fillId="4" borderId="24" xfId="0" applyNumberFormat="1" applyFill="1" applyBorder="1" applyAlignment="1" applyProtection="1">
      <alignment horizontal="center" vertical="center" wrapText="1"/>
      <protection hidden="1"/>
    </xf>
    <xf numFmtId="167" fontId="8" fillId="0" borderId="15" xfId="1" applyNumberFormat="1" applyFont="1" applyBorder="1" applyAlignment="1" applyProtection="1">
      <alignment horizontal="center" vertical="center" wrapText="1"/>
      <protection hidden="1"/>
    </xf>
    <xf numFmtId="167" fontId="8" fillId="3" borderId="15" xfId="1" applyNumberFormat="1" applyFont="1" applyFill="1" applyBorder="1" applyAlignment="1" applyProtection="1">
      <alignment horizontal="center" vertical="center" wrapText="1"/>
      <protection hidden="1"/>
    </xf>
    <xf numFmtId="0" fontId="20" fillId="3" borderId="0" xfId="0" applyFont="1" applyFill="1" applyAlignment="1" applyProtection="1">
      <alignment horizontal="center" vertical="center" wrapText="1"/>
      <protection hidden="1"/>
    </xf>
    <xf numFmtId="0" fontId="14" fillId="3" borderId="0" xfId="0" applyNumberFormat="1" applyFont="1" applyFill="1" applyAlignment="1" applyProtection="1">
      <alignment horizontal="center" vertical="center" wrapText="1"/>
      <protection hidden="1"/>
    </xf>
    <xf numFmtId="0" fontId="20" fillId="3" borderId="0" xfId="0" applyFont="1" applyFill="1" applyBorder="1" applyAlignment="1" applyProtection="1">
      <alignment horizontal="center" vertical="center" wrapText="1"/>
      <protection hidden="1"/>
    </xf>
    <xf numFmtId="1" fontId="20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0" xfId="0" applyNumberFormat="1" applyFont="1" applyFill="1" applyAlignment="1" applyProtection="1">
      <alignment horizontal="center" vertical="center" wrapText="1"/>
      <protection hidden="1"/>
    </xf>
    <xf numFmtId="171" fontId="20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4" fillId="5" borderId="11" xfId="0" applyFont="1" applyFill="1" applyBorder="1" applyAlignment="1" applyProtection="1">
      <alignment horizontal="center" vertical="center" wrapText="1"/>
      <protection locked="0" hidden="1"/>
    </xf>
    <xf numFmtId="0" fontId="0" fillId="4" borderId="0" xfId="0" applyFill="1" applyBorder="1" applyAlignment="1" applyProtection="1">
      <alignment horizontal="center" vertical="center" wrapText="1"/>
      <protection hidden="1"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1" fontId="4" fillId="3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9" xfId="0" applyFont="1" applyFill="1" applyBorder="1" applyAlignment="1" applyProtection="1">
      <alignment horizontal="center" vertical="center" wrapText="1"/>
      <protection locked="0" hidden="1"/>
    </xf>
    <xf numFmtId="0" fontId="2" fillId="3" borderId="14" xfId="0" applyFont="1" applyFill="1" applyBorder="1" applyAlignment="1" applyProtection="1">
      <alignment horizontal="center" vertical="center" wrapText="1"/>
      <protection locked="0" hidden="1"/>
    </xf>
    <xf numFmtId="167" fontId="8" fillId="3" borderId="15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5" xfId="1" applyNumberFormat="1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166" fontId="6" fillId="5" borderId="13" xfId="1" applyNumberFormat="1" applyFont="1" applyFill="1" applyBorder="1" applyAlignment="1" applyProtection="1">
      <alignment horizontal="center" vertical="center" wrapText="1"/>
      <protection locked="0" hidden="1"/>
    </xf>
    <xf numFmtId="1" fontId="4" fillId="3" borderId="45" xfId="0" applyNumberFormat="1" applyFont="1" applyFill="1" applyBorder="1" applyAlignment="1" applyProtection="1">
      <alignment horizontal="center" vertical="center" wrapText="1"/>
      <protection hidden="1"/>
    </xf>
    <xf numFmtId="17" fontId="0" fillId="0" borderId="0" xfId="0" applyNumberFormat="1"/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16" fillId="3" borderId="0" xfId="0" applyFont="1" applyFill="1" applyAlignment="1" applyProtection="1">
      <alignment horizontal="center" vertical="center" wrapText="1"/>
      <protection hidden="1"/>
    </xf>
    <xf numFmtId="0" fontId="16" fillId="3" borderId="18" xfId="0" applyFont="1" applyFill="1" applyBorder="1" applyAlignment="1" applyProtection="1">
      <alignment horizontal="center" vertical="center" wrapText="1"/>
      <protection locked="0" hidden="1"/>
    </xf>
    <xf numFmtId="0" fontId="16" fillId="3" borderId="19" xfId="0" applyFont="1" applyFill="1" applyBorder="1" applyAlignment="1" applyProtection="1">
      <alignment horizontal="center" vertical="center" wrapText="1"/>
      <protection locked="0" hidden="1"/>
    </xf>
    <xf numFmtId="0" fontId="16" fillId="3" borderId="37" xfId="0" applyFont="1" applyFill="1" applyBorder="1" applyAlignment="1" applyProtection="1">
      <alignment horizontal="center" vertical="center" wrapText="1"/>
      <protection locked="0"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14" fillId="3" borderId="0" xfId="0" applyFont="1" applyFill="1" applyBorder="1" applyAlignment="1" applyProtection="1">
      <alignment horizontal="center" vertical="center" wrapText="1"/>
      <protection hidden="1"/>
    </xf>
    <xf numFmtId="14" fontId="14" fillId="3" borderId="0" xfId="0" applyNumberFormat="1" applyFont="1" applyFill="1" applyAlignment="1" applyProtection="1">
      <alignment horizontal="center" vertical="center" wrapText="1"/>
      <protection hidden="1"/>
    </xf>
    <xf numFmtId="0" fontId="21" fillId="3" borderId="0" xfId="0" applyFont="1" applyFill="1" applyBorder="1" applyAlignment="1" applyProtection="1">
      <alignment horizontal="center" vertical="center" wrapText="1"/>
      <protection hidden="1"/>
    </xf>
    <xf numFmtId="10" fontId="22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22" fillId="3" borderId="0" xfId="0" applyFont="1" applyFill="1" applyBorder="1" applyAlignment="1" applyProtection="1">
      <alignment horizontal="center" vertical="center" wrapText="1"/>
      <protection hidden="1"/>
    </xf>
    <xf numFmtId="0" fontId="23" fillId="3" borderId="0" xfId="0" applyFont="1" applyFill="1" applyBorder="1" applyAlignment="1" applyProtection="1">
      <alignment horizontal="center" vertical="center" wrapText="1"/>
      <protection hidden="1"/>
    </xf>
    <xf numFmtId="10" fontId="23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14" fillId="3" borderId="0" xfId="0" applyFont="1" applyFill="1" applyBorder="1" applyAlignment="1" applyProtection="1">
      <alignment horizontal="center" vertical="center" wrapText="1"/>
      <protection locked="0" hidden="1"/>
    </xf>
    <xf numFmtId="175" fontId="6" fillId="5" borderId="4" xfId="1" applyNumberFormat="1" applyFont="1" applyFill="1" applyBorder="1" applyAlignment="1" applyProtection="1">
      <alignment horizontal="center" vertical="center" wrapText="1"/>
      <protection locked="0" hidden="1"/>
    </xf>
    <xf numFmtId="175" fontId="4" fillId="3" borderId="4" xfId="0" applyNumberFormat="1" applyFont="1" applyFill="1" applyBorder="1" applyAlignment="1" applyProtection="1">
      <alignment horizontal="center" vertical="center" wrapText="1"/>
      <protection hidden="1"/>
    </xf>
    <xf numFmtId="175" fontId="4" fillId="3" borderId="39" xfId="0" applyNumberFormat="1" applyFont="1" applyFill="1" applyBorder="1" applyAlignment="1" applyProtection="1">
      <alignment horizontal="center" vertical="center" wrapText="1"/>
      <protection hidden="1"/>
    </xf>
    <xf numFmtId="175" fontId="6" fillId="5" borderId="39" xfId="1" applyNumberFormat="1" applyFont="1" applyFill="1" applyBorder="1" applyAlignment="1" applyProtection="1">
      <alignment horizontal="center" vertical="center" wrapText="1"/>
      <protection hidden="1"/>
    </xf>
    <xf numFmtId="175" fontId="6" fillId="5" borderId="39" xfId="1" applyNumberFormat="1" applyFont="1" applyFill="1" applyBorder="1" applyAlignment="1" applyProtection="1">
      <alignment horizontal="center" vertical="center" wrapText="1"/>
      <protection locked="0" hidden="1"/>
    </xf>
    <xf numFmtId="0" fontId="3" fillId="3" borderId="46" xfId="0" applyFont="1" applyFill="1" applyBorder="1" applyAlignment="1" applyProtection="1">
      <alignment horizontal="center" vertical="center" wrapText="1"/>
      <protection hidden="1"/>
    </xf>
    <xf numFmtId="176" fontId="0" fillId="0" borderId="0" xfId="0" applyNumberFormat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24" fillId="3" borderId="0" xfId="0" applyFont="1" applyFill="1" applyAlignment="1" applyProtection="1">
      <alignment horizontal="center" vertical="center" wrapText="1"/>
      <protection hidden="1"/>
    </xf>
    <xf numFmtId="0" fontId="24" fillId="3" borderId="0" xfId="0" applyFont="1" applyFill="1" applyBorder="1" applyAlignment="1" applyProtection="1">
      <alignment horizontal="center" vertical="center" wrapText="1"/>
      <protection hidden="1"/>
    </xf>
    <xf numFmtId="0" fontId="21" fillId="3" borderId="38" xfId="0" applyFont="1" applyFill="1" applyBorder="1" applyAlignment="1" applyProtection="1">
      <alignment vertical="center"/>
      <protection locked="0" hidden="1"/>
    </xf>
    <xf numFmtId="167" fontId="8" fillId="4" borderId="13" xfId="1" applyNumberFormat="1" applyFont="1" applyFill="1" applyBorder="1" applyAlignment="1" applyProtection="1">
      <alignment vertical="center"/>
      <protection hidden="1"/>
    </xf>
    <xf numFmtId="167" fontId="8" fillId="4" borderId="15" xfId="1" applyNumberFormat="1" applyFont="1" applyFill="1" applyBorder="1" applyAlignment="1" applyProtection="1">
      <alignment vertical="center"/>
      <protection hidden="1"/>
    </xf>
    <xf numFmtId="167" fontId="8" fillId="4" borderId="39" xfId="1" applyNumberFormat="1" applyFont="1" applyFill="1" applyBorder="1" applyAlignment="1" applyProtection="1">
      <alignment vertical="center"/>
      <protection hidden="1"/>
    </xf>
    <xf numFmtId="166" fontId="6" fillId="5" borderId="47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center" vertical="center" wrapText="1"/>
      <protection hidden="1"/>
    </xf>
    <xf numFmtId="0" fontId="6" fillId="5" borderId="42" xfId="0" applyFont="1" applyFill="1" applyBorder="1" applyAlignment="1" applyProtection="1">
      <alignment horizontal="center" vertical="center" wrapText="1"/>
      <protection locked="0" hidden="1"/>
    </xf>
    <xf numFmtId="0" fontId="21" fillId="3" borderId="19" xfId="0" applyFont="1" applyFill="1" applyBorder="1" applyAlignment="1" applyProtection="1">
      <alignment vertical="center"/>
      <protection locked="0"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167" fontId="8" fillId="4" borderId="38" xfId="1" applyNumberFormat="1" applyFont="1" applyFill="1" applyBorder="1" applyAlignment="1" applyProtection="1">
      <alignment horizontal="center" vertical="center"/>
      <protection hidden="1"/>
    </xf>
    <xf numFmtId="167" fontId="8" fillId="4" borderId="0" xfId="1" applyNumberFormat="1" applyFont="1" applyFill="1" applyBorder="1" applyAlignment="1" applyProtection="1">
      <alignment horizontal="center" vertical="center"/>
      <protection hidden="1"/>
    </xf>
    <xf numFmtId="167" fontId="8" fillId="4" borderId="19" xfId="1" applyNumberFormat="1" applyFont="1" applyFill="1" applyBorder="1" applyAlignment="1" applyProtection="1">
      <alignment horizontal="center" vertical="center"/>
      <protection hidden="1"/>
    </xf>
    <xf numFmtId="167" fontId="8" fillId="3" borderId="38" xfId="1" applyNumberFormat="1" applyFont="1" applyFill="1" applyBorder="1" applyAlignment="1" applyProtection="1">
      <alignment horizontal="center" vertical="center"/>
      <protection hidden="1"/>
    </xf>
    <xf numFmtId="167" fontId="8" fillId="3" borderId="0" xfId="1" applyNumberFormat="1" applyFont="1" applyFill="1" applyBorder="1" applyAlignment="1" applyProtection="1">
      <alignment horizontal="center" vertical="center"/>
      <protection hidden="1"/>
    </xf>
    <xf numFmtId="167" fontId="8" fillId="3" borderId="19" xfId="1" applyNumberFormat="1" applyFont="1" applyFill="1" applyBorder="1" applyAlignment="1" applyProtection="1">
      <alignment horizontal="center" vertical="center"/>
      <protection hidden="1"/>
    </xf>
    <xf numFmtId="167" fontId="8" fillId="0" borderId="38" xfId="1" applyNumberFormat="1" applyFont="1" applyBorder="1" applyAlignment="1" applyProtection="1">
      <alignment horizontal="center" vertical="center"/>
      <protection hidden="1"/>
    </xf>
    <xf numFmtId="167" fontId="8" fillId="0" borderId="0" xfId="1" applyNumberFormat="1" applyFont="1" applyBorder="1" applyAlignment="1" applyProtection="1">
      <alignment horizontal="center" vertical="center"/>
      <protection hidden="1"/>
    </xf>
    <xf numFmtId="167" fontId="8" fillId="0" borderId="19" xfId="1" applyNumberFormat="1" applyFont="1" applyBorder="1" applyAlignment="1" applyProtection="1">
      <alignment horizontal="center" vertical="center"/>
      <protection hidden="1"/>
    </xf>
    <xf numFmtId="167" fontId="8" fillId="0" borderId="48" xfId="1" applyNumberFormat="1" applyFont="1" applyBorder="1" applyAlignment="1" applyProtection="1">
      <alignment horizontal="center" vertical="center"/>
      <protection hidden="1"/>
    </xf>
    <xf numFmtId="167" fontId="8" fillId="0" borderId="32" xfId="1" applyNumberFormat="1" applyFont="1" applyBorder="1" applyAlignment="1" applyProtection="1">
      <alignment horizontal="center" vertical="center"/>
      <protection hidden="1"/>
    </xf>
    <xf numFmtId="167" fontId="8" fillId="0" borderId="37" xfId="1" applyNumberFormat="1" applyFont="1" applyBorder="1" applyAlignment="1" applyProtection="1">
      <alignment horizontal="center" vertical="center"/>
      <protection hidden="1"/>
    </xf>
    <xf numFmtId="167" fontId="8" fillId="0" borderId="13" xfId="1" applyNumberFormat="1" applyFont="1" applyBorder="1" applyAlignment="1" applyProtection="1">
      <alignment horizontal="center" vertical="center" wrapText="1"/>
      <protection hidden="1"/>
    </xf>
    <xf numFmtId="167" fontId="8" fillId="0" borderId="15" xfId="1" applyNumberFormat="1" applyFont="1" applyBorder="1" applyAlignment="1" applyProtection="1">
      <alignment horizontal="center" vertical="center" wrapText="1"/>
      <protection hidden="1"/>
    </xf>
    <xf numFmtId="167" fontId="8" fillId="0" borderId="16" xfId="1" applyNumberFormat="1" applyFont="1" applyBorder="1" applyAlignment="1" applyProtection="1">
      <alignment horizontal="center" vertical="center" wrapText="1"/>
      <protection hidden="1"/>
    </xf>
    <xf numFmtId="167" fontId="8" fillId="0" borderId="17" xfId="1" applyNumberFormat="1" applyFont="1" applyBorder="1" applyAlignment="1" applyProtection="1">
      <alignment horizontal="center" vertical="center" wrapText="1"/>
      <protection hidden="1"/>
    </xf>
    <xf numFmtId="167" fontId="8" fillId="4" borderId="12" xfId="1" applyNumberFormat="1" applyFont="1" applyFill="1" applyBorder="1" applyAlignment="1" applyProtection="1">
      <alignment horizontal="center" vertical="center" wrapText="1"/>
      <protection hidden="1"/>
    </xf>
    <xf numFmtId="167" fontId="8" fillId="4" borderId="14" xfId="1" applyNumberFormat="1" applyFont="1" applyFill="1" applyBorder="1" applyAlignment="1" applyProtection="1">
      <alignment horizontal="center" vertical="center" wrapText="1"/>
      <protection hidden="1"/>
    </xf>
    <xf numFmtId="167" fontId="8" fillId="4" borderId="13" xfId="1" applyNumberFormat="1" applyFont="1" applyFill="1" applyBorder="1" applyAlignment="1" applyProtection="1">
      <alignment horizontal="center" vertical="center" wrapText="1"/>
      <protection hidden="1"/>
    </xf>
    <xf numFmtId="167" fontId="8" fillId="4" borderId="15" xfId="1" applyNumberFormat="1" applyFont="1" applyFill="1" applyBorder="1" applyAlignment="1" applyProtection="1">
      <alignment horizontal="center" vertical="center" wrapText="1"/>
      <protection hidden="1"/>
    </xf>
    <xf numFmtId="167" fontId="8" fillId="3" borderId="13" xfId="1" applyNumberFormat="1" applyFont="1" applyFill="1" applyBorder="1" applyAlignment="1" applyProtection="1">
      <alignment horizontal="center" vertical="center" wrapText="1"/>
      <protection hidden="1"/>
    </xf>
    <xf numFmtId="167" fontId="8" fillId="3" borderId="15" xfId="1" applyNumberFormat="1" applyFont="1" applyFill="1" applyBorder="1" applyAlignment="1" applyProtection="1">
      <alignment horizontal="center" vertical="center" wrapText="1"/>
      <protection hidden="1"/>
    </xf>
    <xf numFmtId="0" fontId="21" fillId="3" borderId="0" xfId="0" applyFont="1" applyFill="1" applyBorder="1" applyAlignment="1" applyProtection="1">
      <alignment horizontal="center" vertical="center" wrapText="1"/>
      <protection locked="0" hidden="1"/>
    </xf>
    <xf numFmtId="0" fontId="21" fillId="3" borderId="31" xfId="0" applyFont="1" applyFill="1" applyBorder="1" applyAlignment="1" applyProtection="1">
      <alignment horizontal="center" vertical="center" wrapText="1"/>
      <protection locked="0" hidden="1"/>
    </xf>
    <xf numFmtId="167" fontId="8" fillId="0" borderId="21" xfId="1" applyNumberFormat="1" applyFont="1" applyBorder="1" applyAlignment="1" applyProtection="1">
      <alignment horizontal="center" vertical="center" wrapText="1"/>
      <protection hidden="1"/>
    </xf>
    <xf numFmtId="167" fontId="8" fillId="3" borderId="21" xfId="1" applyNumberFormat="1" applyFont="1" applyFill="1" applyBorder="1" applyAlignment="1" applyProtection="1">
      <alignment horizontal="center" vertical="center" wrapText="1"/>
      <protection hidden="1"/>
    </xf>
    <xf numFmtId="167" fontId="8" fillId="4" borderId="20" xfId="1" applyNumberFormat="1" applyFont="1" applyFill="1" applyBorder="1" applyAlignment="1" applyProtection="1">
      <alignment horizontal="center" vertical="center" wrapText="1"/>
      <protection hidden="1"/>
    </xf>
    <xf numFmtId="167" fontId="8" fillId="4" borderId="21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#,##0.00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#,##0.00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#,##0.00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#,##0.00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#,##0.00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4" formatCode="#,##0.00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4" formatCode="#,##0.0000000"/>
      <alignment horizontal="center" vertical="center" textRotation="0" wrapText="0" indent="0" justifyLastLine="0" shrinkToFit="0" readingOrder="0"/>
      <protection locked="1" hidden="1"/>
    </dxf>
    <dxf>
      <numFmt numFmtId="19" formatCode="d/mm/yyyy"/>
      <alignment horizontal="center" vertical="center" textRotation="0" wrapText="0" indent="0" justifyLastLine="0" shrinkToFit="0" readingOrder="0"/>
      <protection locked="1" hidden="1"/>
    </dxf>
    <dxf>
      <numFmt numFmtId="0" formatCode="General"/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</dxfs>
  <tableStyles count="0" defaultTableStyle="TableStyleMedium2" defaultPivotStyle="PivotStyleLight16"/>
  <colors>
    <mruColors>
      <color rgb="FF990033"/>
      <color rgb="FF8E023D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171450</xdr:rowOff>
    </xdr:from>
    <xdr:to>
      <xdr:col>1</xdr:col>
      <xdr:colOff>2593699</xdr:colOff>
      <xdr:row>1</xdr:row>
      <xdr:rowOff>115933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71450"/>
          <a:ext cx="2676525" cy="45883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403" unboundColumnsRight="45">
    <queryTableFields count="47">
      <queryTableField id="1" name="ROW_NUM" tableColumnId="1"/>
      <queryTableField id="2" name="VALUE_DATE" tableColumnId="2"/>
      <queryTableField id="383" dataBound="0" tableColumnId="3"/>
      <queryTableField id="382" dataBound="0" tableColumnId="4"/>
      <queryTableField id="381" dataBound="0" tableColumnId="5"/>
      <queryTableField id="397" dataBound="0" tableColumnId="42"/>
      <queryTableField id="380" dataBound="0" tableColumnId="6"/>
      <queryTableField id="379" dataBound="0" tableColumnId="7"/>
      <queryTableField id="378" dataBound="0" tableColumnId="8"/>
      <queryTableField id="377" dataBound="0" tableColumnId="9"/>
      <queryTableField id="376" dataBound="0" tableColumnId="10"/>
      <queryTableField id="375" dataBound="0" tableColumnId="11"/>
      <queryTableField id="374" dataBound="0" tableColumnId="12"/>
      <queryTableField id="373" dataBound="0" tableColumnId="13"/>
      <queryTableField id="372" dataBound="0" tableColumnId="14"/>
      <queryTableField id="371" dataBound="0" tableColumnId="15"/>
      <queryTableField id="370" dataBound="0" tableColumnId="16"/>
      <queryTableField id="369" dataBound="0" tableColumnId="17"/>
      <queryTableField id="368" dataBound="0" tableColumnId="18"/>
      <queryTableField id="367" dataBound="0" tableColumnId="19"/>
      <queryTableField id="366" dataBound="0" tableColumnId="20"/>
      <queryTableField id="365" dataBound="0" tableColumnId="21"/>
      <queryTableField id="395" dataBound="0" tableColumnId="40"/>
      <queryTableField id="394" dataBound="0" tableColumnId="39"/>
      <queryTableField id="388" dataBound="0" tableColumnId="34"/>
      <queryTableField id="364" dataBound="0" tableColumnId="22"/>
      <queryTableField id="363" dataBound="0" tableColumnId="23"/>
      <queryTableField id="398" dataBound="0" tableColumnId="43"/>
      <queryTableField id="362" dataBound="0" tableColumnId="24"/>
      <queryTableField id="361" dataBound="0" tableColumnId="25"/>
      <queryTableField id="360" dataBound="0" tableColumnId="26"/>
      <queryTableField id="359" dataBound="0" tableColumnId="27"/>
      <queryTableField id="358" dataBound="0" tableColumnId="28"/>
      <queryTableField id="389" dataBound="0" tableColumnId="33"/>
      <queryTableField id="390" dataBound="0" tableColumnId="35"/>
      <queryTableField id="391" dataBound="0" tableColumnId="36"/>
      <queryTableField id="392" dataBound="0" tableColumnId="37"/>
      <queryTableField id="393" dataBound="0" tableColumnId="38"/>
      <queryTableField id="396" dataBound="0" tableColumnId="41"/>
      <queryTableField id="400" dataBound="0" tableColumnId="45"/>
      <queryTableField id="399" dataBound="0" tableColumnId="44"/>
      <queryTableField id="402" dataBound="0" tableColumnId="47"/>
      <queryTableField id="401" dataBound="0" tableColumnId="46"/>
      <queryTableField id="387" dataBound="0" tableColumnId="29"/>
      <queryTableField id="386" dataBound="0" tableColumnId="30"/>
      <queryTableField id="385" dataBound="0" tableColumnId="31"/>
      <queryTableField id="384" dataBound="0" tableColumnId="32"/>
    </queryTableFields>
    <queryTableDeletedFields count="355">
      <deletedField name="AAA"/>
      <deletedField name="AAK"/>
      <deletedField name="AAL"/>
      <deletedField name="AAU"/>
      <deletedField name="AAV"/>
      <deletedField name="ABB"/>
      <deletedField name="ACC"/>
      <deletedField name="ACD"/>
      <deletedField name="ACE"/>
      <deletedField name="ACH"/>
      <deletedField name="ACK"/>
      <deletedField name="ACL"/>
      <deletedField name="ACO"/>
      <deletedField name="ACT"/>
      <deletedField name="ACY"/>
      <deletedField name="ADE"/>
      <deletedField name="ADH"/>
      <deletedField name="ADP"/>
      <deletedField name="AED"/>
      <deletedField name="AES"/>
      <deletedField name="AFA"/>
      <deletedField name="AFF"/>
      <deletedField name="AFO"/>
      <deletedField name="AFS"/>
      <deletedField name="AFT"/>
      <deletedField name="AFV"/>
      <deletedField name="AFY"/>
      <deletedField name="AGC"/>
      <deletedField name="AGF"/>
      <deletedField name="AHI"/>
      <deletedField name="AHN"/>
      <deletedField name="AHU"/>
      <deletedField name="AIO"/>
      <deletedField name="AIS"/>
      <deletedField name="AK2"/>
      <deletedField name="AK3"/>
      <deletedField name="AKE"/>
      <deletedField name="AKU"/>
      <deletedField name="ALC"/>
      <deletedField name="ALD"/>
      <deletedField name="AN1"/>
      <deletedField name="AND"/>
      <deletedField name="ANL"/>
      <deletedField name="AOY"/>
      <deletedField name="APT"/>
      <deletedField name="ARB"/>
      <deletedField name="ARC"/>
      <deletedField name="ARD"/>
      <deletedField name="ARE"/>
      <deletedField name="ARL"/>
      <deletedField name="ARM"/>
      <deletedField name="ASA"/>
      <deletedField name="ATD"/>
      <deletedField name="ATT"/>
      <deletedField name="AUT"/>
      <deletedField name="AYA"/>
      <deletedField name="AYK"/>
      <deletedField name="AYR"/>
      <deletedField name="BAA"/>
      <deletedField name="BAT"/>
      <deletedField name="BKE"/>
      <deletedField name="BKR"/>
      <deletedField name="BMH"/>
      <deletedField name="BMT"/>
      <deletedField name="BZI"/>
      <deletedField name="DAH"/>
      <deletedField name="DBA"/>
      <deletedField name="DBB"/>
      <deletedField name="DBH"/>
      <deletedField name="DBP"/>
      <deletedField name="DBZ"/>
      <deletedField name="DEA"/>
      <deletedField name="DLY"/>
      <deletedField name="DPK"/>
      <deletedField name="DPT"/>
      <deletedField name="DSP"/>
      <deletedField name="DZA"/>
      <deletedField name="DZE"/>
      <deletedField name="DZF"/>
      <deletedField name="DZK"/>
      <deletedField name="DZT"/>
      <deletedField name="EBD"/>
      <deletedField name="EC2"/>
      <deletedField name="ECA"/>
      <deletedField name="ECH"/>
      <deletedField name="ECT"/>
      <deletedField name="EIB"/>
      <deletedField name="EIC"/>
      <deletedField name="EID"/>
      <deletedField name="EIL"/>
      <deletedField name="EK1"/>
      <deletedField name="EKF"/>
      <deletedField name="ELT"/>
      <deletedField name="FAB"/>
      <deletedField name="FAF"/>
      <deletedField name="FBD"/>
      <deletedField name="FCV"/>
      <deletedField name="FDB"/>
      <deletedField name="FFS"/>
      <deletedField name="FI2"/>
      <deletedField name="FI3"/>
      <deletedField name="FIB"/>
      <deletedField name="FID"/>
      <deletedField name="FIL"/>
      <deletedField name="FIT"/>
      <deletedField name="FNO"/>
      <deletedField name="FPE"/>
      <deletedField name="FPH"/>
      <deletedField name="FPK"/>
      <deletedField name="FRD"/>
      <deletedField name="FSF"/>
      <deletedField name="FUB"/>
      <deletedField name="FYC"/>
      <deletedField name="FYD"/>
      <deletedField name="FYH"/>
      <deletedField name="FYHX"/>
      <deletedField name="FYI"/>
      <deletedField name="FYO"/>
      <deletedField name="FYR"/>
      <deletedField name="GA1"/>
      <deletedField name="GA3"/>
      <deletedField name="GAE"/>
      <deletedField name="GAF"/>
      <deletedField name="GAH"/>
      <deletedField name="GAI"/>
      <deletedField name="GAK"/>
      <deletedField name="GAT"/>
      <deletedField name="GBC"/>
      <deletedField name="GBG"/>
      <deletedField name="GBK"/>
      <deletedField name="GBL"/>
      <deletedField name="GDU"/>
      <deletedField name="GFS"/>
      <deletedField name="GHS"/>
      <deletedField name="GKF"/>
      <deletedField name="GL1"/>
      <deletedField name="GLD"/>
      <deletedField name="GLS"/>
      <deletedField name="GMA"/>
      <deletedField name="GMR"/>
      <deletedField name="GPA"/>
      <deletedField name="GPB"/>
      <deletedField name="GPF"/>
      <deletedField name="GPG"/>
      <deletedField name="GPI"/>
      <deletedField name="GPU"/>
      <deletedField name="GSA"/>
      <deletedField name="GSH"/>
      <deletedField name="GSP"/>
      <deletedField name="GTA"/>
      <deletedField name="GTD"/>
      <deletedField name="GTF"/>
      <deletedField name="GTP"/>
      <deletedField name="GTS"/>
      <deletedField name="GTT"/>
      <deletedField name="GUH"/>
      <deletedField name="GYK"/>
      <deletedField name="HAF"/>
      <deletedField name="HBD"/>
      <deletedField name="HBF"/>
      <deletedField name="HBU"/>
      <deletedField name="HLE"/>
      <deletedField name="HLK"/>
      <deletedField name="HLT"/>
      <deletedField name="HOA"/>
      <deletedField name="HOB"/>
      <deletedField name="HOY"/>
      <deletedField name="HPD"/>
      <deletedField name="HPK"/>
      <deletedField name="HPO"/>
      <deletedField name="HPS"/>
      <deletedField name="HSA"/>
      <deletedField name="HST"/>
      <deletedField name="HTT"/>
      <deletedField name="HVS"/>
      <deletedField name="HYD"/>
      <deletedField name="HYT"/>
      <deletedField name="IAT"/>
      <deletedField name="IBB"/>
      <deletedField name="IBG"/>
      <deletedField name="IBN"/>
      <deletedField name="IBV"/>
      <deletedField name="ICA"/>
      <deletedField name="ICC"/>
      <deletedField name="ICD"/>
      <deletedField name="ICF"/>
      <deletedField name="IDF"/>
      <deletedField name="IDY"/>
      <deletedField name="IGA"/>
      <deletedField name="IGB"/>
      <deletedField name="IGD"/>
      <deletedField name="IGH"/>
      <deletedField name="IGT"/>
      <deletedField name="IGU"/>
      <deletedField name="ILG"/>
      <deletedField name="IPB"/>
      <deletedField name="IPD"/>
      <deletedField name="IPJ"/>
      <deletedField name="IPL"/>
      <deletedField name="IPN"/>
      <deletedField name="IPT"/>
      <deletedField name="IPV"/>
      <deletedField name="IST"/>
      <deletedField name="ISV"/>
      <deletedField name="IYB"/>
      <deletedField name="IYD"/>
      <deletedField name="IYR"/>
      <deletedField name="KIS"/>
      <deletedField name="KRB"/>
      <deletedField name="KRC"/>
      <deletedField name="KRF"/>
      <deletedField name="KRT"/>
      <deletedField name="KTM"/>
      <deletedField name="KTN"/>
      <deletedField name="KTV"/>
      <deletedField name="KUB"/>
      <deletedField name="KYA"/>
      <deletedField name="KZL"/>
      <deletedField name="MAC"/>
      <deletedField name="MAD"/>
      <deletedField name="MBL"/>
      <deletedField name="MPF"/>
      <deletedField name="MPK"/>
      <deletedField name="MPS"/>
      <deletedField name="OBP"/>
      <deletedField name="ODV"/>
      <deletedField name="OHB"/>
      <deletedField name="OKD"/>
      <deletedField name="OKP"/>
      <deletedField name="OKT"/>
      <deletedField name="OPB"/>
      <deletedField name="OPH"/>
      <deletedField name="OPI"/>
      <deletedField name="OSD"/>
      <deletedField name="OSL"/>
      <deletedField name="PPF"/>
      <deletedField name="SKA"/>
      <deletedField name="SKB"/>
      <deletedField name="SKH"/>
      <deletedField name="SMH"/>
      <deletedField name="SPA"/>
      <deletedField name="SPAX"/>
      <deletedField name="SPE"/>
      <deletedField name="SPEX"/>
      <deletedField name="SPV"/>
      <deletedField name="ST1"/>
      <deletedField name="STH"/>
      <deletedField name="STT"/>
      <deletedField name="SUA"/>
      <deletedField name="SUB"/>
      <deletedField name="SUC"/>
      <deletedField name="SYA"/>
      <deletedField name="TAU"/>
      <deletedField name="TBT"/>
      <deletedField name="TBV"/>
      <deletedField name="TCA"/>
      <deletedField name="TCB"/>
      <deletedField name="TCD"/>
      <deletedField name="TDF"/>
      <deletedField name="TDG"/>
      <deletedField name="TE3"/>
      <deletedField name="TEF"/>
      <deletedField name="TET"/>
      <deletedField name="TFF"/>
      <deletedField name="TGA"/>
      <deletedField name="TGE"/>
      <deletedField name="TI2"/>
      <deletedField name="TI3"/>
      <deletedField name="TI4"/>
      <deletedField name="TI6"/>
      <deletedField name="TI7"/>
      <deletedField name="TIE"/>
      <deletedField name="TIF"/>
      <deletedField name="TKF"/>
      <deletedField name="TLE"/>
      <deletedField name="TLH"/>
      <deletedField name="TLZ"/>
      <deletedField name="TMA"/>
      <deletedField name="TMD"/>
      <deletedField name="TMG"/>
      <deletedField name="TMT"/>
      <deletedField name="TNT"/>
      <deletedField name="TOT"/>
      <deletedField name="TPC"/>
      <deletedField name="TPF"/>
      <deletedField name="TPL"/>
      <deletedField name="TPN"/>
      <deletedField name="TPT"/>
      <deletedField name="TPV"/>
      <deletedField name="TPZ"/>
      <deletedField name="TTA"/>
      <deletedField name="TTE"/>
      <deletedField name="TUA"/>
      <deletedField name="TVT"/>
      <deletedField name="TYB"/>
      <deletedField name="TYH"/>
      <deletedField name="TZD"/>
      <deletedField name="TZE"/>
      <deletedField name="TZF"/>
      <deletedField name="TZK"/>
      <deletedField name="TZT"/>
      <deletedField name="UAHN"/>
      <deletedField name="UFFS"/>
      <deletedField name="UIDF"/>
      <deletedField name="UPH"/>
      <deletedField name="UPK"/>
      <deletedField name="VAF"/>
      <deletedField name="VBA"/>
      <deletedField name="VEF"/>
      <deletedField name="VK2"/>
      <deletedField name="VK3"/>
      <deletedField name="VKS"/>
      <deletedField name="VTE"/>
      <deletedField name="YAB"/>
      <deletedField name="YAC"/>
      <deletedField name="YAD"/>
      <deletedField name="YAF"/>
      <deletedField name="YAK"/>
      <deletedField name="YAN"/>
      <deletedField name="YAS"/>
      <deletedField name="YAU"/>
      <deletedField name="YAY"/>
      <deletedField name="YBE"/>
      <deletedField name="YBN"/>
      <deletedField name="YBO"/>
      <deletedField name="YBS"/>
      <deletedField name="YBU"/>
      <deletedField name="YDA"/>
      <deletedField name="YDB"/>
      <deletedField name="YDE"/>
      <deletedField name="YDI"/>
      <deletedField name="YDO"/>
      <deletedField name="YEF"/>
      <deletedField name="YFB"/>
      <deletedField name="YFV"/>
      <deletedField name="YHS"/>
      <deletedField name="YKT"/>
      <deletedField name="YKU"/>
      <deletedField name="YOD"/>
      <deletedField name="YOT"/>
      <deletedField name="YSE"/>
      <deletedField name="YSU"/>
      <deletedField name="YTA"/>
      <deletedField name="YTD"/>
      <deletedField name="YTP"/>
      <deletedField name="ZBA"/>
      <deletedField name="ZBD"/>
      <deletedField name="ZBE"/>
      <deletedField name="ZBK"/>
      <deletedField name="ZBT"/>
      <deletedField name="ZPC"/>
      <deletedField name="ZPD"/>
      <deletedField name="ZPE"/>
      <deletedField name="ZPF"/>
      <deletedField name="ZPG"/>
    </queryTableDeletedFields>
  </queryTableRefresh>
</queryTable>
</file>

<file path=xl/queryTables/queryTable2.xml><?xml version="1.0" encoding="utf-8"?>
<queryTable xmlns="http://schemas.openxmlformats.org/spreadsheetml/2006/main" name="ExternalData_1" connectionId="2" autoFormatId="0" applyNumberFormats="0" applyBorderFormats="0" applyFontFormats="1" applyPatternFormats="1" applyAlignmentFormats="0" applyWidthHeightFormats="0">
  <queryTableRefresh preserveSortFilterLayout="0" nextId="4">
    <queryTableFields count="3">
      <queryTableField id="1" name="ROW_NUM" tableColumnId="10"/>
      <queryTableField id="2" name="FON_ADI_FORMATLI" tableColumnId="11"/>
      <queryTableField id="3" name="FON_KODU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3" name="Query2" displayName="Query2" ref="A1:AU1355" tableType="queryTable" totalsRowShown="0" headerRowDxfId="79" dataDxfId="78">
  <autoFilter ref="A1:AU1355">
    <filterColumn colId="0" hiddenButton="1"/>
    <filterColumn colId="1" hiddenButton="1"/>
    <filterColumn colId="2" hiddenButton="1"/>
    <filterColumn colId="3" hiddenButton="1"/>
    <filterColumn colId="4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5" hiddenButton="1"/>
    <filterColumn colId="26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47">
    <tableColumn id="1" uniqueName="1" name="ROW_NUM" queryTableFieldId="1" dataDxfId="77"/>
    <tableColumn id="2" uniqueName="2" name="VALUE_DATE" queryTableFieldId="2" dataDxfId="76"/>
    <tableColumn id="3" uniqueName="3" name="ANL" queryTableFieldId="383" dataDxfId="75"/>
    <tableColumn id="4" uniqueName="4" name="EKF" queryTableFieldId="382" dataDxfId="74"/>
    <tableColumn id="5" uniqueName="5" name="IST" queryTableFieldId="381" dataDxfId="73" dataCellStyle="Comma"/>
    <tableColumn id="42" uniqueName="42" name="TE3" queryTableFieldId="397" dataDxfId="72" dataCellStyle="Comma"/>
    <tableColumn id="6" uniqueName="6" name="GPI" queryTableFieldId="380" dataDxfId="71"/>
    <tableColumn id="7" uniqueName="7" name="IPV" queryTableFieldId="379" dataDxfId="70"/>
    <tableColumn id="8" uniqueName="8" name="YKT" queryTableFieldId="378" dataDxfId="69"/>
    <tableColumn id="9" uniqueName="9" name="GHS" queryTableFieldId="377" dataDxfId="68"/>
    <tableColumn id="10" uniqueName="10" name="YAS" queryTableFieldId="376" dataDxfId="67"/>
    <tableColumn id="11" uniqueName="11" name="GPB" queryTableFieldId="375" dataDxfId="66"/>
    <tableColumn id="12" uniqueName="12" name="ADE" queryTableFieldId="374" dataDxfId="65"/>
    <tableColumn id="13" uniqueName="13" name="YAC" queryTableFieldId="373" dataDxfId="64"/>
    <tableColumn id="14" uniqueName="14" name="GBL" queryTableFieldId="372" dataDxfId="63"/>
    <tableColumn id="15" uniqueName="15" name="YOT" queryTableFieldId="371" dataDxfId="62"/>
    <tableColumn id="16" uniqueName="16" name="YOT2" queryTableFieldId="370" dataDxfId="61"/>
    <tableColumn id="17" uniqueName="17" name="GSP" queryTableFieldId="369" dataDxfId="60"/>
    <tableColumn id="18" uniqueName="18" name="AAV" queryTableFieldId="368" dataDxfId="59"/>
    <tableColumn id="19" uniqueName="19" name="AFT" queryTableFieldId="367" dataDxfId="58"/>
    <tableColumn id="20" uniqueName="20" name="SPA" queryTableFieldId="366" dataDxfId="57"/>
    <tableColumn id="21" uniqueName="21" name="SPE" queryTableFieldId="365" dataDxfId="56"/>
    <tableColumn id="40" uniqueName="40" name="ARM" queryTableFieldId="395" dataDxfId="55"/>
    <tableColumn id="39" uniqueName="39" name="AYR" queryTableFieldId="394" dataDxfId="54"/>
    <tableColumn id="34" uniqueName="34" name="AYA" queryTableFieldId="388" dataDxfId="53"/>
    <tableColumn id="22" uniqueName="22" name="PPF" queryTableFieldId="364" dataDxfId="52"/>
    <tableColumn id="23" uniqueName="23" name="IDF" queryTableFieldId="363" dataDxfId="51"/>
    <tableColumn id="43" uniqueName="43" name="GZP" queryTableFieldId="398" dataDxfId="50"/>
    <tableColumn id="24" uniqueName="24" name="FYH" queryTableFieldId="362" dataDxfId="49"/>
    <tableColumn id="25" uniqueName="25" name="FYI" queryTableFieldId="361" dataDxfId="48"/>
    <tableColumn id="26" uniqueName="26" name="TI6" queryTableFieldId="360" dataDxfId="47"/>
    <tableColumn id="27" uniqueName="27" name="TI7" queryTableFieldId="359" dataDxfId="46"/>
    <tableColumn id="28" uniqueName="28" name="TI4" queryTableFieldId="358" dataDxfId="45"/>
    <tableColumn id="33" uniqueName="33" name="SUA" queryTableFieldId="389" dataDxfId="44"/>
    <tableColumn id="35" uniqueName="35" name="AGC" queryTableFieldId="390" dataDxfId="43"/>
    <tableColumn id="36" uniqueName="36" name="ARL" queryTableFieldId="391" dataDxfId="42"/>
    <tableColumn id="37" uniqueName="37" name="AAS" queryTableFieldId="392" dataDxfId="41"/>
    <tableColumn id="38" uniqueName="38" name="YPV" queryTableFieldId="393" dataDxfId="40"/>
    <tableColumn id="41" uniqueName="41" name="TGE" queryTableFieldId="396" dataDxfId="39"/>
    <tableColumn id="45" uniqueName="45" name="GMA" queryTableFieldId="400" dataDxfId="38"/>
    <tableColumn id="44" uniqueName="44" name="TE4" queryTableFieldId="399" dataDxfId="37"/>
    <tableColumn id="47" uniqueName="47" name="IIS" queryTableFieldId="402" dataDxfId="36"/>
    <tableColumn id="46" uniqueName="46" name="TPP" queryTableFieldId="401" dataDxfId="35"/>
    <tableColumn id="29" uniqueName="29" name="IIP" queryTableFieldId="387" dataDxfId="34"/>
    <tableColumn id="30" uniqueName="30" name="IYR" queryTableFieldId="386" dataDxfId="33"/>
    <tableColumn id="31" uniqueName="31" name="GAH" queryTableFieldId="385" dataDxfId="32"/>
    <tableColumn id="32" uniqueName="32" name="IUU" queryTableFieldId="384" dataDxfId="3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6" name="Query3" displayName="Query3" ref="A1:C364" tableType="queryTable" totalsRowShown="0" headerRowDxfId="30" dataDxfId="29">
  <autoFilter ref="A1:C364"/>
  <tableColumns count="3">
    <tableColumn id="10" uniqueName="10" name="ROW_NUM" queryTableFieldId="1" dataDxfId="28"/>
    <tableColumn id="11" uniqueName="11" name="FON_ADI_FORMATLI" queryTableFieldId="2" dataDxfId="27"/>
    <tableColumn id="12" uniqueName="12" name="FON_KODU" queryTableFieldId="3" dataDxfId="2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102"/>
  <sheetViews>
    <sheetView showGridLines="0" tabSelected="1" zoomScaleNormal="100" workbookViewId="0">
      <selection activeCell="D12" sqref="D12"/>
    </sheetView>
  </sheetViews>
  <sheetFormatPr defaultColWidth="23.33203125" defaultRowHeight="14.4" x14ac:dyDescent="0.3"/>
  <cols>
    <col min="1" max="1" width="5.109375" style="159" customWidth="1"/>
    <col min="2" max="2" width="59.33203125" style="1" customWidth="1"/>
    <col min="3" max="3" width="12.33203125" style="1" bestFit="1" customWidth="1"/>
    <col min="4" max="4" width="10.6640625" style="1" bestFit="1" customWidth="1"/>
    <col min="5" max="5" width="6.6640625" style="1" bestFit="1" customWidth="1"/>
    <col min="6" max="6" width="13.88671875" style="6" bestFit="1" customWidth="1"/>
    <col min="7" max="7" width="9.44140625" style="1" bestFit="1" customWidth="1"/>
    <col min="8" max="8" width="8" style="1" hidden="1" customWidth="1"/>
    <col min="9" max="10" width="11.109375" style="1" bestFit="1" customWidth="1"/>
    <col min="11" max="11" width="10.6640625" style="1" bestFit="1" customWidth="1"/>
    <col min="12" max="12" width="10.6640625" style="7" bestFit="1" customWidth="1"/>
    <col min="13" max="13" width="11.109375" style="7" bestFit="1" customWidth="1"/>
    <col min="14" max="14" width="12" style="52" customWidth="1"/>
    <col min="15" max="15" width="7.6640625" style="52" customWidth="1"/>
    <col min="16" max="16" width="7.33203125" style="10" bestFit="1" customWidth="1"/>
    <col min="17" max="17" width="12.33203125" style="10" bestFit="1" customWidth="1"/>
    <col min="18" max="18" width="10.6640625" style="10" bestFit="1" customWidth="1"/>
    <col min="19" max="19" width="12.33203125" style="10" bestFit="1" customWidth="1"/>
    <col min="20" max="20" width="9.6640625" style="10" bestFit="1" customWidth="1"/>
    <col min="21" max="21" width="23.33203125" style="52"/>
    <col min="22" max="16384" width="23.33203125" style="10"/>
  </cols>
  <sheetData>
    <row r="1" spans="1:22" ht="40.5" customHeight="1" x14ac:dyDescent="0.3">
      <c r="C1" s="1" t="s">
        <v>743</v>
      </c>
      <c r="P1" s="10">
        <v>1650</v>
      </c>
    </row>
    <row r="3" spans="1:22" s="45" customFormat="1" ht="15" thickBot="1" x14ac:dyDescent="0.35">
      <c r="A3" s="160"/>
      <c r="B3" s="4"/>
      <c r="C3" s="4"/>
      <c r="D3" s="4"/>
      <c r="E3" s="4"/>
      <c r="F3" s="5"/>
      <c r="G3" s="4"/>
      <c r="H3" s="4"/>
      <c r="I3" s="4"/>
      <c r="J3" s="4"/>
      <c r="K3" s="4"/>
      <c r="L3" s="11"/>
      <c r="M3" s="11"/>
      <c r="N3" s="142"/>
      <c r="O3" s="142"/>
      <c r="P3" s="172" t="s">
        <v>659</v>
      </c>
      <c r="Q3" s="10" t="s">
        <v>9</v>
      </c>
      <c r="R3" s="83">
        <f>DMAX(FonFiyatlari!B:B,"VALUE_DATE",Q3:Q4)</f>
        <v>44328</v>
      </c>
      <c r="S3" s="10" t="s">
        <v>9</v>
      </c>
      <c r="T3" s="83">
        <f>DATEVALUE(CONCATENATE("01/01/",YEAR(D6)))</f>
        <v>44562</v>
      </c>
      <c r="U3" s="142"/>
      <c r="V3" s="136"/>
    </row>
    <row r="4" spans="1:22" ht="20.399999999999999" thickBot="1" x14ac:dyDescent="0.35">
      <c r="B4" s="173" t="s">
        <v>669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  <c r="P4" s="172"/>
      <c r="Q4" s="83" t="str">
        <f>"&lt;=" &amp;VLOOKUP(D7,FonFiyatlari!A:B,2,FALSE)-365</f>
        <v>&lt;=44332</v>
      </c>
      <c r="R4" s="87">
        <f>VLOOKUP(R3,CHOOSE({1,2},FonFiyatlari!B:B,FonFiyatlari!A:A),2,FALSE)</f>
        <v>249</v>
      </c>
      <c r="S4" s="88" t="str">
        <f>"&gt;=" &amp;VLOOKUP(D7,FonFiyatlari!A:B,2,FALSE)-_xlfn.DAYS(D6,T3)</f>
        <v>&gt;=44562</v>
      </c>
      <c r="T4" s="83">
        <f>DMIN(FonFiyatlari!B:B,"VALUE_DATE",S3:S4)</f>
        <v>44564</v>
      </c>
    </row>
    <row r="5" spans="1:22" ht="41.4" x14ac:dyDescent="0.3">
      <c r="B5" s="13" t="s">
        <v>662</v>
      </c>
      <c r="C5" s="12" t="s">
        <v>663</v>
      </c>
      <c r="D5" s="12" t="s">
        <v>664</v>
      </c>
      <c r="E5" s="12" t="s">
        <v>665</v>
      </c>
      <c r="F5" s="12" t="s">
        <v>666</v>
      </c>
      <c r="G5" s="12" t="s">
        <v>668</v>
      </c>
      <c r="H5" s="12" t="s">
        <v>667</v>
      </c>
      <c r="I5" s="15" t="str">
        <f>CONCATENATE(TEXT(T8,"gg/aa/YYYY")," Tarihine Göre Getiri")</f>
        <v>05/05/2022 Tarihine Göre Getiri</v>
      </c>
      <c r="J5" s="12" t="str">
        <f>CONCATENATE(TEXT(T4,"gg/aa/YYYY")," Tarihine Göre Getiri")</f>
        <v>03/01/2022 Tarihine Göre Getiri</v>
      </c>
      <c r="K5" s="12" t="str">
        <f>CONCATENATE(TEXT(R7,"gg/aa/YYYY")," Tarihine Göre Getiri")</f>
        <v>15/04/2022 Tarihine Göre Getiri</v>
      </c>
      <c r="L5" s="15" t="str">
        <f>CONCATENATE(TEXT(R5,"gg/aa/YYYY")," Tarihine Göre Getiri")</f>
        <v>15/02/2022 Tarihine Göre Getiri</v>
      </c>
      <c r="M5" s="20" t="str">
        <f>CONCATENATE(TEXT(R3,"gg/aa/YYYY")," Tarihine Göre Getiri")</f>
        <v>12/05/2021 Tarihine Göre Getiri</v>
      </c>
      <c r="N5" s="144"/>
      <c r="O5" s="144"/>
      <c r="P5" s="172" t="s">
        <v>661</v>
      </c>
      <c r="Q5" s="10" t="s">
        <v>9</v>
      </c>
      <c r="R5" s="83">
        <f>DMAX(FonFiyatlari!B:B,"VALUE_DATE",Q5:Q6)</f>
        <v>44607</v>
      </c>
      <c r="S5" s="83"/>
      <c r="T5" s="10">
        <f>VLOOKUP(T4,CHOOSE({1,2},FonFiyatlari!B:B,FonFiyatlari!A:A),2,FALSE)</f>
        <v>94</v>
      </c>
    </row>
    <row r="6" spans="1:22" ht="24" customHeight="1" thickBot="1" x14ac:dyDescent="0.35">
      <c r="A6" s="159" t="str">
        <f>VLOOKUP(B7,Query3[],3,FALSE)</f>
        <v>ANL</v>
      </c>
      <c r="B6" s="14" t="s">
        <v>740</v>
      </c>
      <c r="C6" s="27">
        <v>44694</v>
      </c>
      <c r="D6" s="27">
        <v>44697</v>
      </c>
      <c r="E6" s="26">
        <v>1</v>
      </c>
      <c r="F6" s="19">
        <f>IF(D6&gt;=C6,+D8/C8-1,"Vade Başlangıç, Vade Bitişten Büyük Olamaz")</f>
        <v>1.2832285367545548E-3</v>
      </c>
      <c r="G6" s="19">
        <f>IF(D6&gt;=C6,IF(F6&gt;0,F6/F7*365,NA()),"Vade Başlangıç, Vade Bitişten Büyük Olamaz")</f>
        <v>0.15612613863847083</v>
      </c>
      <c r="H6" s="19">
        <f>IF(D6&gt;=C6,IF(F6&gt;0,+F6*0.9*366/0.95/F7,NA()),"Vade Başlangıç, Vade Bitişten Büyük Olamaz")</f>
        <v>0.14831420351121069</v>
      </c>
      <c r="I6" s="17">
        <f>+D8/I7-1</f>
        <v>4.7213695761154639E-3</v>
      </c>
      <c r="J6" s="17">
        <f>+D8/J7-1</f>
        <v>6.1308907256291345E-2</v>
      </c>
      <c r="K6" s="17">
        <f>+D8/K7-1</f>
        <v>1.3570408655332988E-2</v>
      </c>
      <c r="L6" s="17">
        <f>+D8/L7-1</f>
        <v>4.0686908865768201E-2</v>
      </c>
      <c r="M6" s="18">
        <f>+D8/M7-1</f>
        <v>0.18255059930277562</v>
      </c>
      <c r="N6" s="145"/>
      <c r="O6" s="145"/>
      <c r="P6" s="172"/>
      <c r="Q6" s="83" t="str">
        <f>"&lt;=" &amp;VLOOKUP(D7,FonFiyatlari!A:B,2,FALSE)-90</f>
        <v>&lt;=44607</v>
      </c>
      <c r="R6" s="87">
        <f>VLOOKUP(R5,CHOOSE({1,2},FonFiyatlari!B:B,FonFiyatlari!A:A),2,FALSE)</f>
        <v>62</v>
      </c>
      <c r="S6" s="87"/>
    </row>
    <row r="7" spans="1:22" ht="4.95" customHeight="1" x14ac:dyDescent="0.3">
      <c r="B7" s="79">
        <f>VLOOKUP(B6,FonListesi!B:C,2,FALSE)</f>
        <v>43</v>
      </c>
      <c r="C7" s="106">
        <f>VLOOKUP(C6,CHOOSE({1,2},FonFiyatlari!B:B,FonFiyatlari!A:A),2,FALSE)</f>
        <v>2</v>
      </c>
      <c r="D7" s="80">
        <f>VLOOKUP(D6,CHOOSE({1,2},FonFiyatlari!B:B,FonFiyatlari!A:A),2,FALSE)</f>
        <v>1</v>
      </c>
      <c r="E7" s="80"/>
      <c r="F7" s="81">
        <f>+VLOOKUP(D7,FonFiyatlari!A:B,2,FALSE)-VLOOKUP(C7,FonFiyatlari!A:B,2,FALSE)</f>
        <v>3</v>
      </c>
      <c r="G7" s="81"/>
      <c r="H7" s="81"/>
      <c r="I7" s="82">
        <f>HLOOKUP(A6,FonFiyatlari!1:10471,T9+1,FALSE)</f>
        <v>7.9432460000000003</v>
      </c>
      <c r="J7" s="82">
        <f>HLOOKUP(A6,FonFiyatlari!1:10471,T5+1,FALSE)</f>
        <v>7.5197229999999999</v>
      </c>
      <c r="K7" s="82">
        <f>HLOOKUP(A6,FonFiyatlari!1:10471,R8+1,FALSE)</f>
        <v>7.8738970000000004</v>
      </c>
      <c r="L7" s="82">
        <f>HLOOKUP(A6,FonFiyatlari!1:10471,R6+1,FALSE)</f>
        <v>7.6687320000000003</v>
      </c>
      <c r="M7" s="82">
        <f>HLOOKUP(A6,FonFiyatlari!1:10471,R4+1,FALSE)</f>
        <v>6.7487589999999997</v>
      </c>
      <c r="N7" s="142"/>
      <c r="O7" s="142"/>
      <c r="P7" s="141" t="s">
        <v>660</v>
      </c>
      <c r="Q7" s="10" t="s">
        <v>9</v>
      </c>
      <c r="R7" s="83">
        <f>DMAX(FonFiyatlari!B:B,"VALUE_DATE",Q7:Q8)</f>
        <v>44666</v>
      </c>
      <c r="S7" s="10" t="s">
        <v>9</v>
      </c>
      <c r="T7" s="83">
        <f>DATEVALUE(CONCATENATE("01/",RIGHT("0"&amp;MONTH(D6),2),"/",YEAR(D6)))</f>
        <v>44682</v>
      </c>
    </row>
    <row r="8" spans="1:22" ht="6.6" customHeight="1" thickBot="1" x14ac:dyDescent="0.35">
      <c r="B8" s="80"/>
      <c r="C8" s="110">
        <f>HLOOKUP(A6,FonFiyatlari!1:1048576,C7+1,FALSE)</f>
        <v>7.9705209999999997</v>
      </c>
      <c r="D8" s="110">
        <f>HLOOKUP(A6,FonFiyatlari!1:1048576,D7+1,FALSE)</f>
        <v>7.9807490000000003</v>
      </c>
      <c r="E8" s="84"/>
      <c r="F8" s="81"/>
      <c r="G8" s="81"/>
      <c r="H8" s="82"/>
      <c r="I8" s="82"/>
      <c r="J8" s="85"/>
      <c r="K8" s="86"/>
      <c r="L8" s="86"/>
      <c r="M8" s="86"/>
      <c r="N8" s="143"/>
      <c r="O8" s="143"/>
      <c r="P8" s="141"/>
      <c r="Q8" s="83" t="str">
        <f>"&lt;=" &amp;VLOOKUP(D7,FonFiyatlari!A:B,2,FALSE)-30</f>
        <v>&lt;=44667</v>
      </c>
      <c r="R8" s="87">
        <f>VLOOKUP(R7,CHOOSE({1,2},FonFiyatlari!B:B,FonFiyatlari!A:A),2,FALSE)</f>
        <v>19</v>
      </c>
      <c r="S8" s="88" t="str">
        <f>"&gt;=" &amp;VLOOKUP(D7,FonFiyatlari!A:B,2,FALSE)-_xlfn.DAYS(D6,T7)</f>
        <v>&gt;=44682</v>
      </c>
      <c r="T8" s="83">
        <f>DMIN(FonFiyatlari!B:B,"VALUE_DATE",S7:S8)</f>
        <v>44686</v>
      </c>
    </row>
    <row r="9" spans="1:22" ht="20.399999999999999" thickBot="1" x14ac:dyDescent="0.35">
      <c r="B9" s="173" t="s">
        <v>738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5"/>
      <c r="N9" s="146"/>
      <c r="O9" s="146"/>
      <c r="P9" s="89"/>
      <c r="S9" s="83"/>
      <c r="T9" s="10">
        <f>VLOOKUP(T8,CHOOSE({1,2},FonFiyatlari!B:B,FonFiyatlari!A:A),2,FALSE)</f>
        <v>8</v>
      </c>
    </row>
    <row r="10" spans="1:22" ht="42" thickBot="1" x14ac:dyDescent="0.35">
      <c r="B10" s="60" t="s">
        <v>662</v>
      </c>
      <c r="C10" s="12" t="s">
        <v>663</v>
      </c>
      <c r="D10" s="12" t="s">
        <v>664</v>
      </c>
      <c r="E10" s="46" t="s">
        <v>665</v>
      </c>
      <c r="F10" s="46" t="s">
        <v>666</v>
      </c>
      <c r="G10" s="46" t="s">
        <v>668</v>
      </c>
      <c r="H10" s="46" t="s">
        <v>667</v>
      </c>
      <c r="I10" s="61" t="str">
        <f>CONCATENATE(TEXT(T16,"gg/aa/YYYY")," Tarihine Göre Getiri")</f>
        <v>05/05/2022 Tarihine Göre Getiri</v>
      </c>
      <c r="J10" s="46" t="str">
        <f>CONCATENATE(TEXT(T11,"gg/aa/YYYY")," Tarihine Göre Getiri")</f>
        <v>03/01/2022 Tarihine Göre Getiri</v>
      </c>
      <c r="K10" s="46" t="str">
        <f>CONCATENATE(TEXT(R15,"gg/aa/YYYY")," Tarihine Göre Getiri")</f>
        <v>15/04/2022 Tarihine Göre Getiri</v>
      </c>
      <c r="L10" s="61" t="str">
        <f>CONCATENATE(TEXT(R12,"gg/aa/YYYY")," Tarihine Göre Getiri")</f>
        <v>15/02/2022 Tarihine Göre Getiri</v>
      </c>
      <c r="M10" s="62" t="str">
        <f>CONCATENATE(TEXT(R10,"gg/aa/YYYY")," Tarihine Göre Getiri")</f>
        <v>12/05/2021 Tarihine Göre Getiri</v>
      </c>
      <c r="N10" s="147"/>
      <c r="O10" s="146"/>
      <c r="P10" s="172" t="s">
        <v>659</v>
      </c>
      <c r="Q10" s="10" t="s">
        <v>9</v>
      </c>
      <c r="R10" s="83">
        <f>DMAX(FonFiyatlari!B:B,"VALUE_DATE",Q10:Q11)</f>
        <v>44328</v>
      </c>
      <c r="S10" s="10" t="s">
        <v>9</v>
      </c>
      <c r="T10" s="83">
        <f>DATEVALUE(CONCATENATE("01/01/",YEAR(D13)))</f>
        <v>44562</v>
      </c>
    </row>
    <row r="11" spans="1:22" x14ac:dyDescent="0.3">
      <c r="A11" s="159" t="str">
        <f>VLOOKUP(B17,Query3[],3,FALSE)</f>
        <v>IST</v>
      </c>
      <c r="B11" s="103" t="s">
        <v>467</v>
      </c>
      <c r="C11" s="105"/>
      <c r="D11" s="106"/>
      <c r="E11" s="63">
        <v>0.65</v>
      </c>
      <c r="F11" s="114"/>
      <c r="G11" s="70"/>
      <c r="H11" s="94"/>
      <c r="I11" s="66"/>
      <c r="J11" s="97"/>
      <c r="K11" s="64"/>
      <c r="L11" s="98"/>
      <c r="M11" s="65"/>
      <c r="N11" s="148"/>
      <c r="O11" s="148"/>
      <c r="P11" s="172"/>
      <c r="Q11" s="83" t="str">
        <f>"&lt;=" &amp;VLOOKUP(D17,FonFiyatlari!A:B,2,FALSE)-365</f>
        <v>&lt;=44332</v>
      </c>
      <c r="R11" s="87">
        <f>VLOOKUP(R10,CHOOSE({1,2},FonFiyatlari!B:B,FonFiyatlari!A:A),2,FALSE)</f>
        <v>249</v>
      </c>
      <c r="S11" s="88" t="str">
        <f>"&gt;=" &amp;VLOOKUP(D17,FonFiyatlari!A:B,2,FALSE)-_xlfn.DAYS(D13,T10)</f>
        <v>&gt;=44562</v>
      </c>
      <c r="T11" s="83">
        <f>DMIN(FonFiyatlari!B:B,"VALUE_DATE",S10:S11)</f>
        <v>44564</v>
      </c>
    </row>
    <row r="12" spans="1:22" x14ac:dyDescent="0.3">
      <c r="B12" s="104"/>
      <c r="C12" s="76"/>
      <c r="E12" s="91"/>
      <c r="F12" s="115"/>
      <c r="G12" s="99"/>
      <c r="H12" s="125"/>
      <c r="I12" s="76"/>
      <c r="J12" s="101"/>
      <c r="K12" s="4"/>
      <c r="L12" s="102"/>
      <c r="M12" s="100"/>
      <c r="N12" s="148"/>
      <c r="O12" s="148"/>
      <c r="P12" s="172" t="s">
        <v>661</v>
      </c>
      <c r="Q12" s="10" t="s">
        <v>9</v>
      </c>
      <c r="R12" s="83">
        <f>DMAX(FonFiyatlari!B:B,"VALUE_DATE",Q12:Q13)</f>
        <v>44607</v>
      </c>
      <c r="S12" s="83"/>
      <c r="T12" s="10">
        <f>VLOOKUP(T11,CHOOSE({1,2},FonFiyatlari!B:B,FonFiyatlari!A:A),2,FALSE)</f>
        <v>94</v>
      </c>
    </row>
    <row r="13" spans="1:22" ht="19.5" customHeight="1" thickBot="1" x14ac:dyDescent="0.35">
      <c r="A13" s="159" t="str">
        <f>VLOOKUP(B18,Query3[],3,FALSE)</f>
        <v>ANL</v>
      </c>
      <c r="B13" s="92" t="s">
        <v>740</v>
      </c>
      <c r="C13" s="27">
        <v>44694</v>
      </c>
      <c r="D13" s="27">
        <v>44697</v>
      </c>
      <c r="E13" s="93">
        <v>0.25</v>
      </c>
      <c r="F13" s="56">
        <f>IF(E13&gt;=0,IF(D13&gt;=C13,(+D18/C18-1)*E11+(+D19/C19-1)*E13+(+D20/C20-1)*E16,"Vade Başlangıç, Vade Bitişten Büyük Olamaz"),"Fon Dağılım Oranı Toplamı %100 Olmalıdır")</f>
        <v>1.4426803045796801E-3</v>
      </c>
      <c r="G13" s="56">
        <f>IF(E13&gt;=0,IF(D13&gt;=C13,IF(F13&gt;0,F13/E17*365,NA()),"Vade Başlangıç, Vade Bitişten Büyük Olamaz"),"Fon Dağılım Oranı Toplamı %100 Olmalıdır")</f>
        <v>0.17552610372386107</v>
      </c>
      <c r="H13" s="95">
        <f>IF(E13&gt;=0,IF(D13&gt;=C13,IF(F13&gt;0,+F13*0.9*366/0.95/E17,NA()),"Vade Başlangıç, Vade Bitişten Büyük Olamaz"),"Fon Dağılım Oranı Toplamı %100 Olmalıdır")</f>
        <v>0.16674347099247253</v>
      </c>
      <c r="I13" s="71">
        <f>(+D18/I17-1)*E11+(+D19/I18-1)*E13+(+D20/I19-1)*E16</f>
        <v>4.6502790339890028E-3</v>
      </c>
      <c r="J13" s="117">
        <f>(+D18/J17-1)*E11+(+D19/J18-1)*E13+(+D20/J19-1)*E16</f>
        <v>7.1142702827784898E-2</v>
      </c>
      <c r="K13" s="72">
        <f>(+D18/K17-1)*E11+(+D19/K18-1)*E13+(+D20/K19-1)*E16</f>
        <v>1.4092396820217257E-2</v>
      </c>
      <c r="L13" s="116">
        <f>(+D18/L17-1)*E11+(+D19/L18-1)*E13+(+D20/L19-1)*E16</f>
        <v>4.8931573232906464E-2</v>
      </c>
      <c r="M13" s="73">
        <f>(+D18/M17-1)*E11+(+D19/M18-1)*E13+(+D20/M19-1)*E16</f>
        <v>0.18283028436983251</v>
      </c>
      <c r="N13" s="148"/>
      <c r="O13" s="148"/>
      <c r="P13" s="172"/>
      <c r="Q13" s="83" t="str">
        <f>"&lt;=" &amp;VLOOKUP(D17,FonFiyatlari!A:B,2,FALSE)-90</f>
        <v>&lt;=44607</v>
      </c>
      <c r="R13" s="87">
        <f>VLOOKUP(R12,CHOOSE({1,2},FonFiyatlari!B:B,FonFiyatlari!A:A),2,FALSE)</f>
        <v>62</v>
      </c>
      <c r="S13" s="87"/>
    </row>
    <row r="14" spans="1:22" ht="19.5" customHeight="1" x14ac:dyDescent="0.3">
      <c r="B14" s="104"/>
      <c r="C14" s="76"/>
      <c r="D14" s="106"/>
      <c r="E14" s="91"/>
      <c r="F14" s="56"/>
      <c r="G14" s="56"/>
      <c r="H14" s="95"/>
      <c r="I14" s="71"/>
      <c r="J14" s="130"/>
      <c r="K14" s="72"/>
      <c r="L14" s="131"/>
      <c r="M14" s="73"/>
      <c r="N14" s="148"/>
      <c r="O14" s="148"/>
      <c r="P14" s="141"/>
      <c r="Q14" s="83"/>
      <c r="R14" s="87"/>
      <c r="S14" s="87"/>
    </row>
    <row r="15" spans="1:22" ht="15" hidden="1" thickBot="1" x14ac:dyDescent="0.35">
      <c r="B15" s="126"/>
      <c r="C15" s="107"/>
      <c r="D15" s="108"/>
      <c r="E15" s="127"/>
      <c r="F15" s="57"/>
      <c r="G15" s="57"/>
      <c r="H15" s="96"/>
      <c r="I15" s="67"/>
      <c r="J15" s="58"/>
      <c r="K15" s="68"/>
      <c r="L15" s="59"/>
      <c r="M15" s="69"/>
      <c r="N15" s="149"/>
      <c r="O15" s="149"/>
      <c r="P15" s="172" t="s">
        <v>660</v>
      </c>
      <c r="Q15" s="10" t="s">
        <v>9</v>
      </c>
      <c r="R15" s="83">
        <f>DMAX(FonFiyatlari!B:B,"VALUE_DATE",Q15:Q16)</f>
        <v>44666</v>
      </c>
      <c r="S15" s="10" t="s">
        <v>9</v>
      </c>
      <c r="T15" s="83">
        <f>DATEVALUE(CONCATENATE("01/",RIGHT("0"&amp;MONTH(D13),2),"/",YEAR(D13)))</f>
        <v>44682</v>
      </c>
    </row>
    <row r="16" spans="1:22" ht="15" thickBot="1" x14ac:dyDescent="0.35">
      <c r="A16" s="118" t="s">
        <v>295</v>
      </c>
      <c r="B16" s="32" t="s">
        <v>433</v>
      </c>
      <c r="C16" s="107"/>
      <c r="D16" s="108"/>
      <c r="E16" s="34">
        <v>0.1</v>
      </c>
      <c r="F16" s="57"/>
      <c r="G16" s="57"/>
      <c r="H16" s="96"/>
      <c r="I16" s="67"/>
      <c r="J16" s="58"/>
      <c r="K16" s="68"/>
      <c r="L16" s="59"/>
      <c r="M16" s="69"/>
      <c r="N16" s="149"/>
      <c r="O16" s="149"/>
      <c r="P16" s="172"/>
      <c r="Q16" s="83" t="str">
        <f>"&lt;=" &amp;VLOOKUP(D17,FonFiyatlari!A:B,2,FALSE)-30</f>
        <v>&lt;=44667</v>
      </c>
      <c r="R16" s="87">
        <f>VLOOKUP(R15,CHOOSE({1,2},FonFiyatlari!B:B,FonFiyatlari!A:A),2,FALSE)</f>
        <v>19</v>
      </c>
      <c r="S16" s="88" t="str">
        <f>"&gt;=" &amp;VLOOKUP(D17,FonFiyatlari!A:B,2,FALSE)-_xlfn.DAYS(D13,T15)</f>
        <v>&gt;=44682</v>
      </c>
      <c r="T16" s="83">
        <f>DMIN(FonFiyatlari!B:B,"VALUE_DATE",S15:S16)</f>
        <v>44686</v>
      </c>
    </row>
    <row r="17" spans="1:22" ht="6" customHeight="1" thickBot="1" x14ac:dyDescent="0.35">
      <c r="A17" s="171"/>
      <c r="B17" s="79">
        <f>VLOOKUP(B11,FonListesi!B:C,2,FALSE)</f>
        <v>203</v>
      </c>
      <c r="C17" s="137">
        <f>VLOOKUP(C13,CHOOSE({1,2},FonFiyatlari!B:B,FonFiyatlari!A:A),2,FALSE)</f>
        <v>2</v>
      </c>
      <c r="D17" s="137">
        <f>VLOOKUP(D13,CHOOSE({1,2},FonFiyatlari!B:B,FonFiyatlari!A:A),2,FALSE)</f>
        <v>1</v>
      </c>
      <c r="E17" s="79">
        <f>+VLOOKUP(D17,FonFiyatlari!A:B,2,FALSE)-VLOOKUP(C17,FonFiyatlari!A:B,2,FALSE)</f>
        <v>3</v>
      </c>
      <c r="F17" s="79"/>
      <c r="G17" s="79"/>
      <c r="H17" s="79"/>
      <c r="I17" s="138">
        <f>HLOOKUP(A11,FonFiyatlari!1:10471,T17+1,FALSE)</f>
        <v>4.0403000000000001E-2</v>
      </c>
      <c r="J17" s="139">
        <f>HLOOKUP(A11,FonFiyatlari!1:10471,T12+1,FALSE)</f>
        <v>3.8054999999999999E-2</v>
      </c>
      <c r="K17" s="139">
        <f>HLOOKUP(A11,FonFiyatlari!1:10471,R16+1,FALSE)</f>
        <v>3.9987000000000002E-2</v>
      </c>
      <c r="L17" s="139">
        <f>HLOOKUP(A11,FonFiyatlari!1:10471,R13+1,FALSE)</f>
        <v>3.8809000000000003E-2</v>
      </c>
      <c r="M17" s="140">
        <f>HLOOKUP(A11,FonFiyatlari!1:10471,R11+1,FALSE)</f>
        <v>3.39E-2</v>
      </c>
      <c r="N17" s="90"/>
      <c r="O17" s="90"/>
      <c r="P17" s="90"/>
      <c r="Q17" s="83"/>
      <c r="R17" s="83"/>
      <c r="S17" s="83"/>
      <c r="T17" s="10">
        <f>VLOOKUP(T16,CHOOSE({1,2},FonFiyatlari!B:B,FonFiyatlari!A:A),2,FALSE)</f>
        <v>8</v>
      </c>
      <c r="U17" s="87"/>
    </row>
    <row r="18" spans="1:22" ht="4.5" customHeight="1" x14ac:dyDescent="0.3">
      <c r="A18" s="171"/>
      <c r="B18" s="79">
        <f>VLOOKUP(B13,FonListesi!B:C,2,FALSE)</f>
        <v>43</v>
      </c>
      <c r="C18" s="79">
        <f>HLOOKUP(A11,FonFiyatlari!1:1048576,C17+1,FALSE)</f>
        <v>4.0529999999999997E-2</v>
      </c>
      <c r="D18" s="79">
        <f>HLOOKUP(A11,FonFiyatlari!1:1048576,D17+1,FALSE)</f>
        <v>4.0585000000000003E-2</v>
      </c>
      <c r="E18" s="79"/>
      <c r="F18" s="79"/>
      <c r="G18" s="79"/>
      <c r="H18" s="79"/>
      <c r="I18" s="79">
        <f>HLOOKUP(A13,FonFiyatlari!1:10471,T17+1,FALSE)</f>
        <v>7.9432460000000003</v>
      </c>
      <c r="J18" s="79">
        <f>HLOOKUP(A13,FonFiyatlari!1:10471,T12+1,FALSE)</f>
        <v>7.5197229999999999</v>
      </c>
      <c r="K18" s="79">
        <f>HLOOKUP(A13,FonFiyatlari!1:10471,R16+1,FALSE)</f>
        <v>7.8738970000000004</v>
      </c>
      <c r="L18" s="79">
        <f>HLOOKUP(A13,FonFiyatlari!1:10471,R13+1,FALSE)</f>
        <v>7.6687320000000003</v>
      </c>
      <c r="M18" s="79">
        <f>HLOOKUP(A13,FonFiyatlari!1:10471,R11+1,FALSE)</f>
        <v>6.7487589999999997</v>
      </c>
      <c r="N18" s="90"/>
      <c r="O18" s="90"/>
      <c r="P18" s="90"/>
      <c r="Q18" s="83"/>
      <c r="R18" s="83"/>
      <c r="S18" s="83"/>
      <c r="U18" s="87"/>
    </row>
    <row r="19" spans="1:22" ht="3.75" customHeight="1" x14ac:dyDescent="0.3">
      <c r="A19" s="171"/>
      <c r="B19" s="79">
        <f>VLOOKUP(B16,FonListesi!B:C,2,FALSE)</f>
        <v>248</v>
      </c>
      <c r="C19" s="79">
        <f>HLOOKUP(A13,FonFiyatlari!1:1048576,C17+1,FALSE)</f>
        <v>7.9705209999999997</v>
      </c>
      <c r="D19" s="79">
        <f>HLOOKUP(A13,FonFiyatlari!1:1048576,D17+1,FALSE)</f>
        <v>7.9807490000000003</v>
      </c>
      <c r="E19" s="79"/>
      <c r="F19" s="79"/>
      <c r="G19" s="79"/>
      <c r="H19" s="79"/>
      <c r="I19" s="79">
        <f>HLOOKUP(A16,FonFiyatlari!1:10471,T17+1,FALSE)</f>
        <v>0.101857</v>
      </c>
      <c r="J19" s="79">
        <f>HLOOKUP(A16,FonFiyatlari!1:10471,T12+1,FALSE)</f>
        <v>9.0948000000000001E-2</v>
      </c>
      <c r="K19" s="79">
        <f>HLOOKUP(A16,FonFiyatlari!1:10471,R16+1,FALSE)</f>
        <v>0.10141600000000001</v>
      </c>
      <c r="L19" s="79">
        <f>HLOOKUP(A16,FonFiyatlari!1:10471,R13+1,FALSE)</f>
        <v>9.3940999999999997E-2</v>
      </c>
      <c r="M19" s="79">
        <f>HLOOKUP(A16,FonFiyatlari!1:10471,R13+1,FALSE)</f>
        <v>9.3940999999999997E-2</v>
      </c>
      <c r="N19" s="90"/>
      <c r="O19" s="90"/>
      <c r="P19" s="90"/>
      <c r="Q19" s="83"/>
      <c r="R19" s="83"/>
      <c r="S19" s="83"/>
      <c r="U19" s="87"/>
    </row>
    <row r="20" spans="1:22" ht="3.75" customHeight="1" x14ac:dyDescent="0.3">
      <c r="A20" s="171"/>
      <c r="B20" s="79"/>
      <c r="C20" s="79">
        <f>HLOOKUP(A16,FonFiyatlari!1:1048576,C17+1,FALSE)</f>
        <v>0.102164</v>
      </c>
      <c r="D20" s="79">
        <f>HLOOKUP(A16,FonFiyatlari!1:1048576,D17+1,FALSE)</f>
        <v>0.102409</v>
      </c>
      <c r="E20" s="79"/>
      <c r="F20" s="79"/>
      <c r="G20" s="79"/>
      <c r="H20" s="79"/>
      <c r="I20" s="79"/>
      <c r="J20" s="79"/>
      <c r="K20" s="79"/>
      <c r="L20" s="79" t="s">
        <v>742</v>
      </c>
      <c r="M20" s="79"/>
      <c r="N20" s="89"/>
      <c r="O20" s="89"/>
      <c r="P20" s="89"/>
      <c r="U20" s="10"/>
    </row>
    <row r="21" spans="1:22" ht="6.75" customHeight="1" thickBot="1" x14ac:dyDescent="0.3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147"/>
      <c r="O21" s="147"/>
      <c r="P21" s="172" t="s">
        <v>659</v>
      </c>
      <c r="Q21" s="10" t="s">
        <v>9</v>
      </c>
      <c r="R21" s="83">
        <f>DMAX(FonFiyatlari!B:B,"VALUE_DATE",Q21:Q22)</f>
        <v>44328</v>
      </c>
      <c r="S21" s="10" t="s">
        <v>9</v>
      </c>
      <c r="T21" s="83">
        <f>DATEVALUE(CONCATENATE("01/01/",YEAR(D27)))</f>
        <v>44562</v>
      </c>
    </row>
    <row r="22" spans="1:22" ht="20.399999999999999" thickBot="1" x14ac:dyDescent="0.35">
      <c r="B22" s="173" t="s">
        <v>744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5"/>
      <c r="N22" s="148"/>
      <c r="O22" s="148"/>
      <c r="P22" s="172"/>
      <c r="Q22" s="83" t="str">
        <f>"&lt;=" &amp;VLOOKUP(D34,FonFiyatlari!A:B,2,FALSE)-365</f>
        <v>&lt;=44332</v>
      </c>
      <c r="R22" s="87">
        <f>VLOOKUP(R21,CHOOSE({1,2},FonFiyatlari!B:B,FonFiyatlari!A:A),2,FALSE)</f>
        <v>249</v>
      </c>
      <c r="S22" s="88" t="str">
        <f>"&gt;=" &amp;VLOOKUP(D34,FonFiyatlari!A:B,2,FALSE)-_xlfn.DAYS(D27,T21)</f>
        <v>&gt;=44562</v>
      </c>
      <c r="T22" s="83">
        <f>DMIN(FonFiyatlari!B:B,"VALUE_DATE",S21:S22)</f>
        <v>44564</v>
      </c>
    </row>
    <row r="23" spans="1:22" ht="41.4" x14ac:dyDescent="0.3">
      <c r="B23" s="13" t="s">
        <v>662</v>
      </c>
      <c r="C23" s="12" t="s">
        <v>663</v>
      </c>
      <c r="D23" s="12" t="s">
        <v>664</v>
      </c>
      <c r="E23" s="12" t="s">
        <v>665</v>
      </c>
      <c r="F23" s="12" t="s">
        <v>666</v>
      </c>
      <c r="G23" s="12" t="s">
        <v>668</v>
      </c>
      <c r="H23" s="12" t="s">
        <v>667</v>
      </c>
      <c r="I23" s="15" t="str">
        <f>CONCATENATE(TEXT(T26,"gg/aa/YYYY")," Tarihine Göre Getiri")</f>
        <v>05/05/2022 Tarihine Göre Getiri</v>
      </c>
      <c r="J23" s="12" t="str">
        <f>CONCATENATE(TEXT(T22,"gg/aa/YYYY")," Tarihine Göre Getiri")</f>
        <v>03/01/2022 Tarihine Göre Getiri</v>
      </c>
      <c r="K23" s="12" t="str">
        <f>CONCATENATE(TEXT(R25,"gg/aa/YYYY")," Tarihine Göre Getiri")</f>
        <v>15/04/2022 Tarihine Göre Getiri</v>
      </c>
      <c r="L23" s="15" t="str">
        <f>CONCATENATE(TEXT(R23,"gg/aa/YYYY")," Tarihine Göre Getiri")</f>
        <v>15/02/2022 Tarihine Göre Getiri</v>
      </c>
      <c r="M23" s="20" t="str">
        <f>CONCATENATE(TEXT(R21,"gg/aa/YYYY")," Tarihine Göre Getiri")</f>
        <v>12/05/2021 Tarihine Göre Getiri</v>
      </c>
      <c r="N23" s="148"/>
      <c r="O23" s="148"/>
      <c r="P23" s="172" t="s">
        <v>661</v>
      </c>
      <c r="Q23" s="10" t="s">
        <v>9</v>
      </c>
      <c r="R23" s="83">
        <f>DMAX(FonFiyatlari!B:B,"VALUE_DATE",Q23:Q24)</f>
        <v>44607</v>
      </c>
      <c r="S23" s="83"/>
      <c r="T23" s="10">
        <f>VLOOKUP(T22,CHOOSE({1,2},FonFiyatlari!B:B,FonFiyatlari!A:A),2,FALSE)</f>
        <v>94</v>
      </c>
    </row>
    <row r="24" spans="1:22" ht="15" thickBot="1" x14ac:dyDescent="0.35">
      <c r="A24" s="159" t="str">
        <f>VLOOKUP(B34,Query3[],3,FALSE)</f>
        <v>ANL</v>
      </c>
      <c r="B24" s="92" t="s">
        <v>740</v>
      </c>
      <c r="C24" s="47"/>
      <c r="D24" s="48"/>
      <c r="E24" s="25">
        <v>0.1</v>
      </c>
      <c r="F24" s="176">
        <f>IF(E28&gt;=0,IF(D27&gt;=C27,(+D35/C35-1)*E24+(+D36/C36-1)*E26+(+D37/C37-1)*E28+(+D38/C38-1)*E30+(+D39/C39-1)*E32,"Vade Başlangıç, Vade Bitişten Büyük Olamaz"),"Fon Dağılım Oranı Toplamı %100 Olmalıdır")</f>
        <v>1.6946555159984332E-3</v>
      </c>
      <c r="G24" s="176">
        <f>IF(E28&gt;=0,IF(D27&gt;=C27,IF(F24&gt;0,F24/E34*365,NA()),"Vade Başlangıç, Vade Bitişten Büyük Olamaz"),"Fon Dağılım Oranı Toplamı %100 Olmalıdır")</f>
        <v>0.20618308777980937</v>
      </c>
      <c r="H24" s="162">
        <f>IF(E28&gt;=0,IF(D27&gt;=C27,IF(F24&gt;0,+F24*0.9*366/0.95/E34,NA()),"Vade Başlangıç, Vade Bitişten Büyük Olamaz"),"Fon Dağılım Oranı Toplamı %100 Olmalıdır")</f>
        <v>0.19586650069118738</v>
      </c>
      <c r="I24" s="179">
        <f>(+D35/I34-1)*E24+(+D36/I35-1)*E26+(+D37/I36-1)*E28+(+D38/I37-1)*E30+(+D39/I38-1)*E32</f>
        <v>4.5684664717706713E-3</v>
      </c>
      <c r="J24" s="179">
        <f>(+D35/J34-1)*E24+(+D36/J35-1)*E26+(+D37/J36-1)*E28+(+D38/J37-1)*E30+(+D39/J38-1)*E32</f>
        <v>0.10450777144430895</v>
      </c>
      <c r="K24" s="182">
        <f>(+D35/K34-1)*E24+(+D36/K35-1)*E26+(+D37/K36-1)*E28+(+D38/K37-1)*E30+(+D39/K38-1)*E32</f>
        <v>1.3445650125881748E-2</v>
      </c>
      <c r="L24" s="182">
        <f>(+D35/L34-1)*E24+(+D36/L35-1)*E26+(+D37/L36-1)*E28+(+D38/L37-1)*E30+(+D39/L38-1)*E32</f>
        <v>6.9564914357685415E-2</v>
      </c>
      <c r="M24" s="185">
        <f>(+D35/M34-1)*E24+(+D36/M35-1)*E26+(+D37/M36-1)*E28+(+D38/M37-1)*E30+(+D39/M38-1)*E32</f>
        <v>0.27641739697321649</v>
      </c>
      <c r="N24" s="148"/>
      <c r="O24" s="148"/>
      <c r="P24" s="172"/>
      <c r="Q24" s="83" t="str">
        <f>"&lt;=" &amp;VLOOKUP(D34,FonFiyatlari!A:B,2,FALSE)-90</f>
        <v>&lt;=44607</v>
      </c>
      <c r="R24" s="87">
        <f>VLOOKUP(R23,CHOOSE({1,2},FonFiyatlari!B:B,FonFiyatlari!A:A),2,FALSE)</f>
        <v>62</v>
      </c>
      <c r="S24" s="87"/>
    </row>
    <row r="25" spans="1:22" ht="15" thickBot="1" x14ac:dyDescent="0.35">
      <c r="B25" s="23"/>
      <c r="C25" s="49"/>
      <c r="D25" s="50"/>
      <c r="E25" s="22"/>
      <c r="F25" s="177"/>
      <c r="G25" s="177"/>
      <c r="H25" s="163"/>
      <c r="I25" s="180"/>
      <c r="J25" s="180"/>
      <c r="K25" s="183"/>
      <c r="L25" s="183"/>
      <c r="M25" s="186"/>
      <c r="N25" s="148"/>
      <c r="O25" s="148"/>
      <c r="P25" s="172" t="s">
        <v>660</v>
      </c>
      <c r="Q25" s="10" t="s">
        <v>9</v>
      </c>
      <c r="R25" s="83">
        <f>DMAX(FonFiyatlari!B:B,"VALUE_DATE",Q25:Q26)</f>
        <v>44666</v>
      </c>
      <c r="S25" s="10" t="s">
        <v>9</v>
      </c>
      <c r="T25" s="83">
        <f>DATEVALUE(CONCATENATE("01/",RIGHT("0"&amp;MONTH(D27),2),"/",YEAR(D27)))</f>
        <v>44682</v>
      </c>
    </row>
    <row r="26" spans="1:22" x14ac:dyDescent="0.3">
      <c r="A26" s="159" t="str">
        <f>VLOOKUP(B35,Query3[],3,FALSE)</f>
        <v>IST</v>
      </c>
      <c r="B26" s="103" t="s">
        <v>467</v>
      </c>
      <c r="C26" s="4"/>
      <c r="D26" s="4"/>
      <c r="E26" s="25">
        <v>0.25</v>
      </c>
      <c r="F26" s="177"/>
      <c r="G26" s="177"/>
      <c r="H26" s="163"/>
      <c r="I26" s="180"/>
      <c r="J26" s="180"/>
      <c r="K26" s="183"/>
      <c r="L26" s="183"/>
      <c r="M26" s="186"/>
      <c r="N26" s="148"/>
      <c r="O26" s="148"/>
      <c r="P26" s="172"/>
      <c r="Q26" s="83" t="str">
        <f>"&lt;=" &amp;VLOOKUP(D34,FonFiyatlari!A:B,2,FALSE)-30</f>
        <v>&lt;=44667</v>
      </c>
      <c r="R26" s="87">
        <f>VLOOKUP(R25,CHOOSE({1,2},FonFiyatlari!B:B,FonFiyatlari!A:A),2,FALSE)</f>
        <v>19</v>
      </c>
      <c r="S26" s="88" t="str">
        <f>"&gt;=" &amp;VLOOKUP(D34,FonFiyatlari!A:B,2,FALSE)-_xlfn.DAYS(D27,T25)</f>
        <v>&gt;=44682</v>
      </c>
      <c r="T26" s="83">
        <f>DMIN(FonFiyatlari!B:B,"VALUE_DATE",S25:S26)</f>
        <v>44686</v>
      </c>
    </row>
    <row r="27" spans="1:22" ht="15" thickBot="1" x14ac:dyDescent="0.35">
      <c r="B27" s="166"/>
      <c r="C27" s="27">
        <v>44694</v>
      </c>
      <c r="D27" s="27">
        <v>44697</v>
      </c>
      <c r="E27" s="22"/>
      <c r="F27" s="177"/>
      <c r="G27" s="177"/>
      <c r="H27" s="163"/>
      <c r="I27" s="180"/>
      <c r="J27" s="180"/>
      <c r="K27" s="183"/>
      <c r="L27" s="183"/>
      <c r="M27" s="186"/>
      <c r="N27" s="148"/>
      <c r="O27" s="148"/>
      <c r="P27" s="141"/>
      <c r="Q27" s="83"/>
      <c r="R27" s="87"/>
      <c r="S27" s="88"/>
      <c r="T27" s="83"/>
    </row>
    <row r="28" spans="1:22" ht="15" thickBot="1" x14ac:dyDescent="0.35">
      <c r="A28" s="118" t="s">
        <v>295</v>
      </c>
      <c r="B28" s="14" t="s">
        <v>433</v>
      </c>
      <c r="C28" s="47"/>
      <c r="D28" s="48"/>
      <c r="E28" s="16">
        <v>0.3</v>
      </c>
      <c r="F28" s="177"/>
      <c r="G28" s="177"/>
      <c r="H28" s="163"/>
      <c r="I28" s="180"/>
      <c r="J28" s="180"/>
      <c r="K28" s="183"/>
      <c r="L28" s="183"/>
      <c r="M28" s="186"/>
      <c r="N28" s="148"/>
      <c r="O28" s="148"/>
      <c r="P28" s="141"/>
      <c r="Q28" s="83"/>
      <c r="R28" s="87"/>
      <c r="S28" s="88"/>
      <c r="T28" s="83"/>
    </row>
    <row r="29" spans="1:22" x14ac:dyDescent="0.3">
      <c r="B29" s="24"/>
      <c r="C29" s="128"/>
      <c r="D29" s="129"/>
      <c r="E29" s="22"/>
      <c r="F29" s="177"/>
      <c r="G29" s="177"/>
      <c r="H29" s="163"/>
      <c r="I29" s="180"/>
      <c r="J29" s="180"/>
      <c r="K29" s="183"/>
      <c r="L29" s="183"/>
      <c r="M29" s="186"/>
      <c r="N29" s="148"/>
      <c r="O29" s="148"/>
      <c r="P29" s="141"/>
      <c r="Q29" s="83"/>
      <c r="R29" s="87"/>
      <c r="S29" s="88"/>
      <c r="T29" s="83"/>
    </row>
    <row r="30" spans="1:22" ht="18" customHeight="1" x14ac:dyDescent="0.3">
      <c r="A30" s="118" t="s">
        <v>752</v>
      </c>
      <c r="B30" s="167" t="s">
        <v>751</v>
      </c>
      <c r="C30" s="90"/>
      <c r="D30" s="90"/>
      <c r="E30" s="165">
        <v>0.25</v>
      </c>
      <c r="F30" s="177"/>
      <c r="G30" s="177"/>
      <c r="H30" s="164"/>
      <c r="I30" s="180"/>
      <c r="J30" s="180"/>
      <c r="K30" s="183"/>
      <c r="L30" s="183"/>
      <c r="M30" s="186"/>
      <c r="N30" s="142"/>
      <c r="O30" s="142"/>
      <c r="P30" s="141"/>
      <c r="S30" s="83"/>
      <c r="T30" s="10">
        <f>VLOOKUP(T26,CHOOSE({1,2},FonFiyatlari!B:B,FonFiyatlari!A:A),2,FALSE)</f>
        <v>8</v>
      </c>
    </row>
    <row r="31" spans="1:22" s="52" customFormat="1" ht="21" customHeight="1" x14ac:dyDescent="0.3">
      <c r="A31" s="118"/>
      <c r="B31" s="24"/>
      <c r="C31" s="128"/>
      <c r="D31" s="129"/>
      <c r="E31" s="161"/>
      <c r="F31" s="177"/>
      <c r="G31" s="177"/>
      <c r="H31" s="161"/>
      <c r="I31" s="180"/>
      <c r="J31" s="180"/>
      <c r="K31" s="183"/>
      <c r="L31" s="183"/>
      <c r="M31" s="186"/>
      <c r="N31" s="142"/>
      <c r="O31" s="142"/>
      <c r="P31" s="141"/>
      <c r="Q31" s="10"/>
      <c r="R31" s="10"/>
      <c r="S31" s="10"/>
      <c r="T31" s="10"/>
      <c r="V31" s="10"/>
    </row>
    <row r="32" spans="1:22" s="52" customFormat="1" ht="21" customHeight="1" thickBot="1" x14ac:dyDescent="0.35">
      <c r="A32" s="118" t="s">
        <v>164</v>
      </c>
      <c r="B32" s="14" t="s">
        <v>350</v>
      </c>
      <c r="C32" s="169"/>
      <c r="D32" s="170"/>
      <c r="E32" s="16">
        <v>0.1</v>
      </c>
      <c r="F32" s="178"/>
      <c r="G32" s="178"/>
      <c r="H32" s="168"/>
      <c r="I32" s="181"/>
      <c r="J32" s="181"/>
      <c r="K32" s="184"/>
      <c r="L32" s="184"/>
      <c r="M32" s="187"/>
      <c r="N32" s="142"/>
      <c r="O32" s="142"/>
      <c r="P32" s="157"/>
      <c r="Q32" s="10"/>
      <c r="R32" s="10"/>
      <c r="S32" s="10"/>
      <c r="T32" s="10"/>
      <c r="V32" s="10"/>
    </row>
    <row r="33" spans="1:22" s="52" customFormat="1" ht="6" customHeight="1" x14ac:dyDescent="0.3">
      <c r="A33" s="118"/>
      <c r="B33" s="142"/>
      <c r="C33" s="142"/>
      <c r="D33" s="158"/>
      <c r="E33" s="10"/>
      <c r="J33" s="142"/>
      <c r="K33" s="142"/>
      <c r="L33" s="158"/>
      <c r="M33" s="10"/>
      <c r="N33" s="142"/>
      <c r="O33" s="142"/>
      <c r="P33" s="158"/>
      <c r="Q33" s="10"/>
      <c r="R33" s="10"/>
      <c r="S33" s="10"/>
      <c r="T33" s="10"/>
      <c r="V33" s="10"/>
    </row>
    <row r="34" spans="1:22" s="52" customFormat="1" ht="0.75" customHeight="1" x14ac:dyDescent="0.3">
      <c r="A34" s="118"/>
      <c r="B34" s="120">
        <f>VLOOKUP(B24,FonListesi!B:C,2,FALSE)</f>
        <v>43</v>
      </c>
      <c r="C34" s="118">
        <f>VLOOKUP(C27,CHOOSE({1,2},FonFiyatlari!B:B,FonFiyatlari!A:A),2,FALSE)</f>
        <v>2</v>
      </c>
      <c r="D34" s="118">
        <f>VLOOKUP(D27,CHOOSE({1,2},FonFiyatlari!B:B,FonFiyatlari!A:A),2,FALSE)</f>
        <v>1</v>
      </c>
      <c r="E34" s="121">
        <f>+VLOOKUP(D34,FonFiyatlari!A:B,2,FALSE)-VLOOKUP(C34,FonFiyatlari!A:B,2,FALSE)</f>
        <v>3</v>
      </c>
      <c r="F34" s="121"/>
      <c r="G34" s="118"/>
      <c r="H34" s="118"/>
      <c r="I34" s="120">
        <f>HLOOKUP(A24,FonFiyatlari!1:10471,T30+1,FALSE)</f>
        <v>7.9432460000000003</v>
      </c>
      <c r="J34" s="120">
        <f>HLOOKUP(A24,FonFiyatlari!1:10471,T23+1,FALSE)</f>
        <v>7.5197229999999999</v>
      </c>
      <c r="K34" s="120">
        <f>HLOOKUP(A24,FonFiyatlari!1:10471,R26+1,FALSE)</f>
        <v>7.8738970000000004</v>
      </c>
      <c r="L34" s="120">
        <f>HLOOKUP(A24,FonFiyatlari!1:10471,R24+1,FALSE)</f>
        <v>7.6687320000000003</v>
      </c>
      <c r="M34" s="120">
        <f>HLOOKUP(A24,FonFiyatlari!1:10471,R22+1,FALSE)</f>
        <v>6.7487589999999997</v>
      </c>
      <c r="N34" s="142"/>
      <c r="O34" s="142"/>
      <c r="P34" s="158"/>
      <c r="Q34" s="10"/>
      <c r="R34" s="10"/>
      <c r="S34" s="10"/>
      <c r="T34" s="10"/>
      <c r="V34" s="10"/>
    </row>
    <row r="35" spans="1:22" s="52" customFormat="1" ht="1.5" hidden="1" customHeight="1" x14ac:dyDescent="0.3">
      <c r="A35" s="118"/>
      <c r="B35" s="120">
        <f>VLOOKUP(B26,FonListesi!B:C,2,FALSE)</f>
        <v>203</v>
      </c>
      <c r="C35" s="120">
        <f>HLOOKUP(A24,FonFiyatlari!1:1048576,C34+1,FALSE)</f>
        <v>7.9705209999999997</v>
      </c>
      <c r="D35" s="120">
        <f>HLOOKUP(A24,FonFiyatlari!1:1048576,D34+1,FALSE)</f>
        <v>7.9807490000000003</v>
      </c>
      <c r="E35" s="118"/>
      <c r="F35" s="122"/>
      <c r="G35" s="118"/>
      <c r="H35" s="118"/>
      <c r="I35" s="120">
        <f>HLOOKUP(A26,FonFiyatlari!1:10471,T30+1,FALSE)</f>
        <v>4.0403000000000001E-2</v>
      </c>
      <c r="J35" s="120">
        <f>HLOOKUP(A26,FonFiyatlari!1:10471,T23+1,FALSE)</f>
        <v>3.8054999999999999E-2</v>
      </c>
      <c r="K35" s="120">
        <f>HLOOKUP(A26,FonFiyatlari!1:10471,R26+1,FALSE)</f>
        <v>3.9987000000000002E-2</v>
      </c>
      <c r="L35" s="120">
        <f>HLOOKUP(A26,FonFiyatlari!1:10471,R24+1,FALSE)</f>
        <v>3.8809000000000003E-2</v>
      </c>
      <c r="M35" s="120">
        <f>HLOOKUP(A26,FonFiyatlari!1:10471,R22+1,FALSE)</f>
        <v>3.39E-2</v>
      </c>
      <c r="N35" s="142"/>
      <c r="O35" s="142"/>
      <c r="P35" s="141"/>
      <c r="Q35" s="10"/>
      <c r="R35" s="10"/>
      <c r="S35" s="10"/>
      <c r="T35" s="10"/>
      <c r="V35" s="10"/>
    </row>
    <row r="36" spans="1:22" s="52" customFormat="1" ht="0.75" hidden="1" customHeight="1" x14ac:dyDescent="0.3">
      <c r="A36" s="118"/>
      <c r="B36" s="120">
        <f>VLOOKUP(B28,FonListesi!B:C,2,FALSE)</f>
        <v>248</v>
      </c>
      <c r="C36" s="120">
        <f>HLOOKUP(A26,FonFiyatlari!1:1048576,C34+1,FALSE)</f>
        <v>4.0529999999999997E-2</v>
      </c>
      <c r="D36" s="120">
        <f>HLOOKUP(A26,FonFiyatlari!1:1048576,D34+1,FALSE)</f>
        <v>4.0585000000000003E-2</v>
      </c>
      <c r="E36" s="118"/>
      <c r="F36" s="122"/>
      <c r="G36" s="118"/>
      <c r="H36" s="118"/>
      <c r="I36" s="120">
        <f>HLOOKUP(A28,FonFiyatlari!1:10471,T30+1,FALSE)</f>
        <v>0.101857</v>
      </c>
      <c r="J36" s="120">
        <f>HLOOKUP(A28,FonFiyatlari!1:10471,T23+1,FALSE)</f>
        <v>9.0948000000000001E-2</v>
      </c>
      <c r="K36" s="120">
        <f>HLOOKUP(A28,FonFiyatlari!1:10471,R26+1,FALSE)</f>
        <v>0.10141600000000001</v>
      </c>
      <c r="L36" s="120">
        <f>HLOOKUP(A28,FonFiyatlari!1:10471,R24+1,FALSE)</f>
        <v>9.3940999999999997E-2</v>
      </c>
      <c r="M36" s="120">
        <f>HLOOKUP(A28,FonFiyatlari!1:10471,R22+1,FALSE)</f>
        <v>7.5964000000000004E-2</v>
      </c>
      <c r="P36" s="10"/>
      <c r="Q36" s="10"/>
      <c r="R36" s="10"/>
      <c r="S36" s="10"/>
      <c r="T36" s="10"/>
      <c r="V36" s="10"/>
    </row>
    <row r="37" spans="1:22" s="52" customFormat="1" ht="24" hidden="1" customHeight="1" x14ac:dyDescent="0.3">
      <c r="A37" s="159"/>
      <c r="B37" s="120">
        <f>VLOOKUP(B30,FonListesi!B:C,2,FALSE)</f>
        <v>361</v>
      </c>
      <c r="C37" s="120">
        <f>HLOOKUP(A28,FonFiyatlari!1:1048576,C34+1,FALSE)</f>
        <v>0.102164</v>
      </c>
      <c r="D37" s="120">
        <f>HLOOKUP(A28,FonFiyatlari!1:1048576,D34+1,FALSE)</f>
        <v>0.102409</v>
      </c>
      <c r="E37" s="118"/>
      <c r="F37" s="122"/>
      <c r="G37" s="118"/>
      <c r="H37" s="118"/>
      <c r="I37" s="120">
        <f>HLOOKUP(A30,FonFiyatlari!1:10471,T30+1,FALSE)</f>
        <v>1.33534</v>
      </c>
      <c r="J37" s="120">
        <f>HLOOKUP(A30,FonFiyatlari!1:10471,T23+1,FALSE)</f>
        <v>1.2312700000000001</v>
      </c>
      <c r="K37" s="120">
        <f>HLOOKUP(A30,FonFiyatlari!1:10471,R26+1,FALSE)</f>
        <v>1.32792</v>
      </c>
      <c r="L37" s="120">
        <f>HLOOKUP(A30,FonFiyatlari!1:10471,R24+1,FALSE)</f>
        <v>1.259406</v>
      </c>
      <c r="M37" s="120">
        <f>HLOOKUP(A30,FonFiyatlari!1:10471,R22+1,FALSE)</f>
        <v>1.0568200000000001</v>
      </c>
      <c r="P37" s="10"/>
      <c r="Q37" s="10"/>
      <c r="R37" s="10"/>
      <c r="S37" s="10"/>
      <c r="T37" s="10"/>
      <c r="V37" s="10"/>
    </row>
    <row r="38" spans="1:22" s="52" customFormat="1" ht="0.75" hidden="1" customHeight="1" x14ac:dyDescent="0.3">
      <c r="A38" s="159"/>
      <c r="B38" s="120">
        <f>VLOOKUP(B32,FonListesi!B:C,2,FALSE)</f>
        <v>339</v>
      </c>
      <c r="C38" s="120">
        <f>HLOOKUP(A30,FonFiyatlari!1:1048576,C34+1,FALSE)</f>
        <v>1.3439410000000001</v>
      </c>
      <c r="D38" s="120">
        <f>HLOOKUP(A30,FonFiyatlari!1:1048576,D34+1,FALSE)</f>
        <v>1.345151</v>
      </c>
      <c r="F38" s="119"/>
      <c r="I38" s="120">
        <f>HLOOKUP(A32,FonFiyatlari!1:10472,T30+1,FALSE)</f>
        <v>11.290101999999999</v>
      </c>
      <c r="J38" s="120">
        <f>HLOOKUP(A32,FonFiyatlari!1:10472,T23+1,FALSE)</f>
        <v>9.2979009999999995</v>
      </c>
      <c r="K38" s="120">
        <f>HLOOKUP(A32,FonFiyatlari!1:10472,R26+1,FALSE)</f>
        <v>10.996055999999999</v>
      </c>
      <c r="L38" s="120">
        <f>HLOOKUP(A32,FonFiyatlari!1:10472,R24+1,FALSE)</f>
        <v>10.213915999999999</v>
      </c>
      <c r="M38" s="120">
        <f>HLOOKUP(A32,FonFiyatlari!1:10472,R22+1,FALSE)</f>
        <v>8.2474410000000002</v>
      </c>
      <c r="P38" s="10"/>
      <c r="Q38" s="10"/>
      <c r="R38" s="10"/>
      <c r="S38" s="10"/>
      <c r="T38" s="10"/>
      <c r="V38" s="10"/>
    </row>
    <row r="39" spans="1:22" s="52" customFormat="1" ht="4.5" hidden="1" customHeight="1" x14ac:dyDescent="0.3">
      <c r="A39" s="159"/>
      <c r="B39" s="113"/>
      <c r="C39" s="113">
        <f>HLOOKUP(A32,FonFiyatlari!1:1659,C34+1,FALSE)</f>
        <v>11.202851000000001</v>
      </c>
      <c r="D39" s="113">
        <f>HLOOKUP(A32,FonFiyatlari!1:1659,D34+1,FALSE)</f>
        <v>11.234506</v>
      </c>
      <c r="E39" s="113"/>
      <c r="F39" s="113"/>
      <c r="G39" s="113"/>
      <c r="H39" s="113"/>
      <c r="I39" s="113"/>
      <c r="J39" s="113"/>
      <c r="K39" s="113"/>
      <c r="L39" s="113"/>
      <c r="M39" s="113"/>
      <c r="P39" s="10"/>
      <c r="Q39" s="10"/>
      <c r="R39" s="10"/>
      <c r="S39" s="10"/>
      <c r="T39" s="10"/>
      <c r="V39" s="10"/>
    </row>
    <row r="40" spans="1:22" s="52" customFormat="1" ht="3.75" hidden="1" customHeight="1" x14ac:dyDescent="0.3">
      <c r="A40" s="159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46"/>
      <c r="O40" s="146"/>
      <c r="P40" s="89"/>
      <c r="Q40" s="10"/>
      <c r="R40" s="10"/>
      <c r="S40" s="10"/>
      <c r="T40" s="10"/>
      <c r="V40" s="10"/>
    </row>
    <row r="41" spans="1:22" s="52" customFormat="1" ht="22.5" customHeight="1" x14ac:dyDescent="0.3">
      <c r="A41" s="159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46"/>
      <c r="O41" s="146"/>
      <c r="P41" s="89"/>
      <c r="Q41" s="10"/>
      <c r="R41" s="10"/>
      <c r="S41" s="10"/>
      <c r="T41" s="10"/>
      <c r="V41" s="10"/>
    </row>
    <row r="42" spans="1:22" s="52" customFormat="1" ht="12" customHeight="1" thickBot="1" x14ac:dyDescent="0.35">
      <c r="A42" s="159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46"/>
      <c r="O42" s="146"/>
      <c r="P42" s="89"/>
      <c r="Q42" s="10"/>
      <c r="R42" s="10"/>
      <c r="S42" s="10"/>
      <c r="T42" s="10"/>
      <c r="V42" s="10"/>
    </row>
    <row r="43" spans="1:22" s="52" customFormat="1" ht="19.5" customHeight="1" thickBot="1" x14ac:dyDescent="0.35">
      <c r="A43" s="159"/>
      <c r="B43" s="173" t="s">
        <v>670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5"/>
      <c r="N43" s="147"/>
      <c r="O43" s="147"/>
      <c r="P43" s="172" t="s">
        <v>659</v>
      </c>
      <c r="Q43" s="10" t="s">
        <v>9</v>
      </c>
      <c r="R43" s="83">
        <f>DMAX(FonFiyatlari!B:B,"VALUE_DATE",Q43:Q44)</f>
        <v>44328</v>
      </c>
      <c r="S43" s="10" t="s">
        <v>9</v>
      </c>
      <c r="T43" s="83">
        <f>DATEVALUE(CONCATENATE("01/01/",YEAR(D51)))</f>
        <v>44562</v>
      </c>
      <c r="V43" s="10"/>
    </row>
    <row r="44" spans="1:22" ht="41.4" x14ac:dyDescent="0.3">
      <c r="B44" s="13" t="s">
        <v>662</v>
      </c>
      <c r="C44" s="12" t="s">
        <v>663</v>
      </c>
      <c r="D44" s="12" t="s">
        <v>664</v>
      </c>
      <c r="E44" s="12" t="s">
        <v>665</v>
      </c>
      <c r="F44" s="12" t="s">
        <v>666</v>
      </c>
      <c r="G44" s="12" t="s">
        <v>668</v>
      </c>
      <c r="H44" s="12" t="s">
        <v>667</v>
      </c>
      <c r="I44" s="15" t="str">
        <f>CONCATENATE(TEXT(T48,"gg/aa/YYYY")," Tarihine Göre Getiri")</f>
        <v>05/05/2022 Tarihine Göre Getiri</v>
      </c>
      <c r="J44" s="12" t="str">
        <f>CONCATENATE(TEXT(T44,"gg/aa/YYYY")," Tarihine Göre Getiri")</f>
        <v>03/01/2022 Tarihine Göre Getiri</v>
      </c>
      <c r="K44" s="12" t="str">
        <f>CONCATENATE(TEXT(R47,"gg/aa/YYYY")," Tarihine Göre Getiri")</f>
        <v>15/04/2022 Tarihine Göre Getiri</v>
      </c>
      <c r="L44" s="15" t="str">
        <f>CONCATENATE(TEXT(R45,"gg/aa/YYYY")," Tarihine Göre Getiri")</f>
        <v>15/02/2022 Tarihine Göre Getiri</v>
      </c>
      <c r="M44" s="20" t="str">
        <f>CONCATENATE(TEXT(R43,"gg/aa/YYYY")," Tarihine Göre Getiri")</f>
        <v>12/05/2021 Tarihine Göre Getiri</v>
      </c>
      <c r="N44" s="148"/>
      <c r="O44" s="148"/>
      <c r="P44" s="172"/>
      <c r="Q44" s="83" t="str">
        <f>"&lt;=" &amp;VLOOKUP(D57,FonFiyatlari!A:B,2,FALSE)-365</f>
        <v>&lt;=44332</v>
      </c>
      <c r="R44" s="87">
        <f>VLOOKUP(R43,CHOOSE({1,2},FonFiyatlari!B:B,FonFiyatlari!A:A),2,FALSE)</f>
        <v>249</v>
      </c>
      <c r="S44" s="88" t="str">
        <f>"&gt;=" &amp;VLOOKUP(D57,FonFiyatlari!A:B,2,FALSE)-_xlfn.DAYS(D51,T43)</f>
        <v>&gt;=44562</v>
      </c>
      <c r="T44" s="83">
        <f>DMIN(FonFiyatlari!B:B,"VALUE_DATE",S43:S44)</f>
        <v>44564</v>
      </c>
    </row>
    <row r="45" spans="1:22" ht="15" thickBot="1" x14ac:dyDescent="0.35">
      <c r="B45" s="14"/>
      <c r="C45" s="47"/>
      <c r="D45" s="48"/>
      <c r="E45" s="25"/>
      <c r="F45" s="192">
        <f>IF(E55&gt;=0,IF(D51&gt;=C51,(+D59/C59-1)*E47+(+D60/C60-1)*E49+(+D61/C61-1)*E55+(+D62/C62-1)*E51+(+D63/C63-1)*E53,"Vade Başlangıç, Vade Bitişten Büyük Olamaz"),"Fon Dağılım Oranı Toplamı %100 Olmalıdır")</f>
        <v>2.122603791007188E-3</v>
      </c>
      <c r="G45" s="194">
        <f>IF(E49&gt;=0,IF(D51&gt;=C51,IF(F45&gt;0,F45/E57*365,NA()),"Vade Başlangıç, Vade Bitişten Büyük Olamaz"),"Fon Dağılım Oranı Toplamı %100 Olmalıdır")</f>
        <v>0.25825012790587454</v>
      </c>
      <c r="H45" s="194">
        <f>IF(E49&gt;=0,IF(D49&gt;=C49,IF(F45&gt;0,+F45*0.9*366/0.95/E57,NA()),"Vade Başlangıç, Vade Bitişten Büyük Olamaz"),"Fon Dağılım Oranı Toplamı %100 Olmalıdır")</f>
        <v>0.24532831184483075</v>
      </c>
      <c r="I45" s="196">
        <f>+(+D59/I58-1)*E47+(+D60/I59-1)*E49+(+D61/I60-1)*E55+(+D62/I61-1)*E51+(+D63/I62-1)*E53</f>
        <v>1.4491515490664341E-2</v>
      </c>
      <c r="J45" s="196">
        <f>(+D62/J61-1)*E51+(+D59/J58-1)*E47+(+D60/J59-1)*E49+(+D61/J60-1)*E55+(+D63/J62-1)*E53</f>
        <v>0.10782520486487053</v>
      </c>
      <c r="K45" s="188">
        <f>(+D62/K61-1)*E45+(+D59/K58-1)*E47+(+D60/K59-1)*E49+(+D61/K60-1)*E55+(+D62/K61-1)*E53+(+D63/K62-1)*E51</f>
        <v>3.044719627513668E-2</v>
      </c>
      <c r="L45" s="188">
        <f>(+D62/L61-1)*E45+(+D59/L58-1)*E47+(+D60/L59-1)*E49+(+D61/L60-1)*E55+(D63/L62-1)*E53</f>
        <v>5.3718178280742913E-2</v>
      </c>
      <c r="M45" s="188">
        <f>(+D62/M61-1)*E51+(+D59/M58-1)*E47+(+D60/M59-1)*E49+(+D61/M60-1)*E55+(+D63/M62-1)*E553</f>
        <v>0.36887354510226822</v>
      </c>
      <c r="N45" s="148"/>
      <c r="O45" s="148"/>
      <c r="P45" s="172" t="s">
        <v>661</v>
      </c>
      <c r="Q45" s="10" t="s">
        <v>9</v>
      </c>
      <c r="R45" s="83">
        <f>DMAX(FonFiyatlari!B:B,"VALUE_DATE",Q45:Q46)</f>
        <v>44607</v>
      </c>
      <c r="S45" s="83"/>
      <c r="T45" s="10">
        <f>VLOOKUP(T44,CHOOSE({1,2},FonFiyatlari!B:B,FonFiyatlari!A:A),2,FALSE)</f>
        <v>94</v>
      </c>
    </row>
    <row r="46" spans="1:22" hidden="1" x14ac:dyDescent="0.3">
      <c r="B46" s="23"/>
      <c r="C46" s="49"/>
      <c r="D46" s="50"/>
      <c r="E46" s="22"/>
      <c r="F46" s="193"/>
      <c r="G46" s="195"/>
      <c r="H46" s="195"/>
      <c r="I46" s="197"/>
      <c r="J46" s="197"/>
      <c r="K46" s="189"/>
      <c r="L46" s="189"/>
      <c r="M46" s="189"/>
      <c r="N46" s="148"/>
      <c r="O46" s="148"/>
      <c r="P46" s="172"/>
      <c r="Q46" s="83" t="str">
        <f>"&lt;=" &amp;VLOOKUP(D57,FonFiyatlari!A:B,2,FALSE)-90</f>
        <v>&lt;=44607</v>
      </c>
      <c r="R46" s="87">
        <f>VLOOKUP(R45,CHOOSE({1,2},FonFiyatlari!B:B,FonFiyatlari!A:A),2,FALSE)</f>
        <v>62</v>
      </c>
      <c r="S46" s="87"/>
    </row>
    <row r="47" spans="1:22" ht="15" thickBot="1" x14ac:dyDescent="0.35">
      <c r="B47" s="14" t="s">
        <v>751</v>
      </c>
      <c r="C47" s="49"/>
      <c r="D47" s="50"/>
      <c r="E47" s="150">
        <v>0.2</v>
      </c>
      <c r="F47" s="193"/>
      <c r="G47" s="195"/>
      <c r="H47" s="195"/>
      <c r="I47" s="197"/>
      <c r="J47" s="197"/>
      <c r="K47" s="189"/>
      <c r="L47" s="189"/>
      <c r="M47" s="189"/>
      <c r="N47" s="148"/>
      <c r="O47" s="148"/>
      <c r="P47" s="172" t="s">
        <v>660</v>
      </c>
      <c r="Q47" s="10" t="s">
        <v>9</v>
      </c>
      <c r="R47" s="83">
        <f>DMAX(FonFiyatlari!B:B,"VALUE_DATE",Q47:Q48)</f>
        <v>44666</v>
      </c>
      <c r="S47" s="10" t="s">
        <v>9</v>
      </c>
      <c r="T47" s="83">
        <f>DATEVALUE(CONCATENATE("01/",RIGHT("0"&amp;MONTH(D51),2),"/",YEAR(D51)))</f>
        <v>44682</v>
      </c>
    </row>
    <row r="48" spans="1:22" x14ac:dyDescent="0.3">
      <c r="A48" s="159" t="s">
        <v>752</v>
      </c>
      <c r="B48" s="24"/>
      <c r="C48" s="49"/>
      <c r="D48" s="50"/>
      <c r="E48" s="151"/>
      <c r="F48" s="193"/>
      <c r="G48" s="195"/>
      <c r="H48" s="195"/>
      <c r="I48" s="197"/>
      <c r="J48" s="197"/>
      <c r="K48" s="189"/>
      <c r="L48" s="189"/>
      <c r="M48" s="189"/>
      <c r="N48" s="148"/>
      <c r="O48" s="148"/>
      <c r="P48" s="172"/>
      <c r="Q48" s="83" t="str">
        <f>"&lt;=" &amp;VLOOKUP(D57,FonFiyatlari!A:B,2,FALSE)-30</f>
        <v>&lt;=44667</v>
      </c>
      <c r="R48" s="87">
        <f>VLOOKUP(R47,CHOOSE({1,2},FonFiyatlari!B:B,FonFiyatlari!A:A),2,FALSE)</f>
        <v>19</v>
      </c>
      <c r="S48" s="88" t="str">
        <f>"&gt;=" &amp;VLOOKUP(D57,FonFiyatlari!A:B,2,FALSE)-_xlfn.DAYS(D51,T47)</f>
        <v>&gt;=44682</v>
      </c>
      <c r="T48" s="83">
        <f>DMIN(FonFiyatlari!B:B,"VALUE_DATE",S47:S48)</f>
        <v>44686</v>
      </c>
    </row>
    <row r="49" spans="1:22" x14ac:dyDescent="0.3">
      <c r="B49" s="21" t="s">
        <v>736</v>
      </c>
      <c r="C49" s="128"/>
      <c r="D49" s="129"/>
      <c r="E49" s="150">
        <v>0.27500000000000002</v>
      </c>
      <c r="F49" s="193"/>
      <c r="G49" s="195"/>
      <c r="H49" s="195"/>
      <c r="I49" s="197"/>
      <c r="J49" s="197"/>
      <c r="K49" s="189"/>
      <c r="L49" s="189"/>
      <c r="M49" s="189"/>
      <c r="N49" s="148"/>
      <c r="O49" s="148"/>
      <c r="P49" s="141"/>
      <c r="Q49" s="83"/>
      <c r="R49" s="87"/>
      <c r="S49" s="88"/>
      <c r="T49" s="83"/>
    </row>
    <row r="50" spans="1:22" ht="15" thickBot="1" x14ac:dyDescent="0.35">
      <c r="A50" s="159" t="str">
        <f>VLOOKUP(B59,Query3[],3,FALSE)</f>
        <v>IIP</v>
      </c>
      <c r="B50" s="24"/>
      <c r="C50" s="49"/>
      <c r="D50" s="50"/>
      <c r="E50" s="151"/>
      <c r="F50" s="193"/>
      <c r="G50" s="195"/>
      <c r="H50" s="195"/>
      <c r="I50" s="197"/>
      <c r="J50" s="197"/>
      <c r="K50" s="189"/>
      <c r="L50" s="189"/>
      <c r="M50" s="189"/>
      <c r="N50" s="148"/>
      <c r="O50" s="148"/>
      <c r="P50" s="141"/>
      <c r="Q50" s="83"/>
      <c r="R50" s="87"/>
      <c r="S50" s="88"/>
      <c r="T50" s="83"/>
    </row>
    <row r="51" spans="1:22" ht="15" thickBot="1" x14ac:dyDescent="0.35">
      <c r="A51" s="118"/>
      <c r="B51" s="103" t="s">
        <v>433</v>
      </c>
      <c r="C51" s="27">
        <v>44694</v>
      </c>
      <c r="D51" s="27">
        <v>44697</v>
      </c>
      <c r="E51" s="150">
        <v>0.3</v>
      </c>
      <c r="F51" s="193"/>
      <c r="G51" s="195"/>
      <c r="H51" s="195"/>
      <c r="I51" s="197"/>
      <c r="J51" s="197"/>
      <c r="K51" s="189"/>
      <c r="L51" s="189"/>
      <c r="M51" s="189"/>
      <c r="N51" s="142"/>
      <c r="O51" s="142"/>
      <c r="P51" s="141"/>
      <c r="S51" s="83"/>
      <c r="T51" s="10">
        <f>VLOOKUP(T48,CHOOSE({1,2},FonFiyatlari!B:B,FonFiyatlari!A:A),2,FALSE)</f>
        <v>8</v>
      </c>
    </row>
    <row r="52" spans="1:22" ht="15" thickBot="1" x14ac:dyDescent="0.35">
      <c r="A52" s="118" t="s">
        <v>295</v>
      </c>
      <c r="B52" s="24"/>
      <c r="C52" s="49"/>
      <c r="D52" s="4"/>
      <c r="E52" s="151"/>
      <c r="F52" s="193"/>
      <c r="G52" s="195"/>
      <c r="H52" s="195"/>
      <c r="I52" s="197"/>
      <c r="J52" s="197"/>
      <c r="K52" s="189"/>
      <c r="L52" s="189"/>
      <c r="M52" s="189"/>
      <c r="N52" s="142"/>
      <c r="O52" s="142"/>
      <c r="P52" s="141"/>
      <c r="S52" s="83"/>
    </row>
    <row r="53" spans="1:22" x14ac:dyDescent="0.3">
      <c r="A53" s="118"/>
      <c r="B53" s="103" t="s">
        <v>528</v>
      </c>
      <c r="C53" s="49"/>
      <c r="D53" s="4"/>
      <c r="E53" s="154">
        <v>0.1</v>
      </c>
      <c r="F53" s="193"/>
      <c r="G53" s="195"/>
      <c r="H53" s="195"/>
      <c r="I53" s="197"/>
      <c r="J53" s="197"/>
      <c r="K53" s="189"/>
      <c r="L53" s="189"/>
      <c r="M53" s="189"/>
      <c r="N53" s="142"/>
      <c r="O53" s="142"/>
      <c r="P53" s="141"/>
      <c r="S53" s="83"/>
    </row>
    <row r="54" spans="1:22" x14ac:dyDescent="0.3">
      <c r="A54" s="118" t="s">
        <v>191</v>
      </c>
      <c r="B54" s="132"/>
      <c r="C54" s="49"/>
      <c r="D54" s="4"/>
      <c r="E54" s="152"/>
      <c r="F54" s="193"/>
      <c r="G54" s="195"/>
      <c r="H54" s="195"/>
      <c r="I54" s="197"/>
      <c r="J54" s="197"/>
      <c r="K54" s="189"/>
      <c r="L54" s="189"/>
      <c r="M54" s="189"/>
      <c r="N54" s="142"/>
      <c r="O54" s="142"/>
      <c r="P54" s="141"/>
      <c r="S54" s="83"/>
    </row>
    <row r="55" spans="1:22" ht="15" thickBot="1" x14ac:dyDescent="0.35">
      <c r="A55" s="118"/>
      <c r="B55" s="14" t="s">
        <v>672</v>
      </c>
      <c r="C55" s="51"/>
      <c r="D55" s="33"/>
      <c r="E55" s="153">
        <v>0.125</v>
      </c>
      <c r="F55" s="202"/>
      <c r="G55" s="203"/>
      <c r="H55" s="203"/>
      <c r="I55" s="201"/>
      <c r="J55" s="201"/>
      <c r="K55" s="200"/>
      <c r="L55" s="200"/>
      <c r="M55" s="200"/>
      <c r="N55" s="142"/>
      <c r="O55" s="142"/>
      <c r="P55" s="141"/>
      <c r="S55" s="83"/>
    </row>
    <row r="56" spans="1:22" ht="15.6" x14ac:dyDescent="0.3">
      <c r="A56" s="159" t="s">
        <v>671</v>
      </c>
      <c r="B56" s="199" t="s">
        <v>732</v>
      </c>
      <c r="C56" s="199"/>
      <c r="D56" s="199"/>
      <c r="E56" s="198"/>
      <c r="F56" s="199"/>
      <c r="G56" s="199"/>
      <c r="H56" s="199"/>
      <c r="I56" s="199"/>
      <c r="J56" s="199"/>
      <c r="K56" s="199"/>
      <c r="L56" s="199"/>
      <c r="M56" s="199"/>
      <c r="N56" s="142"/>
      <c r="O56" s="142"/>
      <c r="P56" s="141"/>
    </row>
    <row r="57" spans="1:22" s="52" customFormat="1" ht="15" thickBot="1" x14ac:dyDescent="0.35">
      <c r="A57" s="118"/>
      <c r="B57" s="120"/>
      <c r="C57" s="118">
        <f>VLOOKUP(C51,CHOOSE({1,2},FonFiyatlari!B:B,FonFiyatlari!A:A),2,FALSE)</f>
        <v>2</v>
      </c>
      <c r="D57" s="118">
        <f>VLOOKUP(D51,CHOOSE({1,2},FonFiyatlari!B:B,FonFiyatlari!A:A),2,FALSE)</f>
        <v>1</v>
      </c>
      <c r="E57" s="121">
        <f>+VLOOKUP(D57,FonFiyatlari!A:B,2,FALSE)-VLOOKUP(C57,FonFiyatlari!A:B,2,FALSE)</f>
        <v>3</v>
      </c>
      <c r="F57" s="121"/>
      <c r="G57" s="118"/>
      <c r="H57" s="118"/>
      <c r="I57" s="120"/>
      <c r="J57" s="120"/>
      <c r="K57" s="120"/>
      <c r="L57" s="120"/>
      <c r="M57" s="120"/>
      <c r="N57" s="142"/>
      <c r="O57" s="142"/>
      <c r="P57" s="141"/>
      <c r="Q57" s="10"/>
      <c r="R57" s="10"/>
      <c r="S57" s="10"/>
      <c r="T57" s="10"/>
      <c r="V57" s="10"/>
    </row>
    <row r="58" spans="1:22" s="52" customFormat="1" ht="15" hidden="1" thickBot="1" x14ac:dyDescent="0.35">
      <c r="A58" s="118"/>
      <c r="B58" s="120">
        <f>VLOOKUP(B47,FonListesi!B:C,2,FALSE)</f>
        <v>361</v>
      </c>
      <c r="C58" s="120"/>
      <c r="D58" s="120"/>
      <c r="E58" s="118"/>
      <c r="F58" s="122"/>
      <c r="G58" s="118"/>
      <c r="H58" s="118"/>
      <c r="I58" s="120">
        <f>HLOOKUP(A48,FonFiyatlari!1:10471,T51+1,FALSE)</f>
        <v>1.33534</v>
      </c>
      <c r="J58" s="120">
        <f>HLOOKUP(A48,FonFiyatlari!1:10471,T45+1,FALSE)</f>
        <v>1.2312700000000001</v>
      </c>
      <c r="K58" s="120">
        <f>HLOOKUP(A48,FonFiyatlari!1:10471,R48+1,FALSE)</f>
        <v>1.32792</v>
      </c>
      <c r="L58" s="120">
        <f>HLOOKUP(A48,FonFiyatlari!1:10471,R46+1,FALSE)</f>
        <v>1.259406</v>
      </c>
      <c r="M58" s="120">
        <f>HLOOKUP(A48,FonFiyatlari!1:10471,R44+1,FALSE)</f>
        <v>1.0568200000000001</v>
      </c>
      <c r="N58" s="142"/>
      <c r="O58" s="142"/>
      <c r="P58" s="141"/>
      <c r="Q58" s="10"/>
      <c r="R58" s="10"/>
      <c r="S58" s="10"/>
      <c r="T58" s="10"/>
      <c r="V58" s="10"/>
    </row>
    <row r="59" spans="1:22" s="52" customFormat="1" ht="15" hidden="1" thickBot="1" x14ac:dyDescent="0.35">
      <c r="A59" s="118"/>
      <c r="B59" s="120">
        <f>VLOOKUP(B49,FonListesi!B:C,2,FALSE)</f>
        <v>355</v>
      </c>
      <c r="C59" s="120">
        <f>HLOOKUP(A48,FonFiyatlari!1:1048576,C57+1,FALSE)</f>
        <v>1.3439410000000001</v>
      </c>
      <c r="D59" s="120">
        <f>HLOOKUP(A48,FonFiyatlari!1:1048576,D57+1,FALSE)</f>
        <v>1.345151</v>
      </c>
      <c r="E59" s="118"/>
      <c r="F59" s="122"/>
      <c r="G59" s="118"/>
      <c r="H59" s="118"/>
      <c r="I59" s="120">
        <f>HLOOKUP(A50,FonFiyatlari!1:10471,T51+1,FALSE)</f>
        <v>6.5670000000000006E-2</v>
      </c>
      <c r="J59" s="120">
        <f>HLOOKUP(A50,FonFiyatlari!1:10471,T45+1,FALSE)</f>
        <v>6.3732999999999998E-2</v>
      </c>
      <c r="K59" s="120">
        <f>HLOOKUP(A50,FonFiyatlari!1:10471,R48+1,FALSE)</f>
        <v>6.3646999999999995E-2</v>
      </c>
      <c r="L59" s="120">
        <f>HLOOKUP(A50,FonFiyatlari!1:10471,R46+1,FALSE)</f>
        <v>6.3980999999999996E-2</v>
      </c>
      <c r="M59" s="120">
        <f>HLOOKUP(A50,FonFiyatlari!1:10471,R44+1,FALSE)</f>
        <v>4.6490999999999998E-2</v>
      </c>
      <c r="P59" s="10"/>
      <c r="Q59" s="10"/>
      <c r="R59" s="10"/>
      <c r="S59" s="10"/>
      <c r="T59" s="10"/>
      <c r="V59" s="10"/>
    </row>
    <row r="60" spans="1:22" s="52" customFormat="1" ht="15" hidden="1" thickBot="1" x14ac:dyDescent="0.35">
      <c r="A60" s="159"/>
      <c r="B60" s="120">
        <f>VLOOKUP(B55,FonListesi!B:C,2,FALSE)</f>
        <v>28</v>
      </c>
      <c r="C60" s="120">
        <f>HLOOKUP(A50,FonFiyatlari!1:1048576,C57+1,FALSE)</f>
        <v>6.6851999999999995E-2</v>
      </c>
      <c r="D60" s="120">
        <f>HLOOKUP(A50,FonFiyatlari!1:1048576,D57+1,FALSE)</f>
        <v>6.6851999999999995E-2</v>
      </c>
      <c r="E60" s="118"/>
      <c r="F60" s="122"/>
      <c r="G60" s="118"/>
      <c r="H60" s="118"/>
      <c r="I60" s="120">
        <f>HLOOKUP(A56,FonFiyatlari!1:10473,T51+1,FALSE)</f>
        <v>2.4402849999999998</v>
      </c>
      <c r="J60" s="120">
        <f>HLOOKUP(A56,FonFiyatlari!1:10473,T45+1,FALSE)</f>
        <v>2.2512150000000002</v>
      </c>
      <c r="K60" s="120">
        <f>HLOOKUP(A56,FonFiyatlari!1:10473,R48+1,FALSE)</f>
        <v>2.4129459999999998</v>
      </c>
      <c r="L60" s="120">
        <f>HLOOKUP(A56,FonFiyatlari!1:10473,R46+1,FALSE)</f>
        <v>2.2758970000000001</v>
      </c>
      <c r="M60" s="120">
        <f>HLOOKUP(A56,FonFiyatlari!1:10473,R44+1,FALSE)</f>
        <v>1.4883489999999999</v>
      </c>
      <c r="P60" s="10"/>
      <c r="Q60" s="10"/>
      <c r="R60" s="10"/>
      <c r="S60" s="10"/>
      <c r="T60" s="10"/>
      <c r="V60" s="10"/>
    </row>
    <row r="61" spans="1:22" s="52" customFormat="1" ht="15" hidden="1" thickBot="1" x14ac:dyDescent="0.35">
      <c r="A61" s="159"/>
      <c r="B61" s="120">
        <f>VLOOKUP(B51,FonListesi!B:C,2,FALSE)</f>
        <v>248</v>
      </c>
      <c r="C61" s="120">
        <f>HLOOKUP(A56,FonFiyatlari!1:1048576,C57+1,FALSE)</f>
        <v>2.5401030000000002</v>
      </c>
      <c r="D61" s="120">
        <f>HLOOKUP(A56,FonFiyatlari!1:1048576,D57+1,FALSE)</f>
        <v>2.5532010000000001</v>
      </c>
      <c r="E61" s="118"/>
      <c r="F61" s="122"/>
      <c r="G61" s="118"/>
      <c r="H61" s="118"/>
      <c r="I61" s="120">
        <f>HLOOKUP(A52,FonFiyatlari!1:10473,T51+1,FALSE)</f>
        <v>0.101857</v>
      </c>
      <c r="J61" s="120">
        <f>HLOOKUP(A52,FonFiyatlari!1:10473,T45+1,FALSE)</f>
        <v>9.0948000000000001E-2</v>
      </c>
      <c r="K61" s="120">
        <f>HLOOKUP(A52,FonFiyatlari!1:10473,R48+1,FALSE)</f>
        <v>0.10141600000000001</v>
      </c>
      <c r="L61" s="120">
        <f>HLOOKUP(A52,FonFiyatlari!1:10473,R46+1,FALSE)</f>
        <v>9.3940999999999997E-2</v>
      </c>
      <c r="M61" s="120">
        <f>HLOOKUP(A52,FonFiyatlari!1:10473,R44+1,FALSE)</f>
        <v>7.5964000000000004E-2</v>
      </c>
      <c r="P61" s="10"/>
      <c r="Q61" s="10"/>
      <c r="R61" s="10"/>
      <c r="S61" s="10"/>
      <c r="T61" s="10"/>
      <c r="V61" s="10"/>
    </row>
    <row r="62" spans="1:22" s="52" customFormat="1" ht="15" hidden="1" thickBot="1" x14ac:dyDescent="0.35">
      <c r="A62" s="159"/>
      <c r="B62" s="120">
        <f>VLOOKUP(B53,FonListesi!B:C,2,FALSE)</f>
        <v>139</v>
      </c>
      <c r="C62" s="120">
        <f>HLOOKUP(A52,FonFiyatlari!1:1048576,C57+1,FALSE)</f>
        <v>0.102164</v>
      </c>
      <c r="D62" s="120">
        <f>HLOOKUP(A52,FonFiyatlari!1:1048576,D57+1,FALSE)</f>
        <v>0.102409</v>
      </c>
      <c r="F62" s="119"/>
      <c r="I62" s="120">
        <f>HLOOKUP(A54,FonFiyatlari!1:10473,T51+1,FALSE)</f>
        <v>0.296877</v>
      </c>
      <c r="J62" s="120">
        <f>HLOOKUP(A54,FonFiyatlari!1:10473,T45+1,FALSE)</f>
        <v>0.24637600000000001</v>
      </c>
      <c r="K62" s="120">
        <f>HLOOKUP(A54,FonFiyatlari!1:10473,R48+1,FALSE)</f>
        <v>0.293215</v>
      </c>
      <c r="L62" s="120">
        <f>HLOOKUP(A54,FonFiyatlari!1:10473,R46+1,FALSE)</f>
        <v>0.26556600000000002</v>
      </c>
      <c r="M62" s="120">
        <f>HLOOKUP(A54,FonFiyatlari!1:10473,R44+1,FALSE)</f>
        <v>0.21004999999999999</v>
      </c>
      <c r="P62" s="10"/>
      <c r="Q62" s="10"/>
      <c r="R62" s="10"/>
      <c r="S62" s="10"/>
      <c r="T62" s="10"/>
      <c r="V62" s="10"/>
    </row>
    <row r="63" spans="1:22" s="52" customFormat="1" ht="15" hidden="1" thickBot="1" x14ac:dyDescent="0.35">
      <c r="A63" s="159"/>
      <c r="B63" s="113"/>
      <c r="C63" s="120">
        <f>HLOOKUP(A54,FonFiyatlari!1:1048576,C57+1,FALSE)</f>
        <v>0.29712499999999997</v>
      </c>
      <c r="D63" s="120">
        <f>HLOOKUP(A54,FonFiyatlari!1:1048576,D57+1,FALSE)</f>
        <v>0.298844</v>
      </c>
      <c r="E63" s="113"/>
      <c r="F63" s="113"/>
      <c r="G63" s="113"/>
      <c r="H63" s="113"/>
      <c r="I63" s="113"/>
      <c r="J63" s="113"/>
      <c r="K63" s="113"/>
      <c r="L63" s="113"/>
      <c r="M63" s="113"/>
      <c r="N63" s="147"/>
      <c r="O63" s="147"/>
      <c r="P63" s="172" t="s">
        <v>659</v>
      </c>
      <c r="Q63" s="10" t="s">
        <v>9</v>
      </c>
      <c r="R63" s="83">
        <f>DMAX(FonFiyatlari!B:B,"VALUE_DATE",Q63:Q64)</f>
        <v>44328</v>
      </c>
      <c r="S63" s="10" t="s">
        <v>9</v>
      </c>
      <c r="T63" s="83">
        <f>DATEVALUE(CONCATENATE("01/01/",YEAR(D68)))</f>
        <v>1</v>
      </c>
      <c r="V63" s="10"/>
    </row>
    <row r="64" spans="1:22" s="52" customFormat="1" ht="20.399999999999999" hidden="1" thickBot="1" x14ac:dyDescent="0.35">
      <c r="A64" s="159"/>
      <c r="B64" s="173" t="s">
        <v>723</v>
      </c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5"/>
      <c r="N64" s="147"/>
      <c r="O64" s="147"/>
      <c r="P64" s="172"/>
      <c r="Q64" s="83" t="str">
        <f>"&lt;=" &amp;VLOOKUP(D81,FonFiyatlari!A:B,2,FALSE)-365</f>
        <v>&lt;=44332</v>
      </c>
      <c r="R64" s="87">
        <f>VLOOKUP(R63,CHOOSE({1,2},FonFiyatlari!B:B,FonFiyatlari!A:A),2,FALSE)</f>
        <v>249</v>
      </c>
      <c r="S64" s="88" t="str">
        <f>"&gt;=" &amp;VLOOKUP(D57,FonFiyatlari!A:B,2,FALSE)-_xlfn.DAYS(D51,T43)</f>
        <v>&gt;=44562</v>
      </c>
      <c r="T64" s="83">
        <f>DMIN(FonFiyatlari!B:B,"VALUE_DATE",S63:S64)</f>
        <v>44564</v>
      </c>
      <c r="V64" s="10"/>
    </row>
    <row r="65" spans="1:20" s="10" customFormat="1" ht="41.4" x14ac:dyDescent="0.3">
      <c r="A65" s="159"/>
      <c r="B65" s="13" t="s">
        <v>662</v>
      </c>
      <c r="C65" s="12" t="s">
        <v>663</v>
      </c>
      <c r="D65" s="12" t="s">
        <v>664</v>
      </c>
      <c r="E65" s="12" t="s">
        <v>665</v>
      </c>
      <c r="F65" s="12" t="s">
        <v>666</v>
      </c>
      <c r="G65" s="12" t="s">
        <v>668</v>
      </c>
      <c r="H65" s="12" t="s">
        <v>667</v>
      </c>
      <c r="I65" s="15" t="str">
        <f>CONCATENATE(TEXT(T68,"gg/aa/YYYY")," Tarihine Göre Getiri")</f>
        <v>05/05/2022 Tarihine Göre Getiri</v>
      </c>
      <c r="J65" s="12" t="str">
        <f>CONCATENATE(TEXT(T64,"gg/aa/YYYY")," Tarihine Göre Getiri")</f>
        <v>03/01/2022 Tarihine Göre Getiri</v>
      </c>
      <c r="K65" s="12" t="str">
        <f>CONCATENATE(TEXT(R67,"gg/aa/YYYY")," Tarihine Göre Getiri")</f>
        <v>15/04/2022 Tarihine Göre Getiri</v>
      </c>
      <c r="L65" s="15" t="str">
        <f>CONCATENATE(TEXT(R65,"gg/aa/YYYY")," Tarihine Göre Getiri")</f>
        <v>15/02/2022 Tarihine Göre Getiri</v>
      </c>
      <c r="M65" s="20" t="str">
        <f>CONCATENATE(TEXT(R63,"gg/aa/YYYY")," Tarihine Göre Getiri")</f>
        <v>12/05/2021 Tarihine Göre Getiri</v>
      </c>
      <c r="N65" s="148"/>
      <c r="O65" s="148"/>
      <c r="P65" s="172" t="s">
        <v>661</v>
      </c>
      <c r="Q65" s="10" t="s">
        <v>9</v>
      </c>
      <c r="R65" s="83">
        <f>DMAX(FonFiyatlari!B:B,"VALUE_DATE",Q65:Q66)</f>
        <v>44607</v>
      </c>
      <c r="S65" s="83"/>
      <c r="T65" s="10">
        <f>VLOOKUP(T64,CHOOSE({1,2},FonFiyatlari!B:B,FonFiyatlari!A:A),2,FALSE)</f>
        <v>94</v>
      </c>
    </row>
    <row r="66" spans="1:20" s="10" customFormat="1" x14ac:dyDescent="0.3">
      <c r="A66" s="159"/>
      <c r="B66" s="21"/>
      <c r="C66" s="47"/>
      <c r="D66" s="77"/>
      <c r="E66" s="25"/>
      <c r="F66" s="192">
        <f>IF(E72&gt;=0,IF(D73&gt;=C73,+(+D83/C83-1)*E68+(+D84/C84-1)*E70+(+D85/C85-1)*E72+(+D86/C86-1)*E78+(+D87/C87-1)*E74+(+D88/C88-1)*E76,"Vade Başlangıç, Vade Bitişten Büyük Olamaz"),"Fon Dağılım Oranı Toplamı %100 Olmalıdır")</f>
        <v>3.1893550881041399E-3</v>
      </c>
      <c r="G66" s="194">
        <f>IF(E70&gt;=0,IF(D73&gt;=C73,IF(F66&gt;0,F66/E81*365,NA()),"Vade Başlangıç, Vade Bitişten Büyük Olamaz"),"Fon Dağılım Oranı Toplamı %100 Olmalıdır")</f>
        <v>0.38803820238600373</v>
      </c>
      <c r="H66" s="194">
        <f>IF(E70&gt;=0,IF(D73&gt;=C73,IF(F66&gt;0,+F66*0.9*366/0.95/E81,NA()),"Vade Başlangıç, Vade Bitişten Büyük Olamaz"),"Fon Dağılım Oranı Toplamı %100 Olmalıdır")</f>
        <v>0.36862230386719436</v>
      </c>
      <c r="I66" s="196">
        <f>(+D86/I85-1)*E78+(+D83/I82-1)*E68+(+D84/I83-1)*E70+(+D85/I84-1)*E72+(+D87/I86-1)*E74+(+D88/I87-1)*E76</f>
        <v>1.84627683926065E-2</v>
      </c>
      <c r="J66" s="196">
        <f>(+D86/J85-1)*E78+(+D83/J82-1)*E68+(+D84/J83-1)*E70+(+D85/J84-1)*E72+(+D87/J86-1)*E74+(+D88/J87-1)*E76</f>
        <v>0.15527321850075318</v>
      </c>
      <c r="K66" s="188">
        <f>(+D86/K85-1)*E78+(+D83/K82-1)*E68+(+D84/K83-1)*E70+(+D85/K84-1)*E72+(+D87/K86-1)*E74+(+D88/K87-1)*E76</f>
        <v>3.7464944392866746E-2</v>
      </c>
      <c r="L66" s="188">
        <f>(+D86/L85-1)*E78+(+D83/L82-1)*E68+(+D84/L83-1)*E70+(+D85/L84-1)*E72+(+D87/L86-1)*E74+(+D88/L87-1)*E76</f>
        <v>0.10533608200340504</v>
      </c>
      <c r="M66" s="190">
        <f>(+D86/M85-1)*E78+(+D83/M82-1)*E68+(+D84/M83-1)*E70+(+D85/M84-1)*E72+(+D87/M86-1)*E74+(+D88/M87-1)*E76</f>
        <v>0.52676378132241297</v>
      </c>
      <c r="N66" s="148"/>
      <c r="O66" s="148"/>
      <c r="P66" s="172"/>
      <c r="Q66" s="83" t="str">
        <f>"&lt;=" &amp;VLOOKUP(D81,FonFiyatlari!A:B,2,FALSE)-90</f>
        <v>&lt;=44607</v>
      </c>
      <c r="R66" s="87">
        <f>VLOOKUP(R65,CHOOSE({1,2},FonFiyatlari!B:B,FonFiyatlari!A:A),2,FALSE)</f>
        <v>62</v>
      </c>
      <c r="S66" s="87"/>
    </row>
    <row r="67" spans="1:20" s="10" customFormat="1" hidden="1" x14ac:dyDescent="0.3">
      <c r="A67" s="159"/>
      <c r="B67" s="23"/>
      <c r="C67" s="49"/>
      <c r="D67" s="4"/>
      <c r="E67" s="22"/>
      <c r="F67" s="193"/>
      <c r="G67" s="195"/>
      <c r="H67" s="195"/>
      <c r="I67" s="197"/>
      <c r="J67" s="197"/>
      <c r="K67" s="189"/>
      <c r="L67" s="189"/>
      <c r="M67" s="191"/>
      <c r="N67" s="148"/>
      <c r="O67" s="148"/>
      <c r="P67" s="172" t="s">
        <v>660</v>
      </c>
      <c r="Q67" s="10" t="s">
        <v>9</v>
      </c>
      <c r="R67" s="83">
        <f>DMAX(FonFiyatlari!B:B,"VALUE_DATE",Q67:Q68)</f>
        <v>44666</v>
      </c>
      <c r="S67" s="10" t="s">
        <v>9</v>
      </c>
      <c r="T67" s="83">
        <f>DATEVALUE(CONCATENATE("01/",RIGHT("0"&amp;MONTH(D73),2),"/",YEAR(D73)))</f>
        <v>44682</v>
      </c>
    </row>
    <row r="68" spans="1:20" s="10" customFormat="1" x14ac:dyDescent="0.3">
      <c r="A68" s="159"/>
      <c r="B68" s="21" t="s">
        <v>736</v>
      </c>
      <c r="C68" s="49"/>
      <c r="D68" s="4"/>
      <c r="E68" s="25">
        <v>0.3</v>
      </c>
      <c r="F68" s="193"/>
      <c r="G68" s="195"/>
      <c r="H68" s="195"/>
      <c r="I68" s="197"/>
      <c r="J68" s="197"/>
      <c r="K68" s="189"/>
      <c r="L68" s="189"/>
      <c r="M68" s="191"/>
      <c r="N68" s="148"/>
      <c r="O68" s="148"/>
      <c r="P68" s="172"/>
      <c r="Q68" s="83" t="str">
        <f>"&lt;=" &amp;VLOOKUP(D81,FonFiyatlari!A:B,2,FALSE)-30</f>
        <v>&lt;=44667</v>
      </c>
      <c r="R68" s="87">
        <f>VLOOKUP(R67,CHOOSE({1,2},FonFiyatlari!B:B,FonFiyatlari!A:A),2,FALSE)</f>
        <v>19</v>
      </c>
      <c r="S68" s="88" t="str">
        <f>"&gt;=" &amp;VLOOKUP(D81,FonFiyatlari!A:B,2,FALSE)-_xlfn.DAYS(D73,T67)</f>
        <v>&gt;=44682</v>
      </c>
      <c r="T68" s="83">
        <f>DMIN(FonFiyatlari!B:B,"VALUE_DATE",S67:S68)</f>
        <v>44686</v>
      </c>
    </row>
    <row r="69" spans="1:20" s="10" customFormat="1" x14ac:dyDescent="0.3">
      <c r="A69" s="159" t="str">
        <f>VLOOKUP(B82,Query3[],3,FALSE)</f>
        <v>IIP</v>
      </c>
      <c r="B69" s="24"/>
      <c r="C69" s="1"/>
      <c r="D69" s="1"/>
      <c r="E69" s="22"/>
      <c r="F69" s="193"/>
      <c r="G69" s="195"/>
      <c r="H69" s="195"/>
      <c r="I69" s="197"/>
      <c r="J69" s="197"/>
      <c r="K69" s="189"/>
      <c r="L69" s="189"/>
      <c r="M69" s="191"/>
      <c r="N69" s="148"/>
      <c r="O69" s="148"/>
      <c r="P69" s="141"/>
      <c r="Q69" s="83"/>
      <c r="R69" s="87"/>
      <c r="S69" s="88"/>
      <c r="T69" s="83"/>
    </row>
    <row r="70" spans="1:20" s="10" customFormat="1" x14ac:dyDescent="0.3">
      <c r="A70" s="159"/>
      <c r="B70" s="124" t="s">
        <v>528</v>
      </c>
      <c r="C70" s="1"/>
      <c r="D70" s="1"/>
      <c r="E70" s="25">
        <v>0.3</v>
      </c>
      <c r="F70" s="193"/>
      <c r="G70" s="195"/>
      <c r="H70" s="195"/>
      <c r="I70" s="197"/>
      <c r="J70" s="197"/>
      <c r="K70" s="189"/>
      <c r="L70" s="189"/>
      <c r="M70" s="191"/>
      <c r="N70" s="148"/>
      <c r="O70" s="148"/>
      <c r="P70" s="141"/>
      <c r="Q70" s="83"/>
      <c r="R70" s="87"/>
      <c r="S70" s="88"/>
      <c r="T70" s="83"/>
    </row>
    <row r="71" spans="1:20" s="10" customFormat="1" x14ac:dyDescent="0.3">
      <c r="A71" s="159" t="s">
        <v>191</v>
      </c>
      <c r="B71" s="24"/>
      <c r="C71" s="49"/>
      <c r="D71" s="4"/>
      <c r="E71" s="22"/>
      <c r="F71" s="193"/>
      <c r="G71" s="195"/>
      <c r="H71" s="195"/>
      <c r="I71" s="197"/>
      <c r="J71" s="197"/>
      <c r="K71" s="189"/>
      <c r="L71" s="189"/>
      <c r="M71" s="191"/>
      <c r="N71" s="148"/>
      <c r="O71" s="148"/>
      <c r="P71" s="141"/>
      <c r="S71" s="83"/>
      <c r="T71" s="10">
        <f>VLOOKUP(T68,CHOOSE({1,2},FonFiyatlari!B:B,FonFiyatlari!A:A),2,FALSE)</f>
        <v>8</v>
      </c>
    </row>
    <row r="72" spans="1:20" s="10" customFormat="1" ht="15" thickBot="1" x14ac:dyDescent="0.35">
      <c r="A72" s="118"/>
      <c r="B72" s="14" t="s">
        <v>672</v>
      </c>
      <c r="C72" s="49"/>
      <c r="D72" s="4"/>
      <c r="E72" s="25">
        <v>0.15</v>
      </c>
      <c r="F72" s="193"/>
      <c r="G72" s="195"/>
      <c r="H72" s="195"/>
      <c r="I72" s="197"/>
      <c r="J72" s="197"/>
      <c r="K72" s="189"/>
      <c r="L72" s="189"/>
      <c r="M72" s="191"/>
      <c r="N72" s="142"/>
      <c r="O72" s="142"/>
      <c r="P72" s="141"/>
      <c r="S72" s="83"/>
      <c r="T72" s="10">
        <f>VLOOKUP(T69,CHOOSE({1,2},FonFiyatlari!B:B,FonFiyatlari!A:A),2,FALSE)</f>
        <v>0</v>
      </c>
    </row>
    <row r="73" spans="1:20" s="10" customFormat="1" ht="15" thickBot="1" x14ac:dyDescent="0.35">
      <c r="A73" s="159" t="str">
        <f>VLOOKUP(B84,Query3[],3,FALSE)</f>
        <v>AGC</v>
      </c>
      <c r="B73" s="23"/>
      <c r="C73" s="27">
        <v>44694</v>
      </c>
      <c r="D73" s="27">
        <v>44697</v>
      </c>
      <c r="E73" s="78">
        <v>20</v>
      </c>
      <c r="F73" s="193"/>
      <c r="G73" s="195"/>
      <c r="H73" s="195"/>
      <c r="I73" s="197"/>
      <c r="J73" s="197"/>
      <c r="K73" s="189"/>
      <c r="L73" s="189"/>
      <c r="M73" s="191"/>
      <c r="N73" s="142"/>
      <c r="O73" s="142"/>
      <c r="P73" s="141"/>
      <c r="S73" s="83"/>
    </row>
    <row r="74" spans="1:20" s="10" customFormat="1" ht="15" thickBot="1" x14ac:dyDescent="0.35">
      <c r="A74" s="159"/>
      <c r="B74" s="14" t="s">
        <v>755</v>
      </c>
      <c r="C74" s="49"/>
      <c r="D74" s="4"/>
      <c r="E74" s="25">
        <v>0.05</v>
      </c>
      <c r="F74" s="193"/>
      <c r="G74" s="195"/>
      <c r="H74" s="195"/>
      <c r="I74" s="197"/>
      <c r="J74" s="197"/>
      <c r="K74" s="189"/>
      <c r="L74" s="189"/>
      <c r="M74" s="191"/>
      <c r="N74" s="142"/>
      <c r="O74" s="142"/>
      <c r="P74" s="141"/>
      <c r="S74" s="83"/>
    </row>
    <row r="75" spans="1:20" s="10" customFormat="1" x14ac:dyDescent="0.3">
      <c r="A75" s="159" t="s">
        <v>753</v>
      </c>
      <c r="B75" s="155"/>
      <c r="C75" s="49"/>
      <c r="D75" s="4"/>
      <c r="E75" s="78"/>
      <c r="F75" s="193"/>
      <c r="G75" s="195"/>
      <c r="H75" s="195"/>
      <c r="I75" s="197"/>
      <c r="J75" s="197"/>
      <c r="K75" s="189"/>
      <c r="L75" s="189"/>
      <c r="M75" s="191"/>
      <c r="N75" s="142"/>
      <c r="O75" s="142"/>
      <c r="P75" s="141"/>
      <c r="S75" s="83"/>
    </row>
    <row r="76" spans="1:20" s="10" customFormat="1" ht="15" thickBot="1" x14ac:dyDescent="0.35">
      <c r="A76" s="159"/>
      <c r="B76" s="14" t="s">
        <v>756</v>
      </c>
      <c r="C76" s="49"/>
      <c r="D76" s="4"/>
      <c r="E76" s="25">
        <v>0.05</v>
      </c>
      <c r="F76" s="193"/>
      <c r="G76" s="195"/>
      <c r="H76" s="195"/>
      <c r="I76" s="197"/>
      <c r="J76" s="197"/>
      <c r="K76" s="189"/>
      <c r="L76" s="189"/>
      <c r="M76" s="191"/>
      <c r="N76" s="142"/>
      <c r="O76" s="142"/>
      <c r="P76" s="141"/>
      <c r="S76" s="83"/>
    </row>
    <row r="77" spans="1:20" s="10" customFormat="1" ht="15" thickBot="1" x14ac:dyDescent="0.35">
      <c r="A77" s="159" t="s">
        <v>754</v>
      </c>
      <c r="B77" s="155"/>
      <c r="C77" s="49"/>
      <c r="D77" s="4"/>
      <c r="E77" s="78"/>
      <c r="F77" s="193"/>
      <c r="G77" s="195"/>
      <c r="H77" s="195"/>
      <c r="I77" s="197"/>
      <c r="J77" s="197"/>
      <c r="K77" s="189"/>
      <c r="L77" s="189"/>
      <c r="M77" s="191"/>
      <c r="N77" s="142"/>
      <c r="O77" s="142"/>
      <c r="P77" s="141"/>
      <c r="S77" s="83"/>
    </row>
    <row r="78" spans="1:20" s="10" customFormat="1" ht="15" thickBot="1" x14ac:dyDescent="0.35">
      <c r="A78" s="159"/>
      <c r="B78" s="103" t="s">
        <v>433</v>
      </c>
      <c r="C78" s="49"/>
      <c r="D78" s="4"/>
      <c r="E78" s="133">
        <v>0.25</v>
      </c>
      <c r="F78" s="193"/>
      <c r="G78" s="195"/>
      <c r="H78" s="195"/>
      <c r="I78" s="197"/>
      <c r="J78" s="197"/>
      <c r="K78" s="189"/>
      <c r="L78" s="189"/>
      <c r="M78" s="191"/>
      <c r="N78" s="142"/>
      <c r="O78" s="142"/>
      <c r="P78" s="141"/>
      <c r="S78" s="83"/>
    </row>
    <row r="79" spans="1:20" s="10" customFormat="1" ht="15" thickBot="1" x14ac:dyDescent="0.35">
      <c r="A79" s="159" t="s">
        <v>295</v>
      </c>
      <c r="B79" s="76"/>
      <c r="C79" s="49"/>
      <c r="D79" s="4"/>
      <c r="E79" s="134">
        <v>20</v>
      </c>
      <c r="F79" s="193"/>
      <c r="G79" s="195"/>
      <c r="H79" s="195"/>
      <c r="I79" s="197"/>
      <c r="J79" s="197"/>
      <c r="K79" s="189"/>
      <c r="L79" s="189"/>
      <c r="M79" s="191"/>
      <c r="N79" s="142"/>
      <c r="O79" s="142"/>
      <c r="P79" s="141"/>
      <c r="S79" s="83"/>
    </row>
    <row r="80" spans="1:20" s="10" customFormat="1" ht="15.6" x14ac:dyDescent="0.3">
      <c r="A80" s="118"/>
      <c r="B80" s="199" t="s">
        <v>732</v>
      </c>
      <c r="C80" s="199"/>
      <c r="D80" s="199"/>
      <c r="E80" s="198"/>
      <c r="F80" s="199"/>
      <c r="G80" s="199"/>
      <c r="H80" s="199"/>
      <c r="I80" s="199"/>
      <c r="J80" s="199"/>
      <c r="K80" s="199"/>
      <c r="L80" s="199"/>
      <c r="M80" s="199"/>
      <c r="N80" s="142"/>
      <c r="O80" s="142"/>
      <c r="P80" s="141"/>
      <c r="S80" s="83"/>
    </row>
    <row r="81" spans="1:22" s="52" customFormat="1" x14ac:dyDescent="0.3">
      <c r="A81" s="118"/>
      <c r="B81" s="120"/>
      <c r="C81" s="118">
        <f>VLOOKUP(C73,CHOOSE({1,2},FonFiyatlari!B:B,FonFiyatlari!A:A),2,FALSE)</f>
        <v>2</v>
      </c>
      <c r="D81" s="118">
        <f>VLOOKUP(D73,CHOOSE({1,2},FonFiyatlari!B:B,FonFiyatlari!A:A),2,FALSE)</f>
        <v>1</v>
      </c>
      <c r="E81" s="121">
        <f>+VLOOKUP(D81,FonFiyatlari!A:B,2,FALSE)-VLOOKUP(C81,FonFiyatlari!A:B,2,FALSE)</f>
        <v>3</v>
      </c>
      <c r="F81" s="121"/>
      <c r="G81" s="118"/>
      <c r="H81" s="118"/>
      <c r="I81" s="120"/>
      <c r="J81" s="120"/>
      <c r="K81" s="120"/>
      <c r="L81" s="120"/>
      <c r="M81" s="120"/>
      <c r="N81" s="142"/>
      <c r="O81" s="142"/>
      <c r="P81" s="141"/>
      <c r="Q81" s="10"/>
      <c r="R81" s="10"/>
      <c r="S81" s="10"/>
      <c r="T81" s="10"/>
      <c r="V81" s="10"/>
    </row>
    <row r="82" spans="1:22" s="52" customFormat="1" hidden="1" x14ac:dyDescent="0.3">
      <c r="A82" s="118"/>
      <c r="B82" s="120">
        <f>VLOOKUP(B68,FonListesi!B:C,2,FALSE)</f>
        <v>355</v>
      </c>
      <c r="C82" s="123"/>
      <c r="D82" s="123"/>
      <c r="E82" s="118"/>
      <c r="F82" s="122"/>
      <c r="G82" s="118"/>
      <c r="H82" s="118"/>
      <c r="I82" s="120">
        <f>HLOOKUP(A69,FonFiyatlari!1:10471,T71+1,FALSE)</f>
        <v>6.5670000000000006E-2</v>
      </c>
      <c r="J82" s="120">
        <f>HLOOKUP(A69,FonFiyatlari!1:10471,T65+1,FALSE)</f>
        <v>6.3732999999999998E-2</v>
      </c>
      <c r="K82" s="120">
        <f>HLOOKUP(A69,FonFiyatlari!1:10471,R68+1,FALSE)</f>
        <v>6.3646999999999995E-2</v>
      </c>
      <c r="L82" s="120">
        <f>HLOOKUP(A69,FonFiyatlari!1:10471,R66+1,FALSE)</f>
        <v>6.3980999999999996E-2</v>
      </c>
      <c r="M82" s="120">
        <f>HLOOKUP(A69,FonFiyatlari!1:10471,R64+1,FALSE)</f>
        <v>4.6490999999999998E-2</v>
      </c>
      <c r="N82" s="142"/>
      <c r="O82" s="142"/>
      <c r="P82" s="141"/>
      <c r="Q82" s="10"/>
      <c r="R82" s="10"/>
      <c r="S82" s="10"/>
      <c r="T82" s="10"/>
      <c r="V82" s="10"/>
    </row>
    <row r="83" spans="1:22" s="52" customFormat="1" hidden="1" x14ac:dyDescent="0.3">
      <c r="A83" s="118"/>
      <c r="B83" s="120">
        <f>VLOOKUP(B70,FonListesi!B:C,2,FALSE)</f>
        <v>139</v>
      </c>
      <c r="C83" s="123">
        <f>HLOOKUP(A69,FonFiyatlari!1:1048576,C81+1,FALSE)</f>
        <v>6.6851999999999995E-2</v>
      </c>
      <c r="D83" s="123">
        <f>HLOOKUP(A69,FonFiyatlari!1:1048576,D81+1,FALSE)</f>
        <v>6.6851999999999995E-2</v>
      </c>
      <c r="E83" s="118"/>
      <c r="F83" s="122"/>
      <c r="G83" s="118"/>
      <c r="H83" s="118"/>
      <c r="I83" s="120">
        <f>HLOOKUP(A71,FonFiyatlari!1:10471,T71+1,FALSE)</f>
        <v>0.296877</v>
      </c>
      <c r="J83" s="120">
        <f>HLOOKUP(A71,FonFiyatlari!1:10471,T65+1,FALSE)</f>
        <v>0.24637600000000001</v>
      </c>
      <c r="K83" s="120">
        <f>HLOOKUP(A71,FonFiyatlari!1:10471,R68+1,FALSE)</f>
        <v>0.293215</v>
      </c>
      <c r="L83" s="120">
        <f>HLOOKUP(A71,FonFiyatlari!1:10471,R66+1,FALSE)</f>
        <v>0.26556600000000002</v>
      </c>
      <c r="M83" s="120">
        <f>HLOOKUP(A71,FonFiyatlari!1:10471,R64+1,FALSE)</f>
        <v>0.21004999999999999</v>
      </c>
      <c r="P83" s="10"/>
      <c r="Q83" s="10"/>
      <c r="R83" s="10"/>
      <c r="S83" s="10"/>
      <c r="T83" s="10"/>
      <c r="V83" s="10"/>
    </row>
    <row r="84" spans="1:22" s="52" customFormat="1" hidden="1" x14ac:dyDescent="0.3">
      <c r="A84" s="159"/>
      <c r="B84" s="120">
        <f>VLOOKUP(B72,FonListesi!B:C,2,FALSE)</f>
        <v>28</v>
      </c>
      <c r="C84" s="123">
        <f>HLOOKUP(A71,FonFiyatlari!1:1048576,C81+1,FALSE)</f>
        <v>0.29712499999999997</v>
      </c>
      <c r="D84" s="123">
        <f>HLOOKUP(A71,FonFiyatlari!1:1048576,D81+1,FALSE)</f>
        <v>0.298844</v>
      </c>
      <c r="E84" s="118"/>
      <c r="F84" s="122"/>
      <c r="G84" s="118"/>
      <c r="H84" s="118"/>
      <c r="I84" s="120">
        <f>HLOOKUP(A73,FonFiyatlari!1:10471,T71+1,FALSE)</f>
        <v>2.4402849999999998</v>
      </c>
      <c r="J84" s="120">
        <f>HLOOKUP(A73,FonFiyatlari!1:10471,T65+1,FALSE)</f>
        <v>2.2512150000000002</v>
      </c>
      <c r="K84" s="120">
        <f>HLOOKUP(A73,FonFiyatlari!1:10471,R68+1,FALSE)</f>
        <v>2.4129459999999998</v>
      </c>
      <c r="L84" s="120">
        <f>HLOOKUP(A73,FonFiyatlari!1:10471,R66+1,FALSE)</f>
        <v>2.2758970000000001</v>
      </c>
      <c r="M84" s="120">
        <f>HLOOKUP(A73,FonFiyatlari!1:10471,R64+1,FALSE)</f>
        <v>1.4883489999999999</v>
      </c>
      <c r="P84" s="10"/>
      <c r="Q84" s="10"/>
      <c r="R84" s="10"/>
      <c r="S84" s="10"/>
      <c r="T84" s="10"/>
      <c r="V84" s="10"/>
    </row>
    <row r="85" spans="1:22" s="52" customFormat="1" hidden="1" x14ac:dyDescent="0.3">
      <c r="A85" s="159"/>
      <c r="B85" s="120">
        <f>VLOOKUP(B78,FonListesi!B:C,2,FALSE)</f>
        <v>248</v>
      </c>
      <c r="C85" s="123">
        <f>HLOOKUP(A73,FonFiyatlari!1:1048576,C81+1,FALSE)</f>
        <v>2.5401030000000002</v>
      </c>
      <c r="D85" s="123">
        <f>HLOOKUP(A73,FonFiyatlari!1:1048576,D81+1,FALSE)</f>
        <v>2.5532010000000001</v>
      </c>
      <c r="F85" s="119"/>
      <c r="I85" s="120">
        <f>HLOOKUP(A79,FonFiyatlari!1:10471,T71+1,FALSE)</f>
        <v>0.101857</v>
      </c>
      <c r="J85" s="120">
        <f>HLOOKUP(A79,FonFiyatlari!1:10471,T65+1,FALSE)</f>
        <v>9.0948000000000001E-2</v>
      </c>
      <c r="K85" s="120">
        <f>HLOOKUP(A79,FonFiyatlari!1:10471,R68+1,FALSE)</f>
        <v>0.10141600000000001</v>
      </c>
      <c r="L85" s="120">
        <f>HLOOKUP(A79,FonFiyatlari!1:10471,R66+1,FALSE)</f>
        <v>9.3940999999999997E-2</v>
      </c>
      <c r="M85" s="120">
        <f>HLOOKUP(A79,FonFiyatlari!1:10471,R64+1,FALSE)</f>
        <v>7.5964000000000004E-2</v>
      </c>
      <c r="P85" s="10"/>
      <c r="Q85" s="10"/>
      <c r="R85" s="10"/>
      <c r="S85" s="10"/>
      <c r="T85" s="10"/>
      <c r="V85" s="10"/>
    </row>
    <row r="86" spans="1:22" s="52" customFormat="1" hidden="1" x14ac:dyDescent="0.3">
      <c r="A86" s="159"/>
      <c r="B86" s="120">
        <f>VLOOKUP(B74,FonListesi!B:C,2,FALSE)</f>
        <v>362</v>
      </c>
      <c r="C86" s="123">
        <f>HLOOKUP(A79,FonFiyatlari!1:1048576,C81+1,FALSE)</f>
        <v>0.102164</v>
      </c>
      <c r="D86" s="123">
        <f>HLOOKUP(A79,FonFiyatlari!1:1048576,D81+1,FALSE)</f>
        <v>0.102409</v>
      </c>
      <c r="F86" s="119"/>
      <c r="I86" s="120">
        <f>HLOOKUP(A75,FonFiyatlari!1:10471,T71+1,FALSE)</f>
        <v>7.8809870000000002</v>
      </c>
      <c r="J86" s="120">
        <f>HLOOKUP(A75,FonFiyatlari!1:10471,T65+1,FALSE)</f>
        <v>6.8941020000000002</v>
      </c>
      <c r="K86" s="120">
        <f>HLOOKUP(A75,FonFiyatlari!1:10471,R68+1,FALSE)</f>
        <v>7.2364179999999996</v>
      </c>
      <c r="L86" s="120">
        <f>HLOOKUP(A75,FonFiyatlari!1:10471,R66+1,FALSE)</f>
        <v>7.043812</v>
      </c>
      <c r="M86" s="120">
        <f>HLOOKUP(A75,FonFiyatlari!1:10471,R64+1,FALSE)</f>
        <v>4.8741250000000003</v>
      </c>
      <c r="P86" s="10"/>
      <c r="Q86" s="10"/>
      <c r="R86" s="10"/>
      <c r="S86" s="10"/>
      <c r="T86" s="10"/>
      <c r="V86" s="10"/>
    </row>
    <row r="87" spans="1:22" s="52" customFormat="1" hidden="1" x14ac:dyDescent="0.3">
      <c r="A87" s="159"/>
      <c r="B87" s="120">
        <f>VLOOKUP(B76,FonListesi!B:C,2,FALSE)</f>
        <v>363</v>
      </c>
      <c r="C87" s="123">
        <f>HLOOKUP(A75,FonFiyatlari!1:1048576,C81+1,FALSE)</f>
        <v>8.0948689999999992</v>
      </c>
      <c r="D87" s="123">
        <f>HLOOKUP(A75,FonFiyatlari!1:1048576,D81+1,FALSE)</f>
        <v>8.0948689999999992</v>
      </c>
      <c r="F87" s="119"/>
      <c r="I87" s="120">
        <f>HLOOKUP(A77,FonFiyatlari!1:10471,T71+1,FALSE)</f>
        <v>6.3001909999999999</v>
      </c>
      <c r="J87" s="120">
        <f>HLOOKUP(A77,FonFiyatlari!1:10471,T65+1,FALSE)</f>
        <v>4.8813630000000003</v>
      </c>
      <c r="K87" s="120">
        <f>HLOOKUP(A77,FonFiyatlari!1:10471,R68+1,FALSE)</f>
        <v>6.5448250000000003</v>
      </c>
      <c r="L87" s="120">
        <f>HLOOKUP(A77,FonFiyatlari!1:10471,R66+1,FALSE)</f>
        <v>5.7843629999999999</v>
      </c>
      <c r="M87" s="120">
        <f>HLOOKUP(A77,FonFiyatlari!1:10471,R64+1,FALSE)</f>
        <v>3.5535359999999998</v>
      </c>
      <c r="P87" s="10"/>
      <c r="Q87" s="10"/>
      <c r="R87" s="10"/>
      <c r="S87" s="10"/>
      <c r="T87" s="10"/>
      <c r="V87" s="10"/>
    </row>
    <row r="88" spans="1:22" s="52" customFormat="1" hidden="1" x14ac:dyDescent="0.3">
      <c r="A88" s="159"/>
      <c r="B88" s="120"/>
      <c r="C88" s="123">
        <f>HLOOKUP(A77,FonFiyatlari!1:1048576,C81+1,FALSE)</f>
        <v>6.4690269999999996</v>
      </c>
      <c r="D88" s="123">
        <f>HLOOKUP(A77,FonFiyatlari!1:1048576,D81+1,FALSE)</f>
        <v>6.4794710000000002</v>
      </c>
      <c r="F88" s="119"/>
      <c r="I88" s="120"/>
      <c r="J88" s="120"/>
      <c r="K88" s="120"/>
      <c r="L88" s="120"/>
      <c r="M88" s="120"/>
      <c r="P88" s="10"/>
      <c r="Q88" s="10"/>
      <c r="R88" s="10"/>
      <c r="S88" s="10"/>
      <c r="T88" s="10"/>
      <c r="V88" s="10"/>
    </row>
    <row r="89" spans="1:22" s="52" customFormat="1" hidden="1" x14ac:dyDescent="0.3">
      <c r="A89" s="159"/>
      <c r="B89" s="120"/>
      <c r="C89" s="123"/>
      <c r="D89" s="123"/>
      <c r="F89" s="119"/>
      <c r="I89" s="120"/>
      <c r="J89" s="120"/>
      <c r="K89" s="120"/>
      <c r="L89" s="120"/>
      <c r="M89" s="120"/>
      <c r="P89" s="10"/>
      <c r="Q89" s="10"/>
      <c r="R89" s="10"/>
      <c r="S89" s="10"/>
      <c r="T89" s="10"/>
      <c r="V89" s="10"/>
    </row>
    <row r="90" spans="1:22" s="52" customFormat="1" hidden="1" x14ac:dyDescent="0.3">
      <c r="A90" s="159"/>
      <c r="B90" s="120"/>
      <c r="C90" s="123"/>
      <c r="D90" s="123"/>
      <c r="F90" s="119"/>
      <c r="I90" s="120"/>
      <c r="J90" s="120"/>
      <c r="K90" s="120"/>
      <c r="L90" s="120"/>
      <c r="M90" s="120"/>
      <c r="P90" s="10"/>
      <c r="Q90" s="10"/>
      <c r="R90" s="10"/>
      <c r="S90" s="10"/>
      <c r="T90" s="10"/>
      <c r="V90" s="10"/>
    </row>
    <row r="91" spans="1:22" s="52" customFormat="1" ht="15.6" hidden="1" x14ac:dyDescent="0.3">
      <c r="A91" s="159"/>
      <c r="B91" s="198" t="s">
        <v>741</v>
      </c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P91" s="10"/>
      <c r="Q91" s="10"/>
      <c r="R91" s="10"/>
      <c r="S91" s="10"/>
      <c r="T91" s="10"/>
      <c r="V91" s="10"/>
    </row>
    <row r="92" spans="1:22" s="52" customFormat="1" ht="15.6" x14ac:dyDescent="0.3">
      <c r="A92" s="118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42"/>
      <c r="O92" s="142"/>
      <c r="P92" s="141"/>
      <c r="Q92" s="10"/>
      <c r="R92" s="10"/>
      <c r="S92" s="10"/>
      <c r="T92" s="10"/>
      <c r="V92" s="10"/>
    </row>
    <row r="93" spans="1:22" s="52" customFormat="1" x14ac:dyDescent="0.3">
      <c r="A93" s="118"/>
      <c r="B93" s="74"/>
      <c r="C93" s="74"/>
      <c r="D93" s="74"/>
      <c r="E93" s="74"/>
      <c r="F93" s="75"/>
      <c r="G93" s="74"/>
      <c r="H93" s="74"/>
      <c r="I93" s="74"/>
      <c r="J93" s="74"/>
      <c r="K93" s="74"/>
      <c r="N93" s="142"/>
      <c r="O93" s="142"/>
      <c r="P93" s="141"/>
      <c r="Q93" s="10"/>
      <c r="R93" s="10"/>
      <c r="S93" s="10"/>
      <c r="T93" s="10"/>
      <c r="V93" s="10"/>
    </row>
    <row r="94" spans="1:22" s="52" customFormat="1" x14ac:dyDescent="0.3">
      <c r="A94" s="159"/>
      <c r="B94" s="74"/>
      <c r="C94" s="74"/>
      <c r="D94" s="74"/>
      <c r="E94" s="74"/>
      <c r="F94" s="75"/>
      <c r="G94" s="74"/>
      <c r="H94" s="74"/>
      <c r="I94" s="74"/>
      <c r="J94" s="74"/>
      <c r="K94" s="74"/>
      <c r="P94" s="10"/>
      <c r="Q94" s="10"/>
      <c r="R94" s="10"/>
      <c r="S94" s="10"/>
      <c r="T94" s="10"/>
      <c r="V94" s="10"/>
    </row>
    <row r="95" spans="1:22" s="52" customFormat="1" x14ac:dyDescent="0.3">
      <c r="A95" s="159"/>
      <c r="B95" s="74"/>
      <c r="C95" s="74"/>
      <c r="D95" s="74"/>
      <c r="E95" s="74"/>
      <c r="F95" s="75"/>
      <c r="G95" s="74"/>
      <c r="H95" s="74"/>
      <c r="I95" s="74"/>
      <c r="J95" s="74"/>
      <c r="K95" s="74"/>
      <c r="P95" s="10"/>
      <c r="Q95" s="10"/>
      <c r="R95" s="10"/>
      <c r="S95" s="10"/>
      <c r="T95" s="10"/>
      <c r="V95" s="10"/>
    </row>
    <row r="96" spans="1:22" s="52" customFormat="1" x14ac:dyDescent="0.3">
      <c r="A96" s="159"/>
      <c r="B96" s="74"/>
      <c r="C96" s="74"/>
      <c r="D96" s="74"/>
      <c r="E96" s="74"/>
      <c r="F96" s="75"/>
      <c r="G96" s="74"/>
      <c r="H96" s="74"/>
      <c r="I96" s="74"/>
      <c r="J96" s="74"/>
      <c r="K96" s="74"/>
      <c r="P96" s="10"/>
      <c r="Q96" s="10"/>
      <c r="R96" s="10"/>
      <c r="S96" s="10"/>
      <c r="T96" s="10"/>
      <c r="V96" s="10"/>
    </row>
    <row r="97" spans="1:22" s="52" customFormat="1" x14ac:dyDescent="0.3">
      <c r="A97" s="159"/>
      <c r="B97" s="74"/>
      <c r="C97" s="74"/>
      <c r="D97" s="74"/>
      <c r="E97" s="74"/>
      <c r="F97" s="75"/>
      <c r="G97" s="74"/>
      <c r="H97" s="74"/>
      <c r="I97" s="74"/>
      <c r="J97" s="74"/>
      <c r="K97" s="74"/>
      <c r="P97" s="10"/>
      <c r="Q97" s="10"/>
      <c r="R97" s="10"/>
      <c r="S97" s="10"/>
      <c r="T97" s="10"/>
      <c r="V97" s="10"/>
    </row>
    <row r="98" spans="1:22" s="52" customFormat="1" x14ac:dyDescent="0.3">
      <c r="A98" s="159"/>
      <c r="B98" s="74"/>
      <c r="C98" s="74"/>
      <c r="D98" s="74"/>
      <c r="E98" s="74"/>
      <c r="F98" s="75"/>
      <c r="G98" s="74"/>
      <c r="H98" s="74"/>
      <c r="I98" s="74"/>
      <c r="J98" s="74"/>
      <c r="K98" s="74"/>
      <c r="P98" s="10"/>
      <c r="Q98" s="10"/>
      <c r="R98" s="10"/>
      <c r="S98" s="10"/>
      <c r="T98" s="10"/>
      <c r="V98" s="10"/>
    </row>
    <row r="99" spans="1:22" s="52" customFormat="1" x14ac:dyDescent="0.3">
      <c r="A99" s="159"/>
      <c r="B99" s="74"/>
      <c r="C99" s="74"/>
      <c r="D99" s="74"/>
      <c r="E99" s="74"/>
      <c r="F99" s="75"/>
      <c r="G99" s="74"/>
      <c r="H99" s="74"/>
      <c r="I99" s="74"/>
      <c r="J99" s="74"/>
      <c r="K99" s="74"/>
      <c r="P99" s="10"/>
      <c r="Q99" s="10"/>
      <c r="R99" s="10"/>
      <c r="S99" s="10"/>
      <c r="T99" s="10"/>
      <c r="V99" s="10"/>
    </row>
    <row r="100" spans="1:22" s="52" customFormat="1" x14ac:dyDescent="0.3">
      <c r="A100" s="159"/>
      <c r="B100" s="74"/>
      <c r="C100" s="74"/>
      <c r="D100" s="74"/>
      <c r="E100" s="74"/>
      <c r="F100" s="75"/>
      <c r="G100" s="74"/>
      <c r="H100" s="74"/>
      <c r="I100" s="74"/>
      <c r="J100" s="74"/>
      <c r="K100" s="74"/>
      <c r="P100" s="10"/>
      <c r="Q100" s="10"/>
      <c r="R100" s="10"/>
      <c r="S100" s="10"/>
      <c r="T100" s="10"/>
      <c r="V100" s="10"/>
    </row>
    <row r="101" spans="1:22" s="52" customFormat="1" x14ac:dyDescent="0.3">
      <c r="A101" s="159"/>
      <c r="B101" s="74"/>
      <c r="C101" s="74"/>
      <c r="D101" s="74"/>
      <c r="E101" s="74"/>
      <c r="F101" s="75"/>
      <c r="G101" s="74"/>
      <c r="H101" s="74"/>
      <c r="I101" s="74"/>
      <c r="J101" s="74"/>
      <c r="K101" s="74"/>
      <c r="P101" s="10"/>
      <c r="Q101" s="10"/>
      <c r="R101" s="10"/>
      <c r="S101" s="10"/>
      <c r="T101" s="10"/>
      <c r="V101" s="10"/>
    </row>
    <row r="102" spans="1:22" s="52" customFormat="1" x14ac:dyDescent="0.3">
      <c r="A102" s="159"/>
      <c r="B102" s="1"/>
      <c r="C102" s="1"/>
      <c r="D102" s="1"/>
      <c r="E102" s="1"/>
      <c r="F102" s="6"/>
      <c r="G102" s="1"/>
      <c r="H102" s="1"/>
      <c r="I102" s="1"/>
      <c r="J102" s="1"/>
      <c r="K102" s="1"/>
      <c r="L102" s="7"/>
      <c r="M102" s="7"/>
      <c r="P102" s="10"/>
      <c r="Q102" s="10"/>
      <c r="R102" s="10"/>
      <c r="S102" s="10"/>
      <c r="T102" s="10"/>
      <c r="V102" s="10"/>
    </row>
  </sheetData>
  <dataConsolidate/>
  <mergeCells count="46">
    <mergeCell ref="B91:M91"/>
    <mergeCell ref="B92:M92"/>
    <mergeCell ref="B4:M4"/>
    <mergeCell ref="B9:M9"/>
    <mergeCell ref="B56:M56"/>
    <mergeCell ref="B43:M43"/>
    <mergeCell ref="K45:K55"/>
    <mergeCell ref="J45:J55"/>
    <mergeCell ref="F45:F55"/>
    <mergeCell ref="G45:G55"/>
    <mergeCell ref="H45:H55"/>
    <mergeCell ref="I45:I55"/>
    <mergeCell ref="L45:L55"/>
    <mergeCell ref="B80:M80"/>
    <mergeCell ref="B64:M64"/>
    <mergeCell ref="M45:M55"/>
    <mergeCell ref="F66:F79"/>
    <mergeCell ref="G66:G79"/>
    <mergeCell ref="H66:H79"/>
    <mergeCell ref="I66:I79"/>
    <mergeCell ref="J66:J79"/>
    <mergeCell ref="K66:K79"/>
    <mergeCell ref="L66:L79"/>
    <mergeCell ref="M66:M79"/>
    <mergeCell ref="P63:P64"/>
    <mergeCell ref="P65:P66"/>
    <mergeCell ref="P67:P68"/>
    <mergeCell ref="B22:M22"/>
    <mergeCell ref="P23:P24"/>
    <mergeCell ref="P25:P26"/>
    <mergeCell ref="F24:F32"/>
    <mergeCell ref="G24:G32"/>
    <mergeCell ref="I24:I32"/>
    <mergeCell ref="J24:J32"/>
    <mergeCell ref="K24:K32"/>
    <mergeCell ref="L24:L32"/>
    <mergeCell ref="M24:M32"/>
    <mergeCell ref="P45:P46"/>
    <mergeCell ref="P47:P48"/>
    <mergeCell ref="P3:P4"/>
    <mergeCell ref="P5:P6"/>
    <mergeCell ref="P10:P11"/>
    <mergeCell ref="P12:P13"/>
    <mergeCell ref="P43:P44"/>
    <mergeCell ref="P15:P16"/>
    <mergeCell ref="P21:P22"/>
  </mergeCells>
  <conditionalFormatting sqref="C6">
    <cfRule type="timePeriod" dxfId="25" priority="199" timePeriod="lastWeek">
      <formula>AND(TODAY()-ROUNDDOWN(C6,0)&gt;=(WEEKDAY(TODAY())),TODAY()-ROUNDDOWN(C6,0)&lt;(WEEKDAY(TODAY())+7))</formula>
    </cfRule>
  </conditionalFormatting>
  <conditionalFormatting sqref="D6">
    <cfRule type="timePeriod" dxfId="24" priority="189" timePeriod="lastWeek">
      <formula>AND(TODAY()-ROUNDDOWN(D6,0)&gt;=(WEEKDAY(TODAY())),TODAY()-ROUNDDOWN(D6,0)&lt;(WEEKDAY(TODAY())+7))</formula>
    </cfRule>
  </conditionalFormatting>
  <conditionalFormatting sqref="C13">
    <cfRule type="timePeriod" dxfId="7" priority="8" timePeriod="lastWeek">
      <formula>AND(TODAY()-ROUNDDOWN(C13,0)&gt;=(WEEKDAY(TODAY())),TODAY()-ROUNDDOWN(C13,0)&lt;(WEEKDAY(TODAY())+7))</formula>
    </cfRule>
  </conditionalFormatting>
  <conditionalFormatting sqref="D13">
    <cfRule type="timePeriod" dxfId="6" priority="7" timePeriod="lastWeek">
      <formula>AND(TODAY()-ROUNDDOWN(D13,0)&gt;=(WEEKDAY(TODAY())),TODAY()-ROUNDDOWN(D13,0)&lt;(WEEKDAY(TODAY())+7))</formula>
    </cfRule>
  </conditionalFormatting>
  <conditionalFormatting sqref="C27">
    <cfRule type="timePeriod" dxfId="5" priority="6" timePeriod="lastWeek">
      <formula>AND(TODAY()-ROUNDDOWN(C27,0)&gt;=(WEEKDAY(TODAY())),TODAY()-ROUNDDOWN(C27,0)&lt;(WEEKDAY(TODAY())+7))</formula>
    </cfRule>
  </conditionalFormatting>
  <conditionalFormatting sqref="D27">
    <cfRule type="timePeriod" dxfId="4" priority="5" timePeriod="lastWeek">
      <formula>AND(TODAY()-ROUNDDOWN(D27,0)&gt;=(WEEKDAY(TODAY())),TODAY()-ROUNDDOWN(D27,0)&lt;(WEEKDAY(TODAY())+7))</formula>
    </cfRule>
  </conditionalFormatting>
  <conditionalFormatting sqref="C51">
    <cfRule type="timePeriod" dxfId="3" priority="4" timePeriod="lastWeek">
      <formula>AND(TODAY()-ROUNDDOWN(C51,0)&gt;=(WEEKDAY(TODAY())),TODAY()-ROUNDDOWN(C51,0)&lt;(WEEKDAY(TODAY())+7))</formula>
    </cfRule>
  </conditionalFormatting>
  <conditionalFormatting sqref="D51">
    <cfRule type="timePeriod" dxfId="2" priority="3" timePeriod="lastWeek">
      <formula>AND(TODAY()-ROUNDDOWN(D51,0)&gt;=(WEEKDAY(TODAY())),TODAY()-ROUNDDOWN(D51,0)&lt;(WEEKDAY(TODAY())+7))</formula>
    </cfRule>
  </conditionalFormatting>
  <conditionalFormatting sqref="C73">
    <cfRule type="timePeriod" dxfId="1" priority="2" timePeriod="lastWeek">
      <formula>AND(TODAY()-ROUNDDOWN(C73,0)&gt;=(WEEKDAY(TODAY())),TODAY()-ROUNDDOWN(C73,0)&lt;(WEEKDAY(TODAY())+7))</formula>
    </cfRule>
  </conditionalFormatting>
  <conditionalFormatting sqref="D73">
    <cfRule type="timePeriod" dxfId="0" priority="1" timePeriod="lastWeek">
      <formula>AND(TODAY()-ROUNDDOWN(D73,0)&gt;=(WEEKDAY(TODAY())),TODAY()-ROUNDDOWN(D73,0)&lt;(WEEKDAY(TODAY())+7))</formula>
    </cfRule>
  </conditionalFormatting>
  <dataValidations xWindow="672" yWindow="548" count="7">
    <dataValidation type="list" showInputMessage="1" showErrorMessage="1" promptTitle="Fon Seçimi" prompt="Lütfen Yatırım Fonunu Seçiniz" sqref="B6 B11 B26 B24 B15:B16 B30 B66 B78:B79 B45 B47 B68 B28 B13 B70:B72 B49:B55 B74 B76 B32:B33">
      <formula1>FonListesiYeni</formula1>
    </dataValidation>
    <dataValidation type="whole" allowBlank="1" showErrorMessage="1" sqref="E6">
      <formula1>100</formula1>
      <formula2>100</formula2>
    </dataValidation>
    <dataValidation type="list" allowBlank="1" showInputMessage="1" showErrorMessage="1" promptTitle="Vade Bitiş Tarihi" prompt="Lütfen Vade Bitiş Tarihini Seçiniz" sqref="C6:D6 C27:D27 C13:D13 C51:D51 C73:D73">
      <formula1>Tarih2</formula1>
    </dataValidation>
    <dataValidation allowBlank="1" showInputMessage="1" showErrorMessage="1" prompt="Seçtiğiniz Tarih Aralığındaki Fon Getirisidir" sqref="F6 F24 F13:F14 F66 F45"/>
    <dataValidation allowBlank="1" showInputMessage="1" showErrorMessage="1" prompt="Seçtiğiniz Fonların İlgili Tarih Aralıklarındaki Mevduat Eşleniğidir." sqref="H6 H24 H13:H14 H66 H45"/>
    <dataValidation allowBlank="1" showInputMessage="1" showErrorMessage="1" prompt="Seçilen Fonların Dönemsel Tarih Aralıklarındaki Getirisi Üzerinden Yıllık Hesaplanan Ortalama Getirisidir. " sqref="G6 G24 G13:G14 G66 G45"/>
    <dataValidation showInputMessage="1" showErrorMessage="1" promptTitle="Fon Seçimi" prompt="Lütfen Yatırım Fonunu Seçiniz" sqref="B56 B80"/>
  </dataValidations>
  <pageMargins left="0.7" right="0.7" top="0.75" bottom="0.75" header="0.3" footer="0.3"/>
  <pageSetup paperSize="9" scale="71" orientation="landscape" r:id="rId1"/>
  <ignoredErrors>
    <ignoredError sqref="B7 B18 C18:D19 G17:H17 I17:M17 M18 L18 K18 J18 I18" unlockedFormula="1"/>
    <ignoredError sqref="R6 R11 R13 R44 R46 R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X1372"/>
  <sheetViews>
    <sheetView zoomScaleNormal="100" workbookViewId="0">
      <selection activeCell="E4" sqref="E4"/>
    </sheetView>
  </sheetViews>
  <sheetFormatPr defaultColWidth="9.109375" defaultRowHeight="14.4" x14ac:dyDescent="0.3"/>
  <cols>
    <col min="1" max="1" width="15.88671875" style="2" customWidth="1"/>
    <col min="2" max="2" width="31.33203125" style="3" customWidth="1"/>
    <col min="3" max="3" width="9.5546875" style="2" customWidth="1"/>
    <col min="4" max="4" width="13.44140625" style="2" customWidth="1"/>
    <col min="5" max="5" width="18" style="111" customWidth="1"/>
    <col min="6" max="6" width="8.5546875" style="111" bestFit="1" customWidth="1"/>
    <col min="7" max="22" width="9.109375" style="2" customWidth="1"/>
    <col min="23" max="23" width="11.5546875" style="2" customWidth="1"/>
    <col min="24" max="30" width="9.109375" style="2" customWidth="1"/>
    <col min="31" max="31" width="9.5546875" style="2" customWidth="1"/>
    <col min="32" max="32" width="9.109375" style="2" customWidth="1"/>
    <col min="33" max="33" width="9.44140625" style="2" bestFit="1" customWidth="1"/>
    <col min="34" max="35" width="9.109375" style="2" customWidth="1"/>
    <col min="36" max="36" width="9.5546875" style="2" bestFit="1" customWidth="1"/>
    <col min="37" max="16384" width="9.109375" style="2"/>
  </cols>
  <sheetData>
    <row r="1" spans="1:50" x14ac:dyDescent="0.3">
      <c r="A1" s="9" t="s">
        <v>8</v>
      </c>
      <c r="B1" s="3" t="s">
        <v>9</v>
      </c>
      <c r="C1" s="2" t="s">
        <v>1</v>
      </c>
      <c r="D1" s="2" t="s">
        <v>2</v>
      </c>
      <c r="E1" s="54" t="s">
        <v>3</v>
      </c>
      <c r="F1" s="54" t="s">
        <v>210</v>
      </c>
      <c r="G1" s="2" t="s">
        <v>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241</v>
      </c>
      <c r="M1" s="2" t="s">
        <v>18</v>
      </c>
      <c r="N1" s="2" t="s">
        <v>315</v>
      </c>
      <c r="O1" s="2" t="s">
        <v>251</v>
      </c>
      <c r="P1" s="2" t="s">
        <v>164</v>
      </c>
      <c r="Q1" s="2" t="s">
        <v>733</v>
      </c>
      <c r="R1" s="2" t="s">
        <v>195</v>
      </c>
      <c r="S1" s="2" t="s">
        <v>17</v>
      </c>
      <c r="T1" s="2" t="s">
        <v>26</v>
      </c>
      <c r="U1" s="2" t="s">
        <v>691</v>
      </c>
      <c r="V1" s="2" t="s">
        <v>693</v>
      </c>
      <c r="W1" s="2" t="s">
        <v>237</v>
      </c>
      <c r="X1" s="2" t="s">
        <v>40</v>
      </c>
      <c r="Y1" s="2" t="s">
        <v>39</v>
      </c>
      <c r="Z1" s="2" t="s">
        <v>700</v>
      </c>
      <c r="AA1" s="2" t="s">
        <v>698</v>
      </c>
      <c r="AB1" s="2" t="s">
        <v>749</v>
      </c>
      <c r="AC1" s="2" t="s">
        <v>688</v>
      </c>
      <c r="AD1" s="2" t="s">
        <v>690</v>
      </c>
      <c r="AE1" s="2" t="s">
        <v>127</v>
      </c>
      <c r="AF1" s="2" t="s">
        <v>128</v>
      </c>
      <c r="AG1" s="2" t="s">
        <v>126</v>
      </c>
      <c r="AH1" s="2" t="s">
        <v>295</v>
      </c>
      <c r="AI1" s="2" t="s">
        <v>671</v>
      </c>
      <c r="AJ1" s="2" t="s">
        <v>236</v>
      </c>
      <c r="AK1" s="2" t="s">
        <v>745</v>
      </c>
      <c r="AL1" s="2" t="s">
        <v>748</v>
      </c>
      <c r="AM1" s="2" t="s">
        <v>122</v>
      </c>
      <c r="AN1" s="2" t="s">
        <v>191</v>
      </c>
      <c r="AO1" s="2" t="s">
        <v>752</v>
      </c>
      <c r="AP1" s="2" t="s">
        <v>753</v>
      </c>
      <c r="AQ1" s="2" t="s">
        <v>754</v>
      </c>
      <c r="AR1" s="55" t="s">
        <v>734</v>
      </c>
      <c r="AS1" s="55" t="s">
        <v>735</v>
      </c>
      <c r="AT1" s="55" t="s">
        <v>312</v>
      </c>
      <c r="AU1" s="55" t="s">
        <v>739</v>
      </c>
      <c r="AV1" s="55" t="s">
        <v>21</v>
      </c>
      <c r="AX1" s="2">
        <v>10</v>
      </c>
    </row>
    <row r="2" spans="1:50" ht="16.5" customHeight="1" x14ac:dyDescent="0.3">
      <c r="A2" s="9">
        <v>1</v>
      </c>
      <c r="B2" s="3">
        <v>44697</v>
      </c>
      <c r="C2" s="112">
        <v>7.9807490000000003</v>
      </c>
      <c r="D2" s="54">
        <v>2.4736999999999999E-2</v>
      </c>
      <c r="E2" s="112">
        <v>4.0585000000000003E-2</v>
      </c>
      <c r="F2" s="54">
        <v>7.5728109999999997</v>
      </c>
      <c r="G2" s="54">
        <v>3.3342700000000001</v>
      </c>
      <c r="H2" s="54">
        <v>18.207232000000001</v>
      </c>
      <c r="I2" s="54">
        <v>0.12317500000000001</v>
      </c>
      <c r="J2" s="54">
        <v>4.750292</v>
      </c>
      <c r="K2" s="54">
        <v>2.9586790000000001</v>
      </c>
      <c r="L2" s="54">
        <v>2.838549</v>
      </c>
      <c r="M2" s="54">
        <v>0.22739100000000001</v>
      </c>
      <c r="N2" s="54">
        <v>3.1363810000000001</v>
      </c>
      <c r="O2" s="54">
        <v>0.18146300000000001</v>
      </c>
      <c r="P2" s="54">
        <v>11.234506</v>
      </c>
      <c r="Q2" s="54">
        <v>0</v>
      </c>
      <c r="R2" s="54">
        <v>6.9369E-2</v>
      </c>
      <c r="S2" s="54">
        <v>7.8169959999999996</v>
      </c>
      <c r="T2" s="54">
        <v>0.13714100000000001</v>
      </c>
      <c r="U2" s="54">
        <v>15.623858999999999</v>
      </c>
      <c r="V2" s="54">
        <v>21.101013999999999</v>
      </c>
      <c r="W2" s="54">
        <v>3.5355490000000001</v>
      </c>
      <c r="X2" s="54">
        <v>3.1056E-2</v>
      </c>
      <c r="Y2" s="54">
        <v>3.7810000000000001</v>
      </c>
      <c r="Z2" s="54">
        <v>1.2939499999999999</v>
      </c>
      <c r="AA2" s="54">
        <v>18.138577999999999</v>
      </c>
      <c r="AB2" s="54">
        <v>1.4051530000000001</v>
      </c>
      <c r="AC2" s="54">
        <v>19.582028999999999</v>
      </c>
      <c r="AD2" s="54">
        <v>2.1203979999999998</v>
      </c>
      <c r="AE2" s="54">
        <v>149.731494</v>
      </c>
      <c r="AF2" s="54">
        <v>16.694133999999998</v>
      </c>
      <c r="AG2" s="53">
        <v>119.856887</v>
      </c>
      <c r="AH2" s="53">
        <v>0.102409</v>
      </c>
      <c r="AI2" s="54">
        <v>2.5532010000000001</v>
      </c>
      <c r="AJ2" s="54">
        <v>3.0969220000000002</v>
      </c>
      <c r="AK2" s="53">
        <v>3.3108029999999999</v>
      </c>
      <c r="AL2" s="53">
        <v>2.04243</v>
      </c>
      <c r="AM2" s="53">
        <v>8.0925999999999998E-2</v>
      </c>
      <c r="AN2" s="53">
        <v>0.298844</v>
      </c>
      <c r="AO2" s="53">
        <v>1.345151</v>
      </c>
      <c r="AP2" s="53">
        <v>8.0948689999999992</v>
      </c>
      <c r="AQ2" s="53">
        <v>6.4794710000000002</v>
      </c>
      <c r="AR2" s="53">
        <v>6.6851999999999995E-2</v>
      </c>
      <c r="AS2" s="53">
        <v>4.0776E-2</v>
      </c>
      <c r="AT2" s="53">
        <v>2.3021530000000001</v>
      </c>
      <c r="AU2" s="109">
        <v>17.355563</v>
      </c>
      <c r="AV2" s="109">
        <v>4.7753999999999998E-2</v>
      </c>
    </row>
    <row r="3" spans="1:50" ht="16.5" customHeight="1" x14ac:dyDescent="0.3">
      <c r="A3" s="9">
        <v>2</v>
      </c>
      <c r="B3" s="3">
        <v>44694</v>
      </c>
      <c r="C3" s="112">
        <v>7.9705209999999997</v>
      </c>
      <c r="D3" s="54">
        <v>2.469E-2</v>
      </c>
      <c r="E3" s="112">
        <v>4.0529999999999997E-2</v>
      </c>
      <c r="F3" s="54">
        <v>7.5706879999999996</v>
      </c>
      <c r="G3" s="54">
        <v>3.3230620000000002</v>
      </c>
      <c r="H3" s="54">
        <v>18.14376</v>
      </c>
      <c r="I3" s="54">
        <v>0.124463</v>
      </c>
      <c r="J3" s="54">
        <v>4.7016200000000001</v>
      </c>
      <c r="K3" s="54">
        <v>2.9585910000000002</v>
      </c>
      <c r="L3" s="54">
        <v>2.8316940000000002</v>
      </c>
      <c r="M3" s="54">
        <v>0.227161</v>
      </c>
      <c r="N3" s="54">
        <v>3.1142249999999998</v>
      </c>
      <c r="O3" s="54">
        <v>0.181226</v>
      </c>
      <c r="P3" s="54">
        <v>11.202851000000001</v>
      </c>
      <c r="Q3" s="54">
        <v>0</v>
      </c>
      <c r="R3" s="54">
        <v>6.8583000000000005E-2</v>
      </c>
      <c r="S3" s="54">
        <v>7.6934589999999998</v>
      </c>
      <c r="T3" s="54">
        <v>0.130995</v>
      </c>
      <c r="U3" s="54">
        <v>15.268789</v>
      </c>
      <c r="V3" s="54">
        <v>20.760172000000001</v>
      </c>
      <c r="W3" s="54">
        <v>3.4999419999999999</v>
      </c>
      <c r="X3" s="54">
        <v>3.0969E-2</v>
      </c>
      <c r="Y3" s="54">
        <v>3.7418939999999998</v>
      </c>
      <c r="Z3" s="54">
        <v>1.2921849999999999</v>
      </c>
      <c r="AA3" s="54">
        <v>18.049949999999999</v>
      </c>
      <c r="AB3" s="54">
        <v>1.3994819999999999</v>
      </c>
      <c r="AC3" s="54">
        <v>18.896483</v>
      </c>
      <c r="AD3" s="54">
        <v>2.1402160000000001</v>
      </c>
      <c r="AE3" s="54">
        <v>149.22369</v>
      </c>
      <c r="AF3" s="54">
        <v>16.659659999999999</v>
      </c>
      <c r="AG3" s="53">
        <v>119.63033799999999</v>
      </c>
      <c r="AH3" s="53">
        <v>0.102164</v>
      </c>
      <c r="AI3" s="54">
        <v>2.5401030000000002</v>
      </c>
      <c r="AJ3" s="54">
        <v>3.074595</v>
      </c>
      <c r="AK3" s="53">
        <v>3.2677360000000002</v>
      </c>
      <c r="AL3" s="53">
        <v>2.0201449999999999</v>
      </c>
      <c r="AM3" s="53">
        <v>7.9524999999999998E-2</v>
      </c>
      <c r="AN3" s="53">
        <v>0.29712499999999997</v>
      </c>
      <c r="AO3" s="53">
        <v>1.3439410000000001</v>
      </c>
      <c r="AP3" s="53">
        <v>8.0948689999999992</v>
      </c>
      <c r="AQ3" s="53">
        <v>6.4690269999999996</v>
      </c>
      <c r="AR3" s="53">
        <v>6.6851999999999995E-2</v>
      </c>
      <c r="AS3" s="53">
        <v>4.0776E-2</v>
      </c>
      <c r="AT3" s="53">
        <v>2.2955359999999998</v>
      </c>
      <c r="AU3" s="109">
        <v>17.355563</v>
      </c>
      <c r="AV3" s="109"/>
    </row>
    <row r="4" spans="1:50" ht="16.5" customHeight="1" x14ac:dyDescent="0.3">
      <c r="A4" s="9">
        <v>3</v>
      </c>
      <c r="B4" s="3">
        <v>44693</v>
      </c>
      <c r="C4" s="112">
        <v>7.9672400000000003</v>
      </c>
      <c r="D4" s="54">
        <v>2.4673E-2</v>
      </c>
      <c r="E4" s="112">
        <v>4.0509999999999997E-2</v>
      </c>
      <c r="F4" s="54">
        <v>7.5352160000000001</v>
      </c>
      <c r="G4" s="54">
        <v>3.3342589999999999</v>
      </c>
      <c r="H4" s="54">
        <v>18.111495999999999</v>
      </c>
      <c r="I4" s="54">
        <v>0.12436899999999999</v>
      </c>
      <c r="J4" s="54">
        <v>4.764913</v>
      </c>
      <c r="K4" s="54">
        <v>3.008318</v>
      </c>
      <c r="L4" s="54">
        <v>2.8290190000000002</v>
      </c>
      <c r="M4" s="54">
        <v>0.22708700000000001</v>
      </c>
      <c r="N4" s="54">
        <v>3.1223299999999998</v>
      </c>
      <c r="O4" s="54">
        <v>0.18112800000000001</v>
      </c>
      <c r="P4" s="54">
        <v>11.206291999999999</v>
      </c>
      <c r="Q4" s="54">
        <v>0</v>
      </c>
      <c r="R4" s="54">
        <v>7.0170999999999997E-2</v>
      </c>
      <c r="S4" s="54">
        <v>7.8711640000000003</v>
      </c>
      <c r="T4" s="54">
        <v>0.13061</v>
      </c>
      <c r="U4" s="54">
        <v>15.268789</v>
      </c>
      <c r="V4" s="54">
        <v>20.760172000000001</v>
      </c>
      <c r="W4" s="54">
        <v>3.5076800000000001</v>
      </c>
      <c r="X4" s="54">
        <v>3.0963999999999998E-2</v>
      </c>
      <c r="Y4" s="54">
        <v>3.8455879999999998</v>
      </c>
      <c r="Z4" s="54">
        <v>1.291593</v>
      </c>
      <c r="AA4" s="54">
        <v>18.001840000000001</v>
      </c>
      <c r="AB4" s="54">
        <v>1.3968769999999999</v>
      </c>
      <c r="AC4" s="54">
        <v>18.896483</v>
      </c>
      <c r="AD4" s="54">
        <v>2.1402160000000001</v>
      </c>
      <c r="AE4" s="54">
        <v>149.36082099999999</v>
      </c>
      <c r="AF4" s="54">
        <v>16.670922999999998</v>
      </c>
      <c r="AG4" s="53">
        <v>119.147657</v>
      </c>
      <c r="AH4" s="53">
        <v>0.102436</v>
      </c>
      <c r="AI4" s="54">
        <v>2.5328330000000001</v>
      </c>
      <c r="AJ4" s="54">
        <v>3.0779329999999998</v>
      </c>
      <c r="AK4" s="53">
        <v>3.3286910000000001</v>
      </c>
      <c r="AL4" s="53">
        <v>2.0364420000000001</v>
      </c>
      <c r="AM4" s="53">
        <v>7.9999000000000001E-2</v>
      </c>
      <c r="AN4" s="53">
        <v>0.299508</v>
      </c>
      <c r="AO4" s="53">
        <v>1.340538</v>
      </c>
      <c r="AP4" s="53">
        <v>8.0948689999999992</v>
      </c>
      <c r="AQ4" s="53">
        <v>6.4690269999999996</v>
      </c>
      <c r="AR4" s="53">
        <v>6.6851999999999995E-2</v>
      </c>
      <c r="AS4" s="53">
        <v>4.0776E-2</v>
      </c>
      <c r="AT4" s="53">
        <v>2.3006090000000001</v>
      </c>
      <c r="AU4" s="109">
        <v>17.355563</v>
      </c>
      <c r="AV4" s="109"/>
    </row>
    <row r="5" spans="1:50" ht="16.5" customHeight="1" x14ac:dyDescent="0.3">
      <c r="A5" s="9">
        <v>4</v>
      </c>
      <c r="B5" s="3">
        <v>44692</v>
      </c>
      <c r="C5" s="112">
        <v>7.9639620000000004</v>
      </c>
      <c r="D5" s="54">
        <v>2.462E-2</v>
      </c>
      <c r="E5" s="112">
        <v>4.0506E-2</v>
      </c>
      <c r="F5" s="54">
        <v>7.5319789999999998</v>
      </c>
      <c r="G5" s="54">
        <v>3.3234439999999998</v>
      </c>
      <c r="H5" s="54">
        <v>17.997015000000001</v>
      </c>
      <c r="I5" s="54">
        <v>0.124125</v>
      </c>
      <c r="J5" s="54">
        <v>4.8314810000000001</v>
      </c>
      <c r="K5" s="54">
        <v>3.0305800000000001</v>
      </c>
      <c r="L5" s="54">
        <v>2.8216009999999998</v>
      </c>
      <c r="M5" s="54">
        <v>0.22701199999999999</v>
      </c>
      <c r="N5" s="54">
        <v>3.1321949999999998</v>
      </c>
      <c r="O5" s="54">
        <v>0.18104600000000001</v>
      </c>
      <c r="P5" s="54">
        <v>11.173222000000001</v>
      </c>
      <c r="Q5" s="54">
        <v>0</v>
      </c>
      <c r="R5" s="54">
        <v>7.1103E-2</v>
      </c>
      <c r="S5" s="54">
        <v>8.0032630000000005</v>
      </c>
      <c r="T5" s="54">
        <v>0.13340299999999999</v>
      </c>
      <c r="U5" s="54">
        <v>15.268789</v>
      </c>
      <c r="V5" s="54">
        <v>20.760172000000001</v>
      </c>
      <c r="W5" s="54">
        <v>3.5131000000000001</v>
      </c>
      <c r="X5" s="54">
        <v>3.0960000000000001E-2</v>
      </c>
      <c r="Y5" s="54">
        <v>3.9230109999999998</v>
      </c>
      <c r="Z5" s="54">
        <v>1.291005</v>
      </c>
      <c r="AA5" s="54">
        <v>17.891482</v>
      </c>
      <c r="AB5" s="54">
        <v>1.3943639999999999</v>
      </c>
      <c r="AC5" s="54">
        <v>18.896483</v>
      </c>
      <c r="AD5" s="54">
        <v>2.1402160000000001</v>
      </c>
      <c r="AE5" s="54">
        <v>148.97133400000001</v>
      </c>
      <c r="AF5" s="54">
        <v>16.616012000000001</v>
      </c>
      <c r="AG5" s="53">
        <v>119.063794</v>
      </c>
      <c r="AH5" s="53">
        <v>0.102453</v>
      </c>
      <c r="AI5" s="54">
        <v>2.5166529999999998</v>
      </c>
      <c r="AJ5" s="54">
        <v>3.0816910000000002</v>
      </c>
      <c r="AK5" s="53">
        <v>3.3808370000000001</v>
      </c>
      <c r="AL5" s="53">
        <v>2.0453359999999998</v>
      </c>
      <c r="AM5" s="53">
        <v>7.8376000000000001E-2</v>
      </c>
      <c r="AN5" s="53">
        <v>0.30201600000000001</v>
      </c>
      <c r="AO5" s="53">
        <v>1.3382590000000001</v>
      </c>
      <c r="AP5" s="53">
        <v>8.0948689999999992</v>
      </c>
      <c r="AQ5" s="53">
        <v>6.4690269999999996</v>
      </c>
      <c r="AR5" s="53">
        <v>6.6851999999999995E-2</v>
      </c>
      <c r="AS5" s="53">
        <v>4.0776E-2</v>
      </c>
      <c r="AT5" s="53">
        <v>2.294273</v>
      </c>
      <c r="AU5" s="109">
        <v>17.355563</v>
      </c>
      <c r="AV5" s="109"/>
    </row>
    <row r="6" spans="1:50" ht="16.5" customHeight="1" x14ac:dyDescent="0.3">
      <c r="A6" s="9">
        <v>5</v>
      </c>
      <c r="B6" s="3">
        <v>44691</v>
      </c>
      <c r="C6" s="112">
        <v>7.9606070000000004</v>
      </c>
      <c r="D6" s="54">
        <v>2.4573000000000001E-2</v>
      </c>
      <c r="E6" s="112">
        <v>4.0492E-2</v>
      </c>
      <c r="F6" s="54">
        <v>7.5369599999999997</v>
      </c>
      <c r="G6" s="54">
        <v>3.3104119999999999</v>
      </c>
      <c r="H6" s="54">
        <v>17.819414999999999</v>
      </c>
      <c r="I6" s="54">
        <v>0.122726</v>
      </c>
      <c r="J6" s="54">
        <v>4.7889549999999996</v>
      </c>
      <c r="K6" s="54">
        <v>3.0095830000000001</v>
      </c>
      <c r="L6" s="54">
        <v>2.8120639999999999</v>
      </c>
      <c r="M6" s="54">
        <v>0.226937</v>
      </c>
      <c r="N6" s="54">
        <v>3.1037669999999999</v>
      </c>
      <c r="O6" s="54">
        <v>0.18095900000000001</v>
      </c>
      <c r="P6" s="54">
        <v>11.189731</v>
      </c>
      <c r="Q6" s="54">
        <v>0</v>
      </c>
      <c r="R6" s="54">
        <v>7.0685999999999999E-2</v>
      </c>
      <c r="S6" s="54">
        <v>7.9543280000000003</v>
      </c>
      <c r="T6" s="54">
        <v>0.12992000000000001</v>
      </c>
      <c r="U6" s="54">
        <v>15.268789</v>
      </c>
      <c r="V6" s="54">
        <v>20.760172000000001</v>
      </c>
      <c r="W6" s="54">
        <v>3.4944120000000001</v>
      </c>
      <c r="X6" s="54">
        <v>3.0959E-2</v>
      </c>
      <c r="Y6" s="54">
        <v>3.8803839999999998</v>
      </c>
      <c r="Z6" s="54">
        <v>1.2904139999999999</v>
      </c>
      <c r="AA6" s="54">
        <v>17.678408000000001</v>
      </c>
      <c r="AB6" s="54">
        <v>1.3859079999999999</v>
      </c>
      <c r="AC6" s="54">
        <v>18.896483</v>
      </c>
      <c r="AD6" s="54">
        <v>2.1402160000000001</v>
      </c>
      <c r="AE6" s="54">
        <v>149.093727</v>
      </c>
      <c r="AF6" s="54">
        <v>16.502406000000001</v>
      </c>
      <c r="AG6" s="53">
        <v>118.85842</v>
      </c>
      <c r="AH6" s="53">
        <v>0.102392</v>
      </c>
      <c r="AI6" s="54">
        <v>2.4796429999999998</v>
      </c>
      <c r="AJ6" s="54">
        <v>3.0720190000000001</v>
      </c>
      <c r="AK6" s="53">
        <v>3.3687450000000001</v>
      </c>
      <c r="AL6" s="53">
        <v>2.0143580000000001</v>
      </c>
      <c r="AM6" s="53">
        <v>8.0363000000000004E-2</v>
      </c>
      <c r="AN6" s="53">
        <v>0.30106500000000003</v>
      </c>
      <c r="AO6" s="53">
        <v>1.339531</v>
      </c>
      <c r="AP6" s="53">
        <v>7.9451369999999999</v>
      </c>
      <c r="AQ6" s="53">
        <v>6.4690269999999996</v>
      </c>
      <c r="AR6" s="53">
        <v>6.5869999999999998E-2</v>
      </c>
      <c r="AS6" s="53">
        <v>4.0863999999999998E-2</v>
      </c>
      <c r="AT6" s="53">
        <v>2.2804250000000001</v>
      </c>
      <c r="AU6" s="109">
        <v>17.355563</v>
      </c>
      <c r="AV6" s="109"/>
    </row>
    <row r="7" spans="1:50" ht="16.5" customHeight="1" x14ac:dyDescent="0.3">
      <c r="A7" s="9">
        <v>6</v>
      </c>
      <c r="B7" s="3">
        <v>44690</v>
      </c>
      <c r="C7" s="112">
        <v>7.9572180000000001</v>
      </c>
      <c r="D7" s="54">
        <v>2.4558E-2</v>
      </c>
      <c r="E7" s="112">
        <v>4.0480000000000002E-2</v>
      </c>
      <c r="F7" s="54">
        <v>7.5322149999999999</v>
      </c>
      <c r="G7" s="54">
        <v>3.3109299999999999</v>
      </c>
      <c r="H7" s="54">
        <v>17.803401000000001</v>
      </c>
      <c r="I7" s="54">
        <v>0.123418</v>
      </c>
      <c r="J7" s="54">
        <v>4.7656939999999999</v>
      </c>
      <c r="K7" s="54">
        <v>3.015263</v>
      </c>
      <c r="L7" s="54">
        <v>2.8090700000000002</v>
      </c>
      <c r="M7" s="54">
        <v>0.226858</v>
      </c>
      <c r="N7" s="54">
        <v>3.1310229999999999</v>
      </c>
      <c r="O7" s="54">
        <v>0.180871</v>
      </c>
      <c r="P7" s="54">
        <v>11.230148</v>
      </c>
      <c r="Q7" s="54">
        <v>0</v>
      </c>
      <c r="R7" s="54">
        <v>7.0585999999999996E-2</v>
      </c>
      <c r="S7" s="54">
        <v>7.9412390000000004</v>
      </c>
      <c r="T7" s="54">
        <v>0.13492799999999999</v>
      </c>
      <c r="U7" s="54">
        <v>15.268789</v>
      </c>
      <c r="V7" s="54">
        <v>20.760172000000001</v>
      </c>
      <c r="W7" s="54">
        <v>3.5185499999999998</v>
      </c>
      <c r="X7" s="54">
        <v>3.0950999999999999E-2</v>
      </c>
      <c r="Y7" s="54">
        <v>3.8688500000000001</v>
      </c>
      <c r="Z7" s="54">
        <v>1.289811</v>
      </c>
      <c r="AA7" s="54">
        <v>17.628330999999999</v>
      </c>
      <c r="AB7" s="54">
        <v>1.3875580000000001</v>
      </c>
      <c r="AC7" s="54">
        <v>18.896483</v>
      </c>
      <c r="AD7" s="54">
        <v>2.1402160000000001</v>
      </c>
      <c r="AE7" s="54">
        <v>149.47886700000001</v>
      </c>
      <c r="AF7" s="54">
        <v>16.465150999999999</v>
      </c>
      <c r="AG7" s="53">
        <v>118.95704600000001</v>
      </c>
      <c r="AH7" s="53">
        <v>0.10231800000000001</v>
      </c>
      <c r="AI7" s="54">
        <v>2.4619819999999999</v>
      </c>
      <c r="AJ7" s="54">
        <v>3.088854</v>
      </c>
      <c r="AK7" s="53">
        <v>3.360395</v>
      </c>
      <c r="AL7" s="53">
        <v>2.0350299999999999</v>
      </c>
      <c r="AM7" s="53">
        <v>8.2516000000000006E-2</v>
      </c>
      <c r="AN7" s="53">
        <v>0.300591</v>
      </c>
      <c r="AO7" s="53">
        <v>1.3391679999999999</v>
      </c>
      <c r="AP7" s="53">
        <v>7.9451369999999999</v>
      </c>
      <c r="AQ7" s="53">
        <v>6.4690269999999996</v>
      </c>
      <c r="AR7" s="53">
        <v>6.5869999999999998E-2</v>
      </c>
      <c r="AS7" s="53">
        <v>4.0863999999999998E-2</v>
      </c>
      <c r="AT7" s="53">
        <v>2.2775120000000002</v>
      </c>
      <c r="AU7" s="109">
        <v>17.355563</v>
      </c>
      <c r="AV7" s="109"/>
    </row>
    <row r="8" spans="1:50" ht="16.5" customHeight="1" x14ac:dyDescent="0.3">
      <c r="A8" s="9">
        <v>7</v>
      </c>
      <c r="B8" s="3">
        <v>44687</v>
      </c>
      <c r="C8" s="112">
        <v>7.9467420000000004</v>
      </c>
      <c r="D8" s="54">
        <v>2.4493999999999998E-2</v>
      </c>
      <c r="E8" s="112">
        <v>4.0422E-2</v>
      </c>
      <c r="F8" s="54">
        <v>7.5200360000000002</v>
      </c>
      <c r="G8" s="54">
        <v>3.3069959999999998</v>
      </c>
      <c r="H8" s="54">
        <v>17.784302</v>
      </c>
      <c r="I8" s="54">
        <v>0.124012</v>
      </c>
      <c r="J8" s="54">
        <v>4.7364139999999999</v>
      </c>
      <c r="K8" s="54">
        <v>3.0120800000000001</v>
      </c>
      <c r="L8" s="54">
        <v>2.8069480000000002</v>
      </c>
      <c r="M8" s="54">
        <v>0.226636</v>
      </c>
      <c r="N8" s="54">
        <v>3.1406839999999998</v>
      </c>
      <c r="O8" s="54">
        <v>0.180617</v>
      </c>
      <c r="P8" s="54">
        <v>11.249010999999999</v>
      </c>
      <c r="Q8" s="54">
        <v>0</v>
      </c>
      <c r="R8" s="54">
        <v>6.9899000000000003E-2</v>
      </c>
      <c r="S8" s="54">
        <v>7.9373829999999996</v>
      </c>
      <c r="T8" s="54">
        <v>0.136767</v>
      </c>
      <c r="U8" s="54">
        <v>15.178087</v>
      </c>
      <c r="V8" s="54">
        <v>20.716166999999999</v>
      </c>
      <c r="W8" s="54">
        <v>3.5250689999999998</v>
      </c>
      <c r="X8" s="54">
        <v>3.0918999999999999E-2</v>
      </c>
      <c r="Y8" s="54">
        <v>3.8856470000000001</v>
      </c>
      <c r="Z8" s="54">
        <v>1.288052</v>
      </c>
      <c r="AA8" s="54">
        <v>17.572431000000002</v>
      </c>
      <c r="AB8" s="54">
        <v>1.387008</v>
      </c>
      <c r="AC8" s="54">
        <v>18.817985</v>
      </c>
      <c r="AD8" s="54">
        <v>2.1442540000000001</v>
      </c>
      <c r="AE8" s="54">
        <v>149.51616200000001</v>
      </c>
      <c r="AF8" s="54">
        <v>16.422329000000001</v>
      </c>
      <c r="AG8" s="53">
        <v>118.910498</v>
      </c>
      <c r="AH8" s="53">
        <v>0.102063</v>
      </c>
      <c r="AI8" s="54">
        <v>2.449605</v>
      </c>
      <c r="AJ8" s="54">
        <v>3.0931169999999999</v>
      </c>
      <c r="AK8" s="53">
        <v>3.3638219999999999</v>
      </c>
      <c r="AL8" s="53">
        <v>2.0480670000000001</v>
      </c>
      <c r="AM8" s="53">
        <v>8.2489999999999994E-2</v>
      </c>
      <c r="AN8" s="53">
        <v>0.29939300000000002</v>
      </c>
      <c r="AO8" s="53">
        <v>1.3383579999999999</v>
      </c>
      <c r="AP8" s="53">
        <v>7.9451369999999999</v>
      </c>
      <c r="AQ8" s="53">
        <v>6.3001909999999999</v>
      </c>
      <c r="AR8" s="53">
        <v>6.5869999999999998E-2</v>
      </c>
      <c r="AS8" s="53">
        <v>4.0863999999999998E-2</v>
      </c>
      <c r="AT8" s="53">
        <v>2.2741039999999999</v>
      </c>
      <c r="AU8" s="109">
        <v>17.355563</v>
      </c>
      <c r="AV8" s="109"/>
    </row>
    <row r="9" spans="1:50" ht="16.5" customHeight="1" x14ac:dyDescent="0.3">
      <c r="A9" s="9">
        <v>8</v>
      </c>
      <c r="B9" s="3">
        <v>44686</v>
      </c>
      <c r="C9" s="112">
        <v>7.9432460000000003</v>
      </c>
      <c r="D9" s="54">
        <v>2.4435999999999999E-2</v>
      </c>
      <c r="E9" s="112">
        <v>4.0403000000000001E-2</v>
      </c>
      <c r="F9" s="54">
        <v>7.503444</v>
      </c>
      <c r="G9" s="54">
        <v>3.3070140000000001</v>
      </c>
      <c r="H9" s="54">
        <v>17.758856000000002</v>
      </c>
      <c r="I9" s="54">
        <v>0.124406</v>
      </c>
      <c r="J9" s="54">
        <v>4.6671079999999998</v>
      </c>
      <c r="K9" s="54">
        <v>2.9669729999999999</v>
      </c>
      <c r="L9" s="54">
        <v>2.8095219999999999</v>
      </c>
      <c r="M9" s="54">
        <v>0.226549</v>
      </c>
      <c r="N9" s="54">
        <v>3.1574249999999999</v>
      </c>
      <c r="O9" s="54">
        <v>0.180532</v>
      </c>
      <c r="P9" s="54">
        <v>11.290101999999999</v>
      </c>
      <c r="Q9" s="54">
        <v>0</v>
      </c>
      <c r="R9" s="54">
        <v>6.8931000000000006E-2</v>
      </c>
      <c r="S9" s="54">
        <v>7.8020639999999997</v>
      </c>
      <c r="T9" s="54">
        <v>0.14372199999999999</v>
      </c>
      <c r="U9" s="54">
        <v>15.178087</v>
      </c>
      <c r="V9" s="54">
        <v>20.716166999999999</v>
      </c>
      <c r="W9" s="54">
        <v>3.5294829999999999</v>
      </c>
      <c r="X9" s="54">
        <v>3.091E-2</v>
      </c>
      <c r="Y9" s="54">
        <v>3.8413189999999999</v>
      </c>
      <c r="Z9" s="54">
        <v>1.287433</v>
      </c>
      <c r="AA9" s="54">
        <v>17.534607000000001</v>
      </c>
      <c r="AB9" s="54">
        <v>1.386002</v>
      </c>
      <c r="AC9" s="54">
        <v>18.817985</v>
      </c>
      <c r="AD9" s="54">
        <v>2.1442540000000001</v>
      </c>
      <c r="AE9" s="54">
        <v>149.67512300000001</v>
      </c>
      <c r="AF9" s="54">
        <v>16.363692</v>
      </c>
      <c r="AG9" s="53">
        <v>118.85966500000001</v>
      </c>
      <c r="AH9" s="53">
        <v>0.101857</v>
      </c>
      <c r="AI9" s="54">
        <v>2.4402849999999998</v>
      </c>
      <c r="AJ9" s="54">
        <v>3.0968019999999998</v>
      </c>
      <c r="AK9" s="53">
        <v>3.3333940000000002</v>
      </c>
      <c r="AL9" s="53">
        <v>2.0686640000000001</v>
      </c>
      <c r="AM9" s="53">
        <v>8.0880999999999995E-2</v>
      </c>
      <c r="AN9" s="53">
        <v>0.296877</v>
      </c>
      <c r="AO9" s="53">
        <v>1.33534</v>
      </c>
      <c r="AP9" s="53">
        <v>7.8809870000000002</v>
      </c>
      <c r="AQ9" s="53">
        <v>6.3001909999999999</v>
      </c>
      <c r="AR9" s="53">
        <v>6.5670000000000006E-2</v>
      </c>
      <c r="AS9" s="53">
        <v>4.0881000000000001E-2</v>
      </c>
      <c r="AT9" s="53">
        <v>2.2722609999999999</v>
      </c>
      <c r="AU9" s="109">
        <v>17.355563</v>
      </c>
      <c r="AV9" s="109"/>
    </row>
    <row r="10" spans="1:50" ht="16.5" customHeight="1" x14ac:dyDescent="0.3">
      <c r="A10" s="9">
        <v>9</v>
      </c>
      <c r="B10" s="3">
        <v>44680</v>
      </c>
      <c r="C10" s="112">
        <v>7.9225810000000001</v>
      </c>
      <c r="D10" s="54">
        <v>2.4343E-2</v>
      </c>
      <c r="E10" s="112">
        <v>4.0284E-2</v>
      </c>
      <c r="F10" s="54">
        <v>7.4871639999999999</v>
      </c>
      <c r="G10" s="54">
        <v>3.2972359999999998</v>
      </c>
      <c r="H10" s="54">
        <v>17.757988000000001</v>
      </c>
      <c r="I10" s="54">
        <v>0.122581</v>
      </c>
      <c r="J10" s="54">
        <v>4.6491220000000002</v>
      </c>
      <c r="K10" s="54">
        <v>2.962307</v>
      </c>
      <c r="L10" s="54">
        <v>2.80165</v>
      </c>
      <c r="M10" s="54">
        <v>0.226102</v>
      </c>
      <c r="N10" s="54">
        <v>3.1470419999999999</v>
      </c>
      <c r="O10" s="54">
        <v>0.18002000000000001</v>
      </c>
      <c r="P10" s="54">
        <v>11.236526</v>
      </c>
      <c r="Q10" s="54">
        <v>0</v>
      </c>
      <c r="R10" s="54">
        <v>6.8862000000000007E-2</v>
      </c>
      <c r="S10" s="54">
        <v>7.7719610000000001</v>
      </c>
      <c r="T10" s="54">
        <v>0.140096</v>
      </c>
      <c r="U10" s="54">
        <v>15.188643000000001</v>
      </c>
      <c r="V10" s="54">
        <v>20.613479000000002</v>
      </c>
      <c r="W10" s="54">
        <v>3.515698</v>
      </c>
      <c r="X10" s="54">
        <v>3.0828000000000001E-2</v>
      </c>
      <c r="Y10" s="54">
        <v>3.8366479999999998</v>
      </c>
      <c r="Z10" s="54">
        <v>1.2839290000000001</v>
      </c>
      <c r="AA10" s="54">
        <v>17.531555000000001</v>
      </c>
      <c r="AB10" s="54">
        <v>1.3846449999999999</v>
      </c>
      <c r="AC10" s="54">
        <v>18.756474999999998</v>
      </c>
      <c r="AD10" s="54">
        <v>2.1493419999999999</v>
      </c>
      <c r="AE10" s="54">
        <v>149.142606</v>
      </c>
      <c r="AF10" s="54">
        <v>16.293545999999999</v>
      </c>
      <c r="AG10" s="53">
        <v>118.660512</v>
      </c>
      <c r="AH10" s="53">
        <v>0.101484</v>
      </c>
      <c r="AI10" s="54">
        <v>2.4407350000000001</v>
      </c>
      <c r="AJ10" s="54">
        <v>3.086201</v>
      </c>
      <c r="AK10" s="53">
        <v>3.3265440000000002</v>
      </c>
      <c r="AL10" s="53">
        <v>2.0559090000000002</v>
      </c>
      <c r="AM10" s="53">
        <v>8.0765000000000003E-2</v>
      </c>
      <c r="AN10" s="53">
        <v>0.295933</v>
      </c>
      <c r="AO10" s="53">
        <v>1.3336060000000001</v>
      </c>
      <c r="AP10" s="53">
        <v>7.8293600000000003</v>
      </c>
      <c r="AQ10" s="53">
        <v>6.3905890000000003</v>
      </c>
      <c r="AR10" s="53">
        <v>6.5076999999999996E-2</v>
      </c>
      <c r="AS10" s="53">
        <v>4.0745000000000003E-2</v>
      </c>
      <c r="AT10" s="53">
        <v>2.2676029999999998</v>
      </c>
      <c r="AU10" s="109">
        <v>17.155221000000001</v>
      </c>
      <c r="AV10" s="109"/>
    </row>
    <row r="11" spans="1:50" ht="16.5" customHeight="1" x14ac:dyDescent="0.3">
      <c r="A11" s="9">
        <v>10</v>
      </c>
      <c r="B11" s="3">
        <v>44679</v>
      </c>
      <c r="C11" s="112">
        <v>7.9191589999999996</v>
      </c>
      <c r="D11" s="54">
        <v>2.4327000000000001E-2</v>
      </c>
      <c r="E11" s="112">
        <v>4.0264000000000001E-2</v>
      </c>
      <c r="F11" s="54">
        <v>7.4805289999999998</v>
      </c>
      <c r="G11" s="54">
        <v>3.296055</v>
      </c>
      <c r="H11" s="54">
        <v>17.768197000000001</v>
      </c>
      <c r="I11" s="54">
        <v>0.123825</v>
      </c>
      <c r="J11" s="54">
        <v>4.6784350000000003</v>
      </c>
      <c r="K11" s="54">
        <v>2.982402</v>
      </c>
      <c r="L11" s="54">
        <v>2.7993980000000001</v>
      </c>
      <c r="M11" s="54">
        <v>0.22603000000000001</v>
      </c>
      <c r="N11" s="54">
        <v>3.1350090000000002</v>
      </c>
      <c r="O11" s="54">
        <v>0.17993200000000001</v>
      </c>
      <c r="P11" s="54">
        <v>11.195116000000001</v>
      </c>
      <c r="Q11" s="54">
        <v>0</v>
      </c>
      <c r="R11" s="54">
        <v>6.9666000000000006E-2</v>
      </c>
      <c r="S11" s="54">
        <v>7.8510739999999997</v>
      </c>
      <c r="T11" s="54">
        <v>0.13420399999999999</v>
      </c>
      <c r="U11" s="54">
        <v>15.188643000000001</v>
      </c>
      <c r="V11" s="54">
        <v>20.613479000000002</v>
      </c>
      <c r="W11" s="54">
        <v>3.5187189999999999</v>
      </c>
      <c r="X11" s="54">
        <v>3.0810000000000001E-2</v>
      </c>
      <c r="Y11" s="54">
        <v>3.854152</v>
      </c>
      <c r="Z11" s="54">
        <v>1.2833410000000001</v>
      </c>
      <c r="AA11" s="54">
        <v>17.546726</v>
      </c>
      <c r="AB11" s="54">
        <v>1.3816759999999999</v>
      </c>
      <c r="AC11" s="54">
        <v>18.756474999999998</v>
      </c>
      <c r="AD11" s="54">
        <v>2.1493419999999999</v>
      </c>
      <c r="AE11" s="54">
        <v>148.81456299999999</v>
      </c>
      <c r="AF11" s="54">
        <v>16.350321999999998</v>
      </c>
      <c r="AG11" s="53">
        <v>118.446118</v>
      </c>
      <c r="AH11" s="53">
        <v>0.101559</v>
      </c>
      <c r="AI11" s="54">
        <v>2.444464</v>
      </c>
      <c r="AJ11" s="54">
        <v>3.0861939999999999</v>
      </c>
      <c r="AK11" s="53">
        <v>3.3038249999999998</v>
      </c>
      <c r="AL11" s="53">
        <v>2.0521509999999998</v>
      </c>
      <c r="AM11" s="53">
        <v>8.0588999999999994E-2</v>
      </c>
      <c r="AN11" s="53">
        <v>0.29589799999999999</v>
      </c>
      <c r="AO11" s="53">
        <v>1.3315600000000001</v>
      </c>
      <c r="AP11" s="53">
        <v>7.8293600000000003</v>
      </c>
      <c r="AQ11" s="53">
        <v>6.3905890000000003</v>
      </c>
      <c r="AR11" s="53">
        <v>6.5076999999999996E-2</v>
      </c>
      <c r="AS11" s="53">
        <v>4.0745000000000003E-2</v>
      </c>
      <c r="AT11" s="53">
        <v>2.2676750000000001</v>
      </c>
      <c r="AU11" s="109">
        <v>17.155221000000001</v>
      </c>
      <c r="AV11" s="109"/>
    </row>
    <row r="12" spans="1:50" ht="16.5" customHeight="1" x14ac:dyDescent="0.3">
      <c r="A12" s="9">
        <v>11</v>
      </c>
      <c r="B12" s="3">
        <v>44678</v>
      </c>
      <c r="C12" s="112">
        <v>7.9156649999999997</v>
      </c>
      <c r="D12" s="54">
        <v>2.4320999999999999E-2</v>
      </c>
      <c r="E12" s="112">
        <v>4.0244000000000002E-2</v>
      </c>
      <c r="F12" s="54">
        <v>7.4937129999999996</v>
      </c>
      <c r="G12" s="54">
        <v>3.2949980000000001</v>
      </c>
      <c r="H12" s="54">
        <v>17.739357999999999</v>
      </c>
      <c r="I12" s="54">
        <v>0.124089</v>
      </c>
      <c r="J12" s="54">
        <v>4.6063780000000003</v>
      </c>
      <c r="K12" s="54">
        <v>2.9676749999999998</v>
      </c>
      <c r="L12" s="54">
        <v>2.8009240000000002</v>
      </c>
      <c r="M12" s="54">
        <v>0.22595599999999999</v>
      </c>
      <c r="N12" s="54">
        <v>3.1313460000000002</v>
      </c>
      <c r="O12" s="54">
        <v>0.17984700000000001</v>
      </c>
      <c r="P12" s="54">
        <v>11.157113000000001</v>
      </c>
      <c r="Q12" s="54">
        <v>0</v>
      </c>
      <c r="R12" s="54">
        <v>6.9138000000000005E-2</v>
      </c>
      <c r="S12" s="54">
        <v>7.7645489999999997</v>
      </c>
      <c r="T12" s="54">
        <v>0.134245</v>
      </c>
      <c r="U12" s="54">
        <v>15.188643000000001</v>
      </c>
      <c r="V12" s="54">
        <v>20.613479000000002</v>
      </c>
      <c r="W12" s="54">
        <v>3.508626</v>
      </c>
      <c r="X12" s="54">
        <v>3.0793000000000001E-2</v>
      </c>
      <c r="Y12" s="54">
        <v>3.813545</v>
      </c>
      <c r="Z12" s="54">
        <v>1.282753</v>
      </c>
      <c r="AA12" s="54">
        <v>17.512042000000001</v>
      </c>
      <c r="AB12" s="54">
        <v>1.379772</v>
      </c>
      <c r="AC12" s="54">
        <v>18.756474999999998</v>
      </c>
      <c r="AD12" s="54">
        <v>2.1493419999999999</v>
      </c>
      <c r="AE12" s="54">
        <v>148.505674</v>
      </c>
      <c r="AF12" s="54">
        <v>16.304545000000001</v>
      </c>
      <c r="AG12" s="53">
        <v>118.38616</v>
      </c>
      <c r="AH12" s="53">
        <v>0.101623</v>
      </c>
      <c r="AI12" s="54">
        <v>2.4387669999999999</v>
      </c>
      <c r="AJ12" s="54">
        <v>3.0795189999999999</v>
      </c>
      <c r="AK12" s="53">
        <v>3.3151060000000001</v>
      </c>
      <c r="AL12" s="53">
        <v>2.0434450000000002</v>
      </c>
      <c r="AM12" s="53">
        <v>8.0089999999999995E-2</v>
      </c>
      <c r="AN12" s="53">
        <v>0.29494700000000001</v>
      </c>
      <c r="AO12" s="53">
        <v>1.3349299999999999</v>
      </c>
      <c r="AP12" s="53">
        <v>7.8293600000000003</v>
      </c>
      <c r="AQ12" s="53">
        <v>6.3905890000000003</v>
      </c>
      <c r="AR12" s="53">
        <v>6.5076999999999996E-2</v>
      </c>
      <c r="AS12" s="53">
        <v>4.0745000000000003E-2</v>
      </c>
      <c r="AT12" s="53">
        <v>2.2642600000000002</v>
      </c>
      <c r="AU12" s="109">
        <v>17.155221000000001</v>
      </c>
      <c r="AV12" s="109"/>
    </row>
    <row r="13" spans="1:50" ht="16.5" customHeight="1" x14ac:dyDescent="0.3">
      <c r="A13" s="9">
        <v>12</v>
      </c>
      <c r="B13" s="3">
        <v>44677</v>
      </c>
      <c r="C13" s="112">
        <v>7.9120480000000004</v>
      </c>
      <c r="D13" s="54">
        <v>2.4305E-2</v>
      </c>
      <c r="E13" s="112">
        <v>4.0224999999999997E-2</v>
      </c>
      <c r="F13" s="54">
        <v>7.490564</v>
      </c>
      <c r="G13" s="54">
        <v>3.2992919999999999</v>
      </c>
      <c r="H13" s="54">
        <v>17.693560999999999</v>
      </c>
      <c r="I13" s="54">
        <v>0.124899</v>
      </c>
      <c r="J13" s="54">
        <v>4.7230749999999997</v>
      </c>
      <c r="K13" s="54">
        <v>3.0424009999999999</v>
      </c>
      <c r="L13" s="54">
        <v>2.7950780000000002</v>
      </c>
      <c r="M13" s="54">
        <v>0.22588</v>
      </c>
      <c r="N13" s="54">
        <v>3.1635010000000001</v>
      </c>
      <c r="O13" s="54">
        <v>0.179757</v>
      </c>
      <c r="P13" s="54">
        <v>11.142213</v>
      </c>
      <c r="Q13" s="54">
        <v>0</v>
      </c>
      <c r="R13" s="54">
        <v>7.0625999999999994E-2</v>
      </c>
      <c r="S13" s="54">
        <v>8.0060749999999992</v>
      </c>
      <c r="T13" s="54">
        <v>0.13903099999999999</v>
      </c>
      <c r="U13" s="54">
        <v>15.188643000000001</v>
      </c>
      <c r="V13" s="54">
        <v>20.613479000000002</v>
      </c>
      <c r="W13" s="54">
        <v>3.5268600000000001</v>
      </c>
      <c r="X13" s="54">
        <v>3.0776999999999999E-2</v>
      </c>
      <c r="Y13" s="54">
        <v>3.9118149999999998</v>
      </c>
      <c r="Z13" s="54">
        <v>1.2821659999999999</v>
      </c>
      <c r="AA13" s="54">
        <v>17.473952000000001</v>
      </c>
      <c r="AB13" s="54">
        <v>1.3829290000000001</v>
      </c>
      <c r="AC13" s="54">
        <v>18.756474999999998</v>
      </c>
      <c r="AD13" s="54">
        <v>2.1493419999999999</v>
      </c>
      <c r="AE13" s="54">
        <v>148.36621700000001</v>
      </c>
      <c r="AF13" s="54">
        <v>16.401192000000002</v>
      </c>
      <c r="AG13" s="53">
        <v>118.448238</v>
      </c>
      <c r="AH13" s="53">
        <v>0.101884</v>
      </c>
      <c r="AI13" s="54">
        <v>2.4351159999999998</v>
      </c>
      <c r="AJ13" s="54">
        <v>3.089235</v>
      </c>
      <c r="AK13" s="53">
        <v>3.3142290000000001</v>
      </c>
      <c r="AL13" s="53">
        <v>2.0782400000000001</v>
      </c>
      <c r="AM13" s="53">
        <v>7.8714000000000006E-2</v>
      </c>
      <c r="AN13" s="53">
        <v>0.29686200000000001</v>
      </c>
      <c r="AO13" s="53">
        <v>1.333658</v>
      </c>
      <c r="AP13" s="53">
        <v>7.4648820000000002</v>
      </c>
      <c r="AQ13" s="53">
        <v>6.3905890000000003</v>
      </c>
      <c r="AR13" s="53">
        <v>6.4772999999999997E-2</v>
      </c>
      <c r="AS13" s="53">
        <v>4.0586999999999998E-2</v>
      </c>
      <c r="AT13" s="53">
        <v>2.2687599999999999</v>
      </c>
      <c r="AU13" s="109">
        <v>17.155221000000001</v>
      </c>
      <c r="AV13" s="109"/>
    </row>
    <row r="14" spans="1:50" ht="16.5" customHeight="1" x14ac:dyDescent="0.3">
      <c r="A14" s="9">
        <v>13</v>
      </c>
      <c r="B14" s="3">
        <v>44676</v>
      </c>
      <c r="C14" s="112">
        <v>7.9086740000000004</v>
      </c>
      <c r="D14" s="54">
        <v>2.4289999999999999E-2</v>
      </c>
      <c r="E14" s="112">
        <v>4.0204999999999998E-2</v>
      </c>
      <c r="F14" s="54">
        <v>7.5041900000000004</v>
      </c>
      <c r="G14" s="54">
        <v>3.3079350000000001</v>
      </c>
      <c r="H14" s="54">
        <v>17.666053000000002</v>
      </c>
      <c r="I14" s="54">
        <v>0.126134</v>
      </c>
      <c r="J14" s="54">
        <v>4.6814159999999996</v>
      </c>
      <c r="K14" s="54">
        <v>3.0342190000000002</v>
      </c>
      <c r="L14" s="54">
        <v>2.7956500000000002</v>
      </c>
      <c r="M14" s="54">
        <v>0.225801</v>
      </c>
      <c r="N14" s="54">
        <v>3.15578</v>
      </c>
      <c r="O14" s="54">
        <v>0.179669</v>
      </c>
      <c r="P14" s="54">
        <v>11.136269</v>
      </c>
      <c r="Q14" s="54">
        <v>0</v>
      </c>
      <c r="R14" s="54">
        <v>7.0152000000000006E-2</v>
      </c>
      <c r="S14" s="54">
        <v>7.9849649999999999</v>
      </c>
      <c r="T14" s="54">
        <v>0.13777500000000001</v>
      </c>
      <c r="U14" s="54">
        <v>15.188643000000001</v>
      </c>
      <c r="V14" s="54">
        <v>20.613479000000002</v>
      </c>
      <c r="W14" s="54">
        <v>3.524823</v>
      </c>
      <c r="X14" s="54">
        <v>3.0762000000000001E-2</v>
      </c>
      <c r="Y14" s="54">
        <v>3.9173830000000001</v>
      </c>
      <c r="Z14" s="54">
        <v>1.2760640000000001</v>
      </c>
      <c r="AA14" s="54">
        <v>17.436052</v>
      </c>
      <c r="AB14" s="54">
        <v>1.382978</v>
      </c>
      <c r="AC14" s="54">
        <v>18.756474999999998</v>
      </c>
      <c r="AD14" s="54">
        <v>2.1493419999999999</v>
      </c>
      <c r="AE14" s="54">
        <v>148.18767399999999</v>
      </c>
      <c r="AF14" s="54">
        <v>16.393035000000001</v>
      </c>
      <c r="AG14" s="53">
        <v>118.324337</v>
      </c>
      <c r="AH14" s="53">
        <v>0.101906</v>
      </c>
      <c r="AI14" s="54">
        <v>2.4282170000000001</v>
      </c>
      <c r="AJ14" s="54">
        <v>3.0882939999999999</v>
      </c>
      <c r="AK14" s="53">
        <v>3.33758</v>
      </c>
      <c r="AL14" s="53">
        <v>2.0661849999999999</v>
      </c>
      <c r="AM14" s="53">
        <v>8.1809999999999994E-2</v>
      </c>
      <c r="AN14" s="53">
        <v>0.29531200000000002</v>
      </c>
      <c r="AO14" s="53">
        <v>1.3365450000000001</v>
      </c>
      <c r="AP14" s="53">
        <v>7.4648820000000002</v>
      </c>
      <c r="AQ14" s="53">
        <v>6.3905890000000003</v>
      </c>
      <c r="AR14" s="53">
        <v>6.4772999999999997E-2</v>
      </c>
      <c r="AS14" s="53">
        <v>4.0586999999999998E-2</v>
      </c>
      <c r="AT14" s="53">
        <v>2.270181</v>
      </c>
      <c r="AU14" s="109">
        <v>17.155221000000001</v>
      </c>
      <c r="AV14" s="109"/>
    </row>
    <row r="15" spans="1:50" ht="16.5" customHeight="1" x14ac:dyDescent="0.3">
      <c r="A15" s="9">
        <v>14</v>
      </c>
      <c r="B15" s="3">
        <v>44673</v>
      </c>
      <c r="C15" s="112">
        <v>7.8984920000000001</v>
      </c>
      <c r="D15" s="54">
        <v>2.4243000000000001E-2</v>
      </c>
      <c r="E15" s="112">
        <v>4.0141999999999997E-2</v>
      </c>
      <c r="F15" s="54">
        <v>7.492972</v>
      </c>
      <c r="G15" s="54">
        <v>3.3348439999999999</v>
      </c>
      <c r="H15" s="54">
        <v>17.618262999999999</v>
      </c>
      <c r="I15" s="54">
        <v>0.126332</v>
      </c>
      <c r="J15" s="54">
        <v>4.785177</v>
      </c>
      <c r="K15" s="54">
        <v>3.133569</v>
      </c>
      <c r="L15" s="54">
        <v>2.7988659999999999</v>
      </c>
      <c r="M15" s="54">
        <v>0.22557199999999999</v>
      </c>
      <c r="N15" s="54">
        <v>3.1858080000000002</v>
      </c>
      <c r="O15" s="54">
        <v>0.17940700000000001</v>
      </c>
      <c r="P15" s="54">
        <v>11.093952</v>
      </c>
      <c r="Q15" s="54">
        <v>0</v>
      </c>
      <c r="R15" s="54">
        <v>7.1987999999999996E-2</v>
      </c>
      <c r="S15" s="54">
        <v>8.2629750000000008</v>
      </c>
      <c r="T15" s="54">
        <v>0.14033599999999999</v>
      </c>
      <c r="U15" s="54">
        <v>15.083853</v>
      </c>
      <c r="V15" s="54">
        <v>20.457245</v>
      </c>
      <c r="W15" s="54">
        <v>3.551768</v>
      </c>
      <c r="X15" s="54">
        <v>3.0712E-2</v>
      </c>
      <c r="Y15" s="54">
        <v>4.0581040000000002</v>
      </c>
      <c r="Z15" s="54">
        <v>1.274921</v>
      </c>
      <c r="AA15" s="54">
        <v>17.382891999999998</v>
      </c>
      <c r="AB15" s="54">
        <v>1.392935</v>
      </c>
      <c r="AC15" s="54">
        <v>18.651429</v>
      </c>
      <c r="AD15" s="54">
        <v>2.141556</v>
      </c>
      <c r="AE15" s="54">
        <v>147.744767</v>
      </c>
      <c r="AF15" s="54">
        <v>16.472874000000001</v>
      </c>
      <c r="AG15" s="53">
        <v>118.288838</v>
      </c>
      <c r="AH15" s="53">
        <v>0.102091</v>
      </c>
      <c r="AI15" s="54">
        <v>2.4209670000000001</v>
      </c>
      <c r="AJ15" s="54">
        <v>3.1025179999999999</v>
      </c>
      <c r="AK15" s="53">
        <v>3.3260169999999998</v>
      </c>
      <c r="AL15" s="53">
        <v>2.104104</v>
      </c>
      <c r="AM15" s="53">
        <v>8.1947999999999993E-2</v>
      </c>
      <c r="AN15" s="53">
        <v>0.29906199999999999</v>
      </c>
      <c r="AO15" s="53">
        <v>1.3352459999999999</v>
      </c>
      <c r="AP15" s="53">
        <v>7.4648820000000002</v>
      </c>
      <c r="AQ15" s="53">
        <v>6.5787000000000004</v>
      </c>
      <c r="AR15" s="53">
        <v>6.4772999999999997E-2</v>
      </c>
      <c r="AS15" s="53">
        <v>4.0586999999999998E-2</v>
      </c>
      <c r="AT15" s="53">
        <v>2.2868379999999999</v>
      </c>
      <c r="AU15" s="109">
        <v>17.155221000000001</v>
      </c>
      <c r="AV15" s="109"/>
    </row>
    <row r="16" spans="1:50" ht="16.5" customHeight="1" x14ac:dyDescent="0.3">
      <c r="A16" s="9">
        <v>15</v>
      </c>
      <c r="B16" s="3">
        <v>44672</v>
      </c>
      <c r="C16" s="112">
        <v>7.8951079999999996</v>
      </c>
      <c r="D16" s="54">
        <v>2.4226999999999999E-2</v>
      </c>
      <c r="E16" s="112">
        <v>4.0118000000000001E-2</v>
      </c>
      <c r="F16" s="54">
        <v>7.5033669999999999</v>
      </c>
      <c r="G16" s="54">
        <v>3.3297180000000002</v>
      </c>
      <c r="H16" s="54">
        <v>17.580597000000001</v>
      </c>
      <c r="I16" s="54">
        <v>0.126136</v>
      </c>
      <c r="J16" s="54">
        <v>4.7296469999999999</v>
      </c>
      <c r="K16" s="54">
        <v>3.1118079999999999</v>
      </c>
      <c r="L16" s="54">
        <v>2.7984960000000001</v>
      </c>
      <c r="M16" s="54">
        <v>0.225497</v>
      </c>
      <c r="N16" s="54">
        <v>3.1921080000000002</v>
      </c>
      <c r="O16" s="54">
        <v>0.17932000000000001</v>
      </c>
      <c r="P16" s="54">
        <v>11.152361000000001</v>
      </c>
      <c r="Q16" s="54">
        <v>0</v>
      </c>
      <c r="R16" s="54">
        <v>7.1510000000000004E-2</v>
      </c>
      <c r="S16" s="54">
        <v>8.1576769999999996</v>
      </c>
      <c r="T16" s="54">
        <v>0.14353099999999999</v>
      </c>
      <c r="U16" s="54">
        <v>15.083853</v>
      </c>
      <c r="V16" s="54">
        <v>20.457245</v>
      </c>
      <c r="W16" s="54">
        <v>3.5472090000000001</v>
      </c>
      <c r="X16" s="54">
        <v>3.0696999999999999E-2</v>
      </c>
      <c r="Y16" s="54">
        <v>4.0241530000000001</v>
      </c>
      <c r="Z16" s="54">
        <v>1.2735799999999999</v>
      </c>
      <c r="AA16" s="54">
        <v>17.350892999999999</v>
      </c>
      <c r="AB16" s="54">
        <v>1.3920669999999999</v>
      </c>
      <c r="AC16" s="54">
        <v>18.651429</v>
      </c>
      <c r="AD16" s="54">
        <v>2.141556</v>
      </c>
      <c r="AE16" s="54">
        <v>148.114149</v>
      </c>
      <c r="AF16" s="54">
        <v>16.465344999999999</v>
      </c>
      <c r="AG16" s="53">
        <v>118.37483899999999</v>
      </c>
      <c r="AH16" s="53">
        <v>0.102053</v>
      </c>
      <c r="AI16" s="54">
        <v>2.4185080000000001</v>
      </c>
      <c r="AJ16" s="54">
        <v>3.1001059999999998</v>
      </c>
      <c r="AK16" s="53">
        <v>3.3238989999999999</v>
      </c>
      <c r="AL16" s="53">
        <v>2.1067089999999999</v>
      </c>
      <c r="AM16" s="53">
        <v>8.2064999999999999E-2</v>
      </c>
      <c r="AN16" s="53">
        <v>0.29793700000000001</v>
      </c>
      <c r="AO16" s="53">
        <v>1.3368629999999999</v>
      </c>
      <c r="AP16" s="53">
        <v>7.4648820000000002</v>
      </c>
      <c r="AQ16" s="53">
        <v>6.5787000000000004</v>
      </c>
      <c r="AR16" s="53">
        <v>6.4772999999999997E-2</v>
      </c>
      <c r="AS16" s="53">
        <v>4.0586999999999998E-2</v>
      </c>
      <c r="AT16" s="53">
        <v>2.2839939999999999</v>
      </c>
      <c r="AU16" s="109">
        <v>17.155221000000001</v>
      </c>
      <c r="AV16" s="109"/>
    </row>
    <row r="17" spans="1:48" ht="16.5" customHeight="1" x14ac:dyDescent="0.3">
      <c r="A17" s="9">
        <v>16</v>
      </c>
      <c r="B17" s="3">
        <v>44671</v>
      </c>
      <c r="C17" s="112">
        <v>7.8916560000000002</v>
      </c>
      <c r="D17" s="54">
        <v>2.4209999999999999E-2</v>
      </c>
      <c r="E17" s="112">
        <v>4.0096E-2</v>
      </c>
      <c r="F17" s="54">
        <v>7.4890889999999999</v>
      </c>
      <c r="G17" s="54">
        <v>3.3258329999999998</v>
      </c>
      <c r="H17" s="54">
        <v>17.545497999999998</v>
      </c>
      <c r="I17" s="54">
        <v>0.12787399999999999</v>
      </c>
      <c r="J17" s="54">
        <v>4.7230749999999997</v>
      </c>
      <c r="K17" s="54">
        <v>3.107942</v>
      </c>
      <c r="L17" s="54">
        <v>2.7951990000000002</v>
      </c>
      <c r="M17" s="54">
        <v>0.22542100000000001</v>
      </c>
      <c r="N17" s="54">
        <v>3.1995079999999998</v>
      </c>
      <c r="O17" s="54">
        <v>0.179234</v>
      </c>
      <c r="P17" s="54">
        <v>11.117865</v>
      </c>
      <c r="Q17" s="54">
        <v>0</v>
      </c>
      <c r="R17" s="54">
        <v>7.1576000000000001E-2</v>
      </c>
      <c r="S17" s="54">
        <v>8.1200650000000003</v>
      </c>
      <c r="T17" s="54">
        <v>0.148311</v>
      </c>
      <c r="U17" s="54">
        <v>15.083853</v>
      </c>
      <c r="V17" s="54">
        <v>20.457245</v>
      </c>
      <c r="W17" s="54">
        <v>3.5489169999999999</v>
      </c>
      <c r="X17" s="54">
        <v>3.0683999999999999E-2</v>
      </c>
      <c r="Y17" s="54">
        <v>4.0245559999999996</v>
      </c>
      <c r="Z17" s="54">
        <v>1.274151</v>
      </c>
      <c r="AA17" s="54">
        <v>17.329564999999999</v>
      </c>
      <c r="AB17" s="54">
        <v>1.391419</v>
      </c>
      <c r="AC17" s="54">
        <v>18.651429</v>
      </c>
      <c r="AD17" s="54">
        <v>2.141556</v>
      </c>
      <c r="AE17" s="54">
        <v>147.805466</v>
      </c>
      <c r="AF17" s="54">
        <v>16.441993</v>
      </c>
      <c r="AG17" s="53">
        <v>118.315765</v>
      </c>
      <c r="AH17" s="53">
        <v>0.101926</v>
      </c>
      <c r="AI17" s="54">
        <v>2.4181170000000001</v>
      </c>
      <c r="AJ17" s="54">
        <v>3.1012629999999999</v>
      </c>
      <c r="AK17" s="53">
        <v>3.3097379999999998</v>
      </c>
      <c r="AL17" s="53">
        <v>2.1111949999999999</v>
      </c>
      <c r="AM17" s="53">
        <v>8.3523E-2</v>
      </c>
      <c r="AN17" s="53">
        <v>0.29742299999999999</v>
      </c>
      <c r="AO17" s="53">
        <v>1.3328260000000001</v>
      </c>
      <c r="AP17" s="53">
        <v>7.4648820000000002</v>
      </c>
      <c r="AQ17" s="53">
        <v>6.5787000000000004</v>
      </c>
      <c r="AR17" s="53">
        <v>6.4772999999999997E-2</v>
      </c>
      <c r="AS17" s="53">
        <v>4.0586999999999998E-2</v>
      </c>
      <c r="AT17" s="53">
        <v>2.2826970000000002</v>
      </c>
      <c r="AU17" s="109">
        <v>17.155221000000001</v>
      </c>
      <c r="AV17" s="109"/>
    </row>
    <row r="18" spans="1:48" ht="16.5" customHeight="1" x14ac:dyDescent="0.3">
      <c r="A18" s="9">
        <v>17</v>
      </c>
      <c r="B18" s="3">
        <v>44670</v>
      </c>
      <c r="C18" s="112">
        <v>7.8881509999999997</v>
      </c>
      <c r="D18" s="54">
        <v>2.4201E-2</v>
      </c>
      <c r="E18" s="112">
        <v>4.0076000000000001E-2</v>
      </c>
      <c r="F18" s="54">
        <v>7.4826769999999998</v>
      </c>
      <c r="G18" s="54">
        <v>3.3256380000000001</v>
      </c>
      <c r="H18" s="54">
        <v>17.535194000000001</v>
      </c>
      <c r="I18" s="54">
        <v>0.128966</v>
      </c>
      <c r="J18" s="54">
        <v>4.6807179999999997</v>
      </c>
      <c r="K18" s="54">
        <v>3.0728399999999998</v>
      </c>
      <c r="L18" s="54">
        <v>2.7992680000000001</v>
      </c>
      <c r="M18" s="54">
        <v>0.22534499999999999</v>
      </c>
      <c r="N18" s="54">
        <v>3.1829290000000001</v>
      </c>
      <c r="O18" s="54">
        <v>0.179148</v>
      </c>
      <c r="P18" s="54">
        <v>11.090081</v>
      </c>
      <c r="Q18" s="54">
        <v>0</v>
      </c>
      <c r="R18" s="54">
        <v>7.1500999999999995E-2</v>
      </c>
      <c r="S18" s="54">
        <v>8.0859850000000009</v>
      </c>
      <c r="T18" s="54">
        <v>0.14598900000000001</v>
      </c>
      <c r="U18" s="54">
        <v>15.083853</v>
      </c>
      <c r="V18" s="54">
        <v>20.457245</v>
      </c>
      <c r="W18" s="54">
        <v>3.5536780000000001</v>
      </c>
      <c r="X18" s="54">
        <v>3.0671E-2</v>
      </c>
      <c r="Y18" s="54">
        <v>3.9898400000000001</v>
      </c>
      <c r="Z18" s="54">
        <v>1.273889</v>
      </c>
      <c r="AA18" s="54">
        <v>17.317184000000001</v>
      </c>
      <c r="AB18" s="54">
        <v>1.3893880000000001</v>
      </c>
      <c r="AC18" s="54">
        <v>18.651429</v>
      </c>
      <c r="AD18" s="54">
        <v>2.141556</v>
      </c>
      <c r="AE18" s="54">
        <v>147.51488800000001</v>
      </c>
      <c r="AF18" s="54">
        <v>16.451302999999999</v>
      </c>
      <c r="AG18" s="53">
        <v>118.31865999999999</v>
      </c>
      <c r="AH18" s="53">
        <v>0.10165299999999999</v>
      </c>
      <c r="AI18" s="54">
        <v>2.415921</v>
      </c>
      <c r="AJ18" s="54">
        <v>3.1042480000000001</v>
      </c>
      <c r="AK18" s="53">
        <v>3.3159689999999999</v>
      </c>
      <c r="AL18" s="53">
        <v>2.1048800000000001</v>
      </c>
      <c r="AM18" s="53">
        <v>8.2332000000000002E-2</v>
      </c>
      <c r="AN18" s="53">
        <v>0.29681299999999999</v>
      </c>
      <c r="AO18" s="53">
        <v>1.3324050000000001</v>
      </c>
      <c r="AP18" s="53">
        <v>7.2364179999999996</v>
      </c>
      <c r="AQ18" s="53">
        <v>6.5787000000000004</v>
      </c>
      <c r="AR18" s="53">
        <v>6.3646999999999995E-2</v>
      </c>
      <c r="AS18" s="53">
        <v>4.0564999999999997E-2</v>
      </c>
      <c r="AT18" s="53">
        <v>2.28091</v>
      </c>
      <c r="AU18" s="109">
        <v>17.155221000000001</v>
      </c>
      <c r="AV18" s="109"/>
    </row>
    <row r="19" spans="1:48" ht="16.5" customHeight="1" x14ac:dyDescent="0.3">
      <c r="A19" s="9">
        <v>18</v>
      </c>
      <c r="B19" s="3">
        <v>44669</v>
      </c>
      <c r="C19" s="112">
        <v>7.8839569999999997</v>
      </c>
      <c r="D19" s="54">
        <v>2.4181999999999999E-2</v>
      </c>
      <c r="E19" s="112">
        <v>4.0049000000000001E-2</v>
      </c>
      <c r="F19" s="54">
        <v>7.4761199999999999</v>
      </c>
      <c r="G19" s="54">
        <v>3.3197480000000001</v>
      </c>
      <c r="H19" s="54">
        <v>17.538378999999999</v>
      </c>
      <c r="I19" s="54">
        <v>0.127882</v>
      </c>
      <c r="J19" s="54">
        <v>4.6356640000000002</v>
      </c>
      <c r="K19" s="54">
        <v>3.0614849999999998</v>
      </c>
      <c r="L19" s="54">
        <v>2.7959480000000001</v>
      </c>
      <c r="M19" s="54">
        <v>0.225268</v>
      </c>
      <c r="N19" s="54">
        <v>3.175049</v>
      </c>
      <c r="O19" s="54">
        <v>0.179062</v>
      </c>
      <c r="P19" s="54">
        <v>11.038212</v>
      </c>
      <c r="Q19" s="54">
        <v>0</v>
      </c>
      <c r="R19" s="54">
        <v>7.1235999999999994E-2</v>
      </c>
      <c r="S19" s="54">
        <v>8.0689159999999998</v>
      </c>
      <c r="T19" s="54">
        <v>0.14571500000000001</v>
      </c>
      <c r="U19" s="54">
        <v>15.083853</v>
      </c>
      <c r="V19" s="54">
        <v>20.457245</v>
      </c>
      <c r="W19" s="54">
        <v>3.5426299999999999</v>
      </c>
      <c r="X19" s="54">
        <v>3.0655999999999999E-2</v>
      </c>
      <c r="Y19" s="54">
        <v>3.9701840000000002</v>
      </c>
      <c r="Z19" s="54">
        <v>1.2691429999999999</v>
      </c>
      <c r="AA19" s="54">
        <v>17.316718000000002</v>
      </c>
      <c r="AB19" s="54">
        <v>1.38635</v>
      </c>
      <c r="AC19" s="54">
        <v>18.651429</v>
      </c>
      <c r="AD19" s="54">
        <v>2.141556</v>
      </c>
      <c r="AE19" s="54">
        <v>146.94872100000001</v>
      </c>
      <c r="AF19" s="54">
        <v>16.416271999999999</v>
      </c>
      <c r="AG19" s="53">
        <v>118.23833999999999</v>
      </c>
      <c r="AH19" s="53">
        <v>0.101579</v>
      </c>
      <c r="AI19" s="54">
        <v>2.4148540000000001</v>
      </c>
      <c r="AJ19" s="54">
        <v>3.0975429999999999</v>
      </c>
      <c r="AK19" s="53">
        <v>3.3113090000000001</v>
      </c>
      <c r="AL19" s="53">
        <v>2.0967669999999998</v>
      </c>
      <c r="AM19" s="53">
        <v>8.2020999999999997E-2</v>
      </c>
      <c r="AN19" s="53">
        <v>0.29511900000000002</v>
      </c>
      <c r="AO19" s="53">
        <v>1.330085</v>
      </c>
      <c r="AP19" s="53">
        <v>7.2364179999999996</v>
      </c>
      <c r="AQ19" s="53">
        <v>6.5787000000000004</v>
      </c>
      <c r="AR19" s="53">
        <v>6.3646999999999995E-2</v>
      </c>
      <c r="AS19" s="53">
        <v>4.0564999999999997E-2</v>
      </c>
      <c r="AT19" s="53">
        <v>2.2768269999999999</v>
      </c>
      <c r="AU19" s="109">
        <v>17.155221000000001</v>
      </c>
      <c r="AV19" s="109"/>
    </row>
    <row r="20" spans="1:48" ht="16.5" customHeight="1" x14ac:dyDescent="0.3">
      <c r="A20" s="9">
        <v>19</v>
      </c>
      <c r="B20" s="3">
        <v>44666</v>
      </c>
      <c r="C20" s="112">
        <v>7.8738970000000004</v>
      </c>
      <c r="D20" s="54">
        <v>2.4143999999999999E-2</v>
      </c>
      <c r="E20" s="112">
        <v>3.9987000000000002E-2</v>
      </c>
      <c r="F20" s="54">
        <v>7.46997</v>
      </c>
      <c r="G20" s="54">
        <v>3.3106399999999998</v>
      </c>
      <c r="H20" s="54">
        <v>17.507997</v>
      </c>
      <c r="I20" s="54">
        <v>0.12751699999999999</v>
      </c>
      <c r="J20" s="54">
        <v>4.5992499999999996</v>
      </c>
      <c r="K20" s="54">
        <v>3.0470199999999998</v>
      </c>
      <c r="L20" s="54">
        <v>2.7912530000000002</v>
      </c>
      <c r="M20" s="54">
        <v>0.22505</v>
      </c>
      <c r="N20" s="54">
        <v>3.1677080000000002</v>
      </c>
      <c r="O20" s="54">
        <v>0.17880099999999999</v>
      </c>
      <c r="P20" s="54">
        <v>10.996055999999999</v>
      </c>
      <c r="Q20" s="54">
        <v>0</v>
      </c>
      <c r="R20" s="54">
        <v>7.0302000000000003E-2</v>
      </c>
      <c r="S20" s="54">
        <v>7.9853899999999998</v>
      </c>
      <c r="T20" s="54">
        <v>0.14560200000000001</v>
      </c>
      <c r="U20" s="54">
        <v>15.194570000000001</v>
      </c>
      <c r="V20" s="54">
        <v>20.608855999999999</v>
      </c>
      <c r="W20" s="54">
        <v>3.5327090000000001</v>
      </c>
      <c r="X20" s="54">
        <v>3.0617999999999999E-2</v>
      </c>
      <c r="Y20" s="54">
        <v>3.947114</v>
      </c>
      <c r="Z20" s="54">
        <v>1.267117</v>
      </c>
      <c r="AA20" s="54">
        <v>17.282105000000001</v>
      </c>
      <c r="AB20" s="54">
        <v>1.3827130000000001</v>
      </c>
      <c r="AC20" s="54">
        <v>18.821245999999999</v>
      </c>
      <c r="AD20" s="54">
        <v>2.1207189999999998</v>
      </c>
      <c r="AE20" s="54">
        <v>146.64485099999999</v>
      </c>
      <c r="AF20" s="54">
        <v>16.359818000000001</v>
      </c>
      <c r="AG20" s="53">
        <v>118.05343499999999</v>
      </c>
      <c r="AH20" s="53">
        <v>0.10141600000000001</v>
      </c>
      <c r="AI20" s="54">
        <v>2.4129459999999998</v>
      </c>
      <c r="AJ20" s="54">
        <v>3.0905779999999998</v>
      </c>
      <c r="AK20" s="53">
        <v>3.2980290000000001</v>
      </c>
      <c r="AL20" s="53">
        <v>2.0884230000000001</v>
      </c>
      <c r="AM20" s="53">
        <v>8.1742999999999996E-2</v>
      </c>
      <c r="AN20" s="53">
        <v>0.293215</v>
      </c>
      <c r="AO20" s="53">
        <v>1.32792</v>
      </c>
      <c r="AP20" s="53">
        <v>7.2364179999999996</v>
      </c>
      <c r="AQ20" s="53">
        <v>6.5448250000000003</v>
      </c>
      <c r="AR20" s="53">
        <v>6.3646999999999995E-2</v>
      </c>
      <c r="AS20" s="53">
        <v>4.0564999999999997E-2</v>
      </c>
      <c r="AT20" s="53">
        <v>2.2711899999999998</v>
      </c>
      <c r="AU20" s="109">
        <v>17.155221000000001</v>
      </c>
      <c r="AV20" s="109"/>
    </row>
    <row r="21" spans="1:48" ht="16.5" customHeight="1" x14ac:dyDescent="0.3">
      <c r="A21" s="9">
        <v>20</v>
      </c>
      <c r="B21" s="3">
        <v>44665</v>
      </c>
      <c r="C21" s="112">
        <v>7.870711</v>
      </c>
      <c r="D21" s="54">
        <v>2.4129000000000001E-2</v>
      </c>
      <c r="E21" s="112">
        <v>3.9965000000000001E-2</v>
      </c>
      <c r="F21" s="54">
        <v>7.4612420000000004</v>
      </c>
      <c r="G21" s="54">
        <v>3.3044199999999999</v>
      </c>
      <c r="H21" s="54">
        <v>17.461220999999998</v>
      </c>
      <c r="I21" s="54">
        <v>0.127335</v>
      </c>
      <c r="J21" s="54">
        <v>4.584365</v>
      </c>
      <c r="K21" s="54">
        <v>3.0214349999999999</v>
      </c>
      <c r="L21" s="54">
        <v>2.7896899999999998</v>
      </c>
      <c r="M21" s="54">
        <v>0.22498099999999999</v>
      </c>
      <c r="N21" s="54">
        <v>3.1704590000000001</v>
      </c>
      <c r="O21" s="54">
        <v>0.17871600000000001</v>
      </c>
      <c r="P21" s="54">
        <v>10.980675</v>
      </c>
      <c r="Q21" s="54">
        <v>0</v>
      </c>
      <c r="R21" s="54">
        <v>7.0229E-2</v>
      </c>
      <c r="S21" s="54">
        <v>7.9311340000000001</v>
      </c>
      <c r="T21" s="54">
        <v>0.14896300000000001</v>
      </c>
      <c r="U21" s="54">
        <v>15.194570000000001</v>
      </c>
      <c r="V21" s="54">
        <v>20.608855999999999</v>
      </c>
      <c r="W21" s="54">
        <v>3.5216189999999998</v>
      </c>
      <c r="X21" s="54">
        <v>3.0613000000000001E-2</v>
      </c>
      <c r="Y21" s="54">
        <v>3.9282759999999999</v>
      </c>
      <c r="Z21" s="54">
        <v>1.266812</v>
      </c>
      <c r="AA21" s="54">
        <v>17.239408000000001</v>
      </c>
      <c r="AB21" s="54">
        <v>1.380711</v>
      </c>
      <c r="AC21" s="54">
        <v>18.821245999999999</v>
      </c>
      <c r="AD21" s="54">
        <v>2.1207189999999998</v>
      </c>
      <c r="AE21" s="54">
        <v>146.46157099999999</v>
      </c>
      <c r="AF21" s="54">
        <v>16.353833000000002</v>
      </c>
      <c r="AG21" s="53">
        <v>117.999163</v>
      </c>
      <c r="AH21" s="53">
        <v>0.101282</v>
      </c>
      <c r="AI21" s="54">
        <v>2.4066719999999999</v>
      </c>
      <c r="AJ21" s="54">
        <v>3.0840399999999999</v>
      </c>
      <c r="AK21" s="53">
        <v>3.289339</v>
      </c>
      <c r="AL21" s="53">
        <v>2.0932849999999998</v>
      </c>
      <c r="AM21" s="53">
        <v>8.0606999999999998E-2</v>
      </c>
      <c r="AN21" s="53">
        <v>0.29253600000000002</v>
      </c>
      <c r="AO21" s="53">
        <v>1.326265</v>
      </c>
      <c r="AP21" s="53">
        <v>7.2364179999999996</v>
      </c>
      <c r="AQ21" s="53">
        <v>6.5448250000000003</v>
      </c>
      <c r="AR21" s="53">
        <v>6.3646999999999995E-2</v>
      </c>
      <c r="AS21" s="53">
        <v>4.0564999999999997E-2</v>
      </c>
      <c r="AT21" s="53">
        <v>2.2685369999999998</v>
      </c>
      <c r="AU21" s="109">
        <v>17.155221000000001</v>
      </c>
      <c r="AV21" s="109"/>
    </row>
    <row r="22" spans="1:48" ht="16.5" customHeight="1" x14ac:dyDescent="0.3">
      <c r="A22" s="9">
        <v>21</v>
      </c>
      <c r="B22" s="3">
        <v>44664</v>
      </c>
      <c r="C22" s="112">
        <v>7.8676630000000003</v>
      </c>
      <c r="D22" s="54">
        <v>2.4115999999999999E-2</v>
      </c>
      <c r="E22" s="112">
        <v>3.9941999999999998E-2</v>
      </c>
      <c r="F22" s="54">
        <v>7.4574369999999996</v>
      </c>
      <c r="G22" s="54">
        <v>3.31054</v>
      </c>
      <c r="H22" s="54">
        <v>17.555603000000001</v>
      </c>
      <c r="I22" s="54">
        <v>0.12715000000000001</v>
      </c>
      <c r="J22" s="54">
        <v>4.587904</v>
      </c>
      <c r="K22" s="54">
        <v>3.0528620000000002</v>
      </c>
      <c r="L22" s="54">
        <v>2.7946360000000001</v>
      </c>
      <c r="M22" s="54">
        <v>0.22492000000000001</v>
      </c>
      <c r="N22" s="54">
        <v>3.170102</v>
      </c>
      <c r="O22" s="54">
        <v>0.17863299999999999</v>
      </c>
      <c r="P22" s="54">
        <v>10.911118</v>
      </c>
      <c r="Q22" s="54">
        <v>0</v>
      </c>
      <c r="R22" s="54">
        <v>6.9946999999999995E-2</v>
      </c>
      <c r="S22" s="54">
        <v>7.9846269999999997</v>
      </c>
      <c r="T22" s="54">
        <v>0.14793400000000001</v>
      </c>
      <c r="U22" s="54">
        <v>15.194570000000001</v>
      </c>
      <c r="V22" s="54">
        <v>20.608855999999999</v>
      </c>
      <c r="W22" s="54">
        <v>3.52806</v>
      </c>
      <c r="X22" s="54">
        <v>3.0609000000000001E-2</v>
      </c>
      <c r="Y22" s="54">
        <v>3.9532440000000002</v>
      </c>
      <c r="Z22" s="54">
        <v>1.26559</v>
      </c>
      <c r="AA22" s="54">
        <v>17.353397000000001</v>
      </c>
      <c r="AB22" s="54">
        <v>1.3840129999999999</v>
      </c>
      <c r="AC22" s="54">
        <v>18.821245999999999</v>
      </c>
      <c r="AD22" s="54">
        <v>2.1207189999999998</v>
      </c>
      <c r="AE22" s="54">
        <v>145.88956899999999</v>
      </c>
      <c r="AF22" s="54">
        <v>16.373829000000001</v>
      </c>
      <c r="AG22" s="53">
        <v>118.195944</v>
      </c>
      <c r="AH22" s="53">
        <v>0.101424</v>
      </c>
      <c r="AI22" s="54">
        <v>2.418533</v>
      </c>
      <c r="AJ22" s="54">
        <v>3.08765</v>
      </c>
      <c r="AK22" s="53">
        <v>3.3133370000000002</v>
      </c>
      <c r="AL22" s="53">
        <v>2.092317</v>
      </c>
      <c r="AM22" s="53">
        <v>7.9894000000000007E-2</v>
      </c>
      <c r="AN22" s="53">
        <v>0.29297200000000001</v>
      </c>
      <c r="AO22" s="53">
        <v>1.3255049999999999</v>
      </c>
      <c r="AP22" s="53">
        <v>7.2364179999999996</v>
      </c>
      <c r="AQ22" s="53">
        <v>6.5448250000000003</v>
      </c>
      <c r="AR22" s="53">
        <v>6.3646999999999995E-2</v>
      </c>
      <c r="AS22" s="53">
        <v>4.0564999999999997E-2</v>
      </c>
      <c r="AT22" s="53">
        <v>2.270734</v>
      </c>
      <c r="AU22" s="109">
        <v>17.155221000000001</v>
      </c>
      <c r="AV22" s="109"/>
    </row>
    <row r="23" spans="1:48" ht="16.5" customHeight="1" x14ac:dyDescent="0.3">
      <c r="A23" s="9">
        <v>22</v>
      </c>
      <c r="B23" s="3">
        <v>44663</v>
      </c>
      <c r="C23" s="112">
        <v>7.8643640000000001</v>
      </c>
      <c r="D23" s="54">
        <v>2.4105000000000001E-2</v>
      </c>
      <c r="E23" s="112">
        <v>3.9912999999999997E-2</v>
      </c>
      <c r="F23" s="54">
        <v>7.4561390000000003</v>
      </c>
      <c r="G23" s="54">
        <v>3.2983530000000001</v>
      </c>
      <c r="H23" s="54">
        <v>17.623287999999999</v>
      </c>
      <c r="I23" s="54">
        <v>0.12761700000000001</v>
      </c>
      <c r="J23" s="54">
        <v>4.5536190000000003</v>
      </c>
      <c r="K23" s="54">
        <v>3.0321389999999999</v>
      </c>
      <c r="L23" s="54">
        <v>2.7909950000000001</v>
      </c>
      <c r="M23" s="54">
        <v>0.22484499999999999</v>
      </c>
      <c r="N23" s="54">
        <v>3.1741389999999998</v>
      </c>
      <c r="O23" s="54">
        <v>0.17854999999999999</v>
      </c>
      <c r="P23" s="54">
        <v>10.885519</v>
      </c>
      <c r="Q23" s="54">
        <v>0</v>
      </c>
      <c r="R23" s="54">
        <v>6.9674E-2</v>
      </c>
      <c r="S23" s="54">
        <v>7.9036099999999996</v>
      </c>
      <c r="T23" s="54">
        <v>0.14946699999999999</v>
      </c>
      <c r="U23" s="54">
        <v>15.194570000000001</v>
      </c>
      <c r="V23" s="54">
        <v>20.608855999999999</v>
      </c>
      <c r="W23" s="54">
        <v>3.5252349999999999</v>
      </c>
      <c r="X23" s="54">
        <v>3.0603000000000002E-2</v>
      </c>
      <c r="Y23" s="54">
        <v>3.916509</v>
      </c>
      <c r="Z23" s="54">
        <v>1.2627729999999999</v>
      </c>
      <c r="AA23" s="54">
        <v>17.413478999999999</v>
      </c>
      <c r="AB23" s="54">
        <v>1.3809530000000001</v>
      </c>
      <c r="AC23" s="54">
        <v>18.821245999999999</v>
      </c>
      <c r="AD23" s="54">
        <v>2.1207189999999998</v>
      </c>
      <c r="AE23" s="54">
        <v>145.75165999999999</v>
      </c>
      <c r="AF23" s="54">
        <v>16.377428999999999</v>
      </c>
      <c r="AG23" s="53">
        <v>118.103538</v>
      </c>
      <c r="AH23" s="53">
        <v>0.101214</v>
      </c>
      <c r="AI23" s="54">
        <v>2.4281869999999999</v>
      </c>
      <c r="AJ23" s="54">
        <v>3.0846529999999999</v>
      </c>
      <c r="AK23" s="53">
        <v>3.3089149999999998</v>
      </c>
      <c r="AL23" s="53">
        <v>2.0946030000000002</v>
      </c>
      <c r="AM23" s="53">
        <v>7.9281000000000004E-2</v>
      </c>
      <c r="AN23" s="53">
        <v>0.29164699999999999</v>
      </c>
      <c r="AO23" s="53">
        <v>1.3244340000000001</v>
      </c>
      <c r="AP23" s="53">
        <v>6.8085110000000002</v>
      </c>
      <c r="AQ23" s="53">
        <v>6.5448250000000003</v>
      </c>
      <c r="AR23" s="53">
        <v>6.2811000000000006E-2</v>
      </c>
      <c r="AS23" s="53">
        <v>4.0384999999999997E-2</v>
      </c>
      <c r="AT23" s="53">
        <v>2.2648079999999999</v>
      </c>
      <c r="AU23" s="109">
        <v>17.155221000000001</v>
      </c>
      <c r="AV23" s="109"/>
    </row>
    <row r="24" spans="1:48" ht="16.5" customHeight="1" x14ac:dyDescent="0.3">
      <c r="A24" s="9">
        <v>23</v>
      </c>
      <c r="B24" s="3">
        <v>44662</v>
      </c>
      <c r="C24" s="112">
        <v>7.8610319999999998</v>
      </c>
      <c r="D24" s="54">
        <v>2.409E-2</v>
      </c>
      <c r="E24" s="112">
        <v>3.9895E-2</v>
      </c>
      <c r="F24" s="54">
        <v>7.4415079999999998</v>
      </c>
      <c r="G24" s="54">
        <v>3.2741410000000002</v>
      </c>
      <c r="H24" s="54">
        <v>17.647521000000001</v>
      </c>
      <c r="I24" s="54">
        <v>0.125748</v>
      </c>
      <c r="J24" s="54">
        <v>4.4856290000000003</v>
      </c>
      <c r="K24" s="54">
        <v>2.9946290000000002</v>
      </c>
      <c r="L24" s="54">
        <v>2.7834059999999998</v>
      </c>
      <c r="M24" s="54">
        <v>0.22476499999999999</v>
      </c>
      <c r="N24" s="54">
        <v>3.1706020000000001</v>
      </c>
      <c r="O24" s="54">
        <v>0.17846400000000001</v>
      </c>
      <c r="P24" s="54">
        <v>10.904593</v>
      </c>
      <c r="Q24" s="54">
        <v>0</v>
      </c>
      <c r="R24" s="54">
        <v>6.8832000000000004E-2</v>
      </c>
      <c r="S24" s="54">
        <v>7.7315360000000002</v>
      </c>
      <c r="T24" s="54">
        <v>0.152504</v>
      </c>
      <c r="U24" s="54">
        <v>15.194570000000001</v>
      </c>
      <c r="V24" s="54">
        <v>20.608855999999999</v>
      </c>
      <c r="W24" s="54">
        <v>3.4940250000000002</v>
      </c>
      <c r="X24" s="54">
        <v>3.0589999999999999E-2</v>
      </c>
      <c r="Y24" s="54">
        <v>3.8511690000000001</v>
      </c>
      <c r="Z24" s="54">
        <v>1.2577640000000001</v>
      </c>
      <c r="AA24" s="54">
        <v>17.428971000000001</v>
      </c>
      <c r="AB24" s="54">
        <v>1.372158</v>
      </c>
      <c r="AC24" s="54">
        <v>18.821245999999999</v>
      </c>
      <c r="AD24" s="54">
        <v>2.1207189999999998</v>
      </c>
      <c r="AE24" s="54">
        <v>145.81325699999999</v>
      </c>
      <c r="AF24" s="54">
        <v>16.333511000000001</v>
      </c>
      <c r="AG24" s="53">
        <v>117.905835</v>
      </c>
      <c r="AH24" s="53">
        <v>0.100854</v>
      </c>
      <c r="AI24" s="54">
        <v>2.4332210000000001</v>
      </c>
      <c r="AJ24" s="54">
        <v>3.0646650000000002</v>
      </c>
      <c r="AK24" s="53">
        <v>3.2882199999999999</v>
      </c>
      <c r="AL24" s="53">
        <v>2.0848230000000001</v>
      </c>
      <c r="AM24" s="53">
        <v>8.0046999999999993E-2</v>
      </c>
      <c r="AN24" s="53">
        <v>0.28948099999999999</v>
      </c>
      <c r="AO24" s="53">
        <v>1.3218859999999999</v>
      </c>
      <c r="AP24" s="53">
        <v>6.8085110000000002</v>
      </c>
      <c r="AQ24" s="53">
        <v>6.5448250000000003</v>
      </c>
      <c r="AR24" s="53">
        <v>6.2811000000000006E-2</v>
      </c>
      <c r="AS24" s="53">
        <v>4.0384999999999997E-2</v>
      </c>
      <c r="AT24" s="53">
        <v>2.2515900000000002</v>
      </c>
      <c r="AU24" s="109">
        <v>17.155221000000001</v>
      </c>
      <c r="AV24" s="109"/>
    </row>
    <row r="25" spans="1:48" ht="16.5" customHeight="1" x14ac:dyDescent="0.3">
      <c r="A25" s="9">
        <v>24</v>
      </c>
      <c r="B25" s="3">
        <v>44659</v>
      </c>
      <c r="C25" s="112">
        <v>7.8508300000000002</v>
      </c>
      <c r="D25" s="54">
        <v>2.4046000000000001E-2</v>
      </c>
      <c r="E25" s="112">
        <v>3.9836000000000003E-2</v>
      </c>
      <c r="F25" s="54">
        <v>7.4352169999999997</v>
      </c>
      <c r="G25" s="54">
        <v>3.2500369999999998</v>
      </c>
      <c r="H25" s="54">
        <v>17.664677000000001</v>
      </c>
      <c r="I25" s="54">
        <v>0.12617500000000001</v>
      </c>
      <c r="J25" s="54">
        <v>4.4027200000000004</v>
      </c>
      <c r="K25" s="54">
        <v>2.9423300000000001</v>
      </c>
      <c r="L25" s="54">
        <v>2.7760919999999998</v>
      </c>
      <c r="M25" s="54">
        <v>0.22454499999999999</v>
      </c>
      <c r="N25" s="54">
        <v>3.1674920000000002</v>
      </c>
      <c r="O25" s="54">
        <v>0.17821799999999999</v>
      </c>
      <c r="P25" s="54">
        <v>10.817126</v>
      </c>
      <c r="Q25" s="54">
        <v>0</v>
      </c>
      <c r="R25" s="54">
        <v>6.8232000000000001E-2</v>
      </c>
      <c r="S25" s="54">
        <v>7.5724460000000002</v>
      </c>
      <c r="T25" s="54">
        <v>0.15482199999999999</v>
      </c>
      <c r="U25" s="54">
        <v>15.123637</v>
      </c>
      <c r="V25" s="54">
        <v>20.611764999999998</v>
      </c>
      <c r="W25" s="54">
        <v>3.4748359999999998</v>
      </c>
      <c r="X25" s="54">
        <v>3.0554000000000001E-2</v>
      </c>
      <c r="Y25" s="54">
        <v>3.8143910000000001</v>
      </c>
      <c r="Z25" s="54">
        <v>1.255409</v>
      </c>
      <c r="AA25" s="54">
        <v>17.438741</v>
      </c>
      <c r="AB25" s="54">
        <v>1.3648229999999999</v>
      </c>
      <c r="AC25" s="54">
        <v>18.762879999999999</v>
      </c>
      <c r="AD25" s="54">
        <v>2.1085020000000001</v>
      </c>
      <c r="AE25" s="54">
        <v>145.20544599999999</v>
      </c>
      <c r="AF25" s="54">
        <v>16.251975000000002</v>
      </c>
      <c r="AG25" s="53">
        <v>117.75908800000001</v>
      </c>
      <c r="AH25" s="53">
        <v>0.100399</v>
      </c>
      <c r="AI25" s="54">
        <v>2.4345349999999999</v>
      </c>
      <c r="AJ25" s="54">
        <v>3.053248</v>
      </c>
      <c r="AK25" s="53">
        <v>3.3109999999999999</v>
      </c>
      <c r="AL25" s="53">
        <v>2.074068</v>
      </c>
      <c r="AM25" s="53">
        <v>7.9447000000000004E-2</v>
      </c>
      <c r="AN25" s="53">
        <v>0.28611500000000001</v>
      </c>
      <c r="AO25" s="53">
        <v>1.3195220000000001</v>
      </c>
      <c r="AP25" s="53">
        <v>6.8085110000000002</v>
      </c>
      <c r="AQ25" s="53">
        <v>6.4602579999999996</v>
      </c>
      <c r="AR25" s="53">
        <v>6.2811000000000006E-2</v>
      </c>
      <c r="AS25" s="53">
        <v>4.0384999999999997E-2</v>
      </c>
      <c r="AT25" s="53">
        <v>2.2369590000000001</v>
      </c>
      <c r="AU25" s="109">
        <v>17.155221000000001</v>
      </c>
      <c r="AV25" s="109"/>
    </row>
    <row r="26" spans="1:48" ht="16.5" customHeight="1" x14ac:dyDescent="0.3">
      <c r="A26" s="9">
        <v>25</v>
      </c>
      <c r="B26" s="3">
        <v>44658</v>
      </c>
      <c r="C26" s="112">
        <v>7.8474409999999999</v>
      </c>
      <c r="D26" s="54">
        <v>2.4032000000000001E-2</v>
      </c>
      <c r="E26" s="112">
        <v>3.9815000000000003E-2</v>
      </c>
      <c r="F26" s="54">
        <v>7.4319490000000004</v>
      </c>
      <c r="G26" s="54">
        <v>3.2443029999999999</v>
      </c>
      <c r="H26" s="54">
        <v>17.648503999999999</v>
      </c>
      <c r="I26" s="54">
        <v>0.12539800000000001</v>
      </c>
      <c r="J26" s="54">
        <v>4.3447139999999997</v>
      </c>
      <c r="K26" s="54">
        <v>2.9330639999999999</v>
      </c>
      <c r="L26" s="54">
        <v>2.7784219999999999</v>
      </c>
      <c r="M26" s="54">
        <v>0.224471</v>
      </c>
      <c r="N26" s="54">
        <v>3.1591930000000001</v>
      </c>
      <c r="O26" s="54">
        <v>0.17813200000000001</v>
      </c>
      <c r="P26" s="54">
        <v>10.830736</v>
      </c>
      <c r="Q26" s="54">
        <v>0</v>
      </c>
      <c r="R26" s="54">
        <v>6.8185999999999997E-2</v>
      </c>
      <c r="S26" s="54">
        <v>7.4807569999999997</v>
      </c>
      <c r="T26" s="54">
        <v>0.15548000000000001</v>
      </c>
      <c r="U26" s="54">
        <v>15.123637</v>
      </c>
      <c r="V26" s="54">
        <v>20.611764999999998</v>
      </c>
      <c r="W26" s="54">
        <v>3.4601440000000001</v>
      </c>
      <c r="X26" s="54">
        <v>3.0542E-2</v>
      </c>
      <c r="Y26" s="54">
        <v>3.7944879999999999</v>
      </c>
      <c r="Z26" s="54">
        <v>1.255539</v>
      </c>
      <c r="AA26" s="54">
        <v>17.423836000000001</v>
      </c>
      <c r="AB26" s="54">
        <v>1.360258</v>
      </c>
      <c r="AC26" s="54">
        <v>18.762879999999999</v>
      </c>
      <c r="AD26" s="54">
        <v>2.1085020000000001</v>
      </c>
      <c r="AE26" s="54">
        <v>145.21938599999999</v>
      </c>
      <c r="AF26" s="54">
        <v>16.248235999999999</v>
      </c>
      <c r="AG26" s="53">
        <v>117.69801200000001</v>
      </c>
      <c r="AH26" s="53">
        <v>0.10026500000000001</v>
      </c>
      <c r="AI26" s="54">
        <v>2.432213</v>
      </c>
      <c r="AJ26" s="54">
        <v>3.0443349999999998</v>
      </c>
      <c r="AK26" s="53">
        <v>3.3078919999999998</v>
      </c>
      <c r="AL26" s="53">
        <v>2.0664799999999999</v>
      </c>
      <c r="AM26" s="53">
        <v>8.0797999999999995E-2</v>
      </c>
      <c r="AN26" s="53">
        <v>0.28445500000000001</v>
      </c>
      <c r="AO26" s="53">
        <v>1.3190919999999999</v>
      </c>
      <c r="AP26" s="53">
        <v>6.8085110000000002</v>
      </c>
      <c r="AQ26" s="53">
        <v>6.4602579999999996</v>
      </c>
      <c r="AR26" s="53">
        <v>6.2811000000000006E-2</v>
      </c>
      <c r="AS26" s="53">
        <v>4.0384999999999997E-2</v>
      </c>
      <c r="AT26" s="53">
        <v>2.2313649999999998</v>
      </c>
      <c r="AU26" s="109">
        <v>17.155221000000001</v>
      </c>
      <c r="AV26" s="109"/>
    </row>
    <row r="27" spans="1:48" ht="16.5" customHeight="1" x14ac:dyDescent="0.3">
      <c r="A27" s="9">
        <v>26</v>
      </c>
      <c r="B27" s="3">
        <v>44657</v>
      </c>
      <c r="C27" s="112">
        <v>7.8441409999999996</v>
      </c>
      <c r="D27" s="54">
        <v>2.4008000000000002E-2</v>
      </c>
      <c r="E27" s="112">
        <v>3.9796999999999999E-2</v>
      </c>
      <c r="F27" s="54">
        <v>7.42746</v>
      </c>
      <c r="G27" s="54">
        <v>3.24735</v>
      </c>
      <c r="H27" s="54">
        <v>17.664840999999999</v>
      </c>
      <c r="I27" s="54">
        <v>0.12539</v>
      </c>
      <c r="J27" s="54">
        <v>4.3539409999999998</v>
      </c>
      <c r="K27" s="54">
        <v>2.9176350000000002</v>
      </c>
      <c r="L27" s="54">
        <v>2.779372</v>
      </c>
      <c r="M27" s="54">
        <v>0.22439600000000001</v>
      </c>
      <c r="N27" s="54">
        <v>3.1712199999999999</v>
      </c>
      <c r="O27" s="54">
        <v>0.17804700000000001</v>
      </c>
      <c r="P27" s="54">
        <v>10.830978</v>
      </c>
      <c r="Q27" s="54">
        <v>0</v>
      </c>
      <c r="R27" s="54">
        <v>6.8495E-2</v>
      </c>
      <c r="S27" s="54">
        <v>7.4947739999999996</v>
      </c>
      <c r="T27" s="54">
        <v>0.159807</v>
      </c>
      <c r="U27" s="54">
        <v>15.123637</v>
      </c>
      <c r="V27" s="54">
        <v>20.611764999999998</v>
      </c>
      <c r="W27" s="54">
        <v>3.4666260000000002</v>
      </c>
      <c r="X27" s="54">
        <v>3.0529000000000001E-2</v>
      </c>
      <c r="Y27" s="54">
        <v>3.8180360000000002</v>
      </c>
      <c r="Z27" s="54">
        <v>1.255163</v>
      </c>
      <c r="AA27" s="54">
        <v>17.407789999999999</v>
      </c>
      <c r="AB27" s="54">
        <v>1.3606640000000001</v>
      </c>
      <c r="AC27" s="54">
        <v>18.762879999999999</v>
      </c>
      <c r="AD27" s="54">
        <v>2.1085020000000001</v>
      </c>
      <c r="AE27" s="54">
        <v>145.26085499999999</v>
      </c>
      <c r="AF27" s="54">
        <v>16.231444</v>
      </c>
      <c r="AG27" s="53">
        <v>117.572981</v>
      </c>
      <c r="AH27" s="53">
        <v>0.100221</v>
      </c>
      <c r="AI27" s="54">
        <v>2.4307949999999998</v>
      </c>
      <c r="AJ27" s="54">
        <v>3.0477729999999998</v>
      </c>
      <c r="AK27" s="53">
        <v>3.3101989999999999</v>
      </c>
      <c r="AL27" s="53">
        <v>2.0794440000000001</v>
      </c>
      <c r="AM27" s="53">
        <v>8.0686999999999995E-2</v>
      </c>
      <c r="AN27" s="53">
        <v>0.28445500000000001</v>
      </c>
      <c r="AO27" s="53">
        <v>1.319431</v>
      </c>
      <c r="AP27" s="53">
        <v>6.8085110000000002</v>
      </c>
      <c r="AQ27" s="53">
        <v>6.4602579999999996</v>
      </c>
      <c r="AR27" s="53">
        <v>6.2811000000000006E-2</v>
      </c>
      <c r="AS27" s="53">
        <v>4.0384999999999997E-2</v>
      </c>
      <c r="AT27" s="53">
        <v>2.233609</v>
      </c>
      <c r="AU27" s="109">
        <v>17.155221000000001</v>
      </c>
      <c r="AV27" s="109"/>
    </row>
    <row r="28" spans="1:48" ht="16.5" customHeight="1" x14ac:dyDescent="0.3">
      <c r="A28" s="9">
        <v>27</v>
      </c>
      <c r="B28" s="3">
        <v>44656</v>
      </c>
      <c r="C28" s="112">
        <v>7.8408490000000004</v>
      </c>
      <c r="D28" s="54">
        <v>2.3993E-2</v>
      </c>
      <c r="E28" s="112">
        <v>3.9778000000000001E-2</v>
      </c>
      <c r="F28" s="54">
        <v>7.408366</v>
      </c>
      <c r="G28" s="54">
        <v>3.2426170000000001</v>
      </c>
      <c r="H28" s="54">
        <v>17.649386</v>
      </c>
      <c r="I28" s="54">
        <v>0.12531900000000001</v>
      </c>
      <c r="J28" s="54">
        <v>4.3341050000000001</v>
      </c>
      <c r="K28" s="54">
        <v>2.8919860000000002</v>
      </c>
      <c r="L28" s="54">
        <v>2.7796829999999999</v>
      </c>
      <c r="M28" s="54">
        <v>0.22432099999999999</v>
      </c>
      <c r="N28" s="54">
        <v>3.1815120000000001</v>
      </c>
      <c r="O28" s="54">
        <v>0.17796300000000001</v>
      </c>
      <c r="P28" s="54">
        <v>10.856007999999999</v>
      </c>
      <c r="Q28" s="54">
        <v>0</v>
      </c>
      <c r="R28" s="54">
        <v>6.8212999999999996E-2</v>
      </c>
      <c r="S28" s="54">
        <v>7.4502090000000001</v>
      </c>
      <c r="T28" s="54">
        <v>0.16441800000000001</v>
      </c>
      <c r="U28" s="54">
        <v>15.123637</v>
      </c>
      <c r="V28" s="54">
        <v>20.611764999999998</v>
      </c>
      <c r="W28" s="54">
        <v>3.4666450000000002</v>
      </c>
      <c r="X28" s="54">
        <v>3.0521E-2</v>
      </c>
      <c r="Y28" s="54">
        <v>3.7958319999999999</v>
      </c>
      <c r="Z28" s="54">
        <v>1.251614</v>
      </c>
      <c r="AA28" s="54">
        <v>17.391971000000002</v>
      </c>
      <c r="AB28" s="54">
        <v>1.3598490000000001</v>
      </c>
      <c r="AC28" s="54">
        <v>18.762879999999999</v>
      </c>
      <c r="AD28" s="54">
        <v>2.1085020000000001</v>
      </c>
      <c r="AE28" s="54">
        <v>145.41528500000001</v>
      </c>
      <c r="AF28" s="54">
        <v>16.216460000000001</v>
      </c>
      <c r="AG28" s="53">
        <v>117.495777</v>
      </c>
      <c r="AH28" s="53">
        <v>9.9847000000000005E-2</v>
      </c>
      <c r="AI28" s="54">
        <v>2.4295779999999998</v>
      </c>
      <c r="AJ28" s="54">
        <v>3.0477949999999998</v>
      </c>
      <c r="AK28" s="53">
        <v>3.3036840000000001</v>
      </c>
      <c r="AL28" s="53">
        <v>2.0938560000000002</v>
      </c>
      <c r="AM28" s="53">
        <v>7.9767000000000005E-2</v>
      </c>
      <c r="AN28" s="53">
        <v>0.28399400000000002</v>
      </c>
      <c r="AO28" s="53">
        <v>1.3148979999999999</v>
      </c>
      <c r="AP28" s="53">
        <v>6.6311309999999999</v>
      </c>
      <c r="AQ28" s="53">
        <v>6.4602579999999996</v>
      </c>
      <c r="AR28" s="53">
        <v>6.2474000000000002E-2</v>
      </c>
      <c r="AS28" s="53">
        <v>4.0281999999999998E-2</v>
      </c>
      <c r="AT28" s="53">
        <v>2.2322060000000001</v>
      </c>
      <c r="AU28" s="109">
        <v>17.155221000000001</v>
      </c>
      <c r="AV28" s="109"/>
    </row>
    <row r="29" spans="1:48" ht="16.5" customHeight="1" x14ac:dyDescent="0.3">
      <c r="A29" s="9">
        <v>28</v>
      </c>
      <c r="B29" s="3">
        <v>44655</v>
      </c>
      <c r="C29" s="112">
        <v>7.8375170000000001</v>
      </c>
      <c r="D29" s="54">
        <v>2.3980000000000001E-2</v>
      </c>
      <c r="E29" s="112">
        <v>3.9758000000000002E-2</v>
      </c>
      <c r="F29" s="54">
        <v>7.4013400000000003</v>
      </c>
      <c r="G29" s="54">
        <v>3.2266789999999999</v>
      </c>
      <c r="H29" s="54">
        <v>17.617702999999999</v>
      </c>
      <c r="I29" s="54">
        <v>0.124741</v>
      </c>
      <c r="J29" s="54">
        <v>4.2342919999999999</v>
      </c>
      <c r="K29" s="54">
        <v>2.8028270000000002</v>
      </c>
      <c r="L29" s="54">
        <v>2.7757200000000002</v>
      </c>
      <c r="M29" s="54">
        <v>0.22423999999999999</v>
      </c>
      <c r="N29" s="54">
        <v>3.1439430000000002</v>
      </c>
      <c r="O29" s="54">
        <v>0.17787900000000001</v>
      </c>
      <c r="P29" s="54">
        <v>10.834523000000001</v>
      </c>
      <c r="Q29" s="54">
        <v>0</v>
      </c>
      <c r="R29" s="54">
        <v>6.6866999999999996E-2</v>
      </c>
      <c r="S29" s="54">
        <v>7.2777149999999997</v>
      </c>
      <c r="T29" s="54">
        <v>0.15925900000000001</v>
      </c>
      <c r="U29" s="54">
        <v>15.123637</v>
      </c>
      <c r="V29" s="54">
        <v>20.611764999999998</v>
      </c>
      <c r="W29" s="54">
        <v>3.4402370000000002</v>
      </c>
      <c r="X29" s="54">
        <v>3.0504E-2</v>
      </c>
      <c r="Y29" s="54">
        <v>3.7284820000000001</v>
      </c>
      <c r="Z29" s="54">
        <v>1.248502</v>
      </c>
      <c r="AA29" s="54">
        <v>17.362956000000001</v>
      </c>
      <c r="AB29" s="54">
        <v>1.3550329999999999</v>
      </c>
      <c r="AC29" s="54">
        <v>18.762879999999999</v>
      </c>
      <c r="AD29" s="54">
        <v>2.1085020000000001</v>
      </c>
      <c r="AE29" s="54">
        <v>145.14435</v>
      </c>
      <c r="AF29" s="54">
        <v>16.171576000000002</v>
      </c>
      <c r="AG29" s="53">
        <v>117.373705</v>
      </c>
      <c r="AH29" s="53">
        <v>9.9376000000000006E-2</v>
      </c>
      <c r="AI29" s="54">
        <v>2.4263270000000001</v>
      </c>
      <c r="AJ29" s="54">
        <v>3.0324970000000002</v>
      </c>
      <c r="AK29" s="53">
        <v>3.3460700000000001</v>
      </c>
      <c r="AL29" s="53">
        <v>2.0538439999999998</v>
      </c>
      <c r="AM29" s="53">
        <v>7.8422000000000006E-2</v>
      </c>
      <c r="AN29" s="53">
        <v>0.280588</v>
      </c>
      <c r="AO29" s="53">
        <v>1.31227</v>
      </c>
      <c r="AP29" s="53">
        <v>6.6311309999999999</v>
      </c>
      <c r="AQ29" s="53">
        <v>6.4602579999999996</v>
      </c>
      <c r="AR29" s="53">
        <v>6.2474000000000002E-2</v>
      </c>
      <c r="AS29" s="53">
        <v>4.0281999999999998E-2</v>
      </c>
      <c r="AT29" s="53">
        <v>2.221098</v>
      </c>
      <c r="AU29" s="109">
        <v>17.155221000000001</v>
      </c>
      <c r="AV29" s="109"/>
    </row>
    <row r="30" spans="1:48" ht="16.5" customHeight="1" x14ac:dyDescent="0.3">
      <c r="A30" s="9">
        <v>29</v>
      </c>
      <c r="B30" s="3">
        <v>44652</v>
      </c>
      <c r="C30" s="112">
        <v>7.8271189999999997</v>
      </c>
      <c r="D30" s="54">
        <v>2.3942000000000001E-2</v>
      </c>
      <c r="E30" s="112">
        <v>3.9697000000000003E-2</v>
      </c>
      <c r="F30" s="54">
        <v>7.3949990000000003</v>
      </c>
      <c r="G30" s="54">
        <v>3.2189019999999999</v>
      </c>
      <c r="H30" s="54">
        <v>17.597625000000001</v>
      </c>
      <c r="I30" s="54">
        <v>0.125222</v>
      </c>
      <c r="J30" s="54">
        <v>4.1816810000000002</v>
      </c>
      <c r="K30" s="54">
        <v>2.7875700000000001</v>
      </c>
      <c r="L30" s="54">
        <v>2.774308</v>
      </c>
      <c r="M30" s="54">
        <v>0.224028</v>
      </c>
      <c r="N30" s="54">
        <v>3.1390940000000001</v>
      </c>
      <c r="O30" s="54">
        <v>0.17762700000000001</v>
      </c>
      <c r="P30" s="54">
        <v>10.799265999999999</v>
      </c>
      <c r="Q30" s="54">
        <v>0</v>
      </c>
      <c r="R30" s="54">
        <v>6.6631999999999997E-2</v>
      </c>
      <c r="S30" s="54">
        <v>7.1763599999999999</v>
      </c>
      <c r="T30" s="54">
        <v>0.15859699999999999</v>
      </c>
      <c r="U30" s="54">
        <v>15.096664000000001</v>
      </c>
      <c r="V30" s="54">
        <v>20.601025</v>
      </c>
      <c r="W30" s="54">
        <v>3.4318089999999999</v>
      </c>
      <c r="X30" s="54">
        <v>3.0466E-2</v>
      </c>
      <c r="Y30" s="54">
        <v>3.7317559999999999</v>
      </c>
      <c r="Z30" s="54">
        <v>1.246856</v>
      </c>
      <c r="AA30" s="54">
        <v>17.334928999999999</v>
      </c>
      <c r="AB30" s="54">
        <v>1.350762</v>
      </c>
      <c r="AC30" s="54">
        <v>18.755500000000001</v>
      </c>
      <c r="AD30" s="54">
        <v>2.104095</v>
      </c>
      <c r="AE30" s="54">
        <v>144.77470299999999</v>
      </c>
      <c r="AF30" s="54">
        <v>16.138065999999998</v>
      </c>
      <c r="AG30" s="53">
        <v>117.17449999999999</v>
      </c>
      <c r="AH30" s="53">
        <v>9.9266999999999994E-2</v>
      </c>
      <c r="AI30" s="54">
        <v>2.4245679999999998</v>
      </c>
      <c r="AJ30" s="54">
        <v>3.0259200000000002</v>
      </c>
      <c r="AK30" s="53">
        <v>3.3760720000000002</v>
      </c>
      <c r="AL30" s="53">
        <v>2.0455950000000001</v>
      </c>
      <c r="AM30" s="53">
        <v>7.8906000000000004E-2</v>
      </c>
      <c r="AN30" s="53">
        <v>0.28010099999999999</v>
      </c>
      <c r="AO30" s="53">
        <v>1.3111679999999999</v>
      </c>
      <c r="AP30" s="53">
        <v>6.6311309999999999</v>
      </c>
      <c r="AQ30" s="53">
        <v>6.344983</v>
      </c>
      <c r="AR30" s="53">
        <v>6.2474000000000002E-2</v>
      </c>
      <c r="AS30" s="53">
        <v>4.0281999999999998E-2</v>
      </c>
      <c r="AT30" s="53">
        <v>2.2151109999999998</v>
      </c>
      <c r="AU30" s="109">
        <v>17.155221000000001</v>
      </c>
      <c r="AV30" s="109"/>
    </row>
    <row r="31" spans="1:48" ht="16.5" customHeight="1" x14ac:dyDescent="0.3">
      <c r="A31" s="9">
        <v>30</v>
      </c>
      <c r="B31" s="3">
        <v>44651</v>
      </c>
      <c r="C31" s="112">
        <v>7.8240249999999998</v>
      </c>
      <c r="D31" s="54">
        <v>2.3928999999999999E-2</v>
      </c>
      <c r="E31" s="112">
        <v>3.9653000000000001E-2</v>
      </c>
      <c r="F31" s="54">
        <v>7.3872099999999996</v>
      </c>
      <c r="G31" s="54">
        <v>3.221088</v>
      </c>
      <c r="H31" s="54">
        <v>17.579691</v>
      </c>
      <c r="I31" s="54">
        <v>0.124538</v>
      </c>
      <c r="J31" s="54">
        <v>4.1611760000000002</v>
      </c>
      <c r="K31" s="54">
        <v>2.7783540000000002</v>
      </c>
      <c r="L31" s="54">
        <v>2.7723</v>
      </c>
      <c r="M31" s="54">
        <v>0.22397</v>
      </c>
      <c r="N31" s="54">
        <v>3.14072</v>
      </c>
      <c r="O31" s="54">
        <v>0.177541</v>
      </c>
      <c r="P31" s="54">
        <v>10.773614999999999</v>
      </c>
      <c r="Q31" s="54">
        <v>0</v>
      </c>
      <c r="R31" s="54">
        <v>6.5925999999999998E-2</v>
      </c>
      <c r="S31" s="54">
        <v>7.1566479999999997</v>
      </c>
      <c r="T31" s="54">
        <v>0.16241</v>
      </c>
      <c r="U31" s="54">
        <v>15.25447</v>
      </c>
      <c r="V31" s="54">
        <v>20.676181</v>
      </c>
      <c r="W31" s="54">
        <v>3.4343729999999999</v>
      </c>
      <c r="X31" s="54">
        <v>3.0460999999999998E-2</v>
      </c>
      <c r="Y31" s="54">
        <v>3.728907</v>
      </c>
      <c r="Z31" s="54">
        <v>1.2447250000000001</v>
      </c>
      <c r="AA31" s="54">
        <v>17.335021999999999</v>
      </c>
      <c r="AB31" s="54">
        <v>1.3506590000000001</v>
      </c>
      <c r="AC31" s="54">
        <v>18.970763999999999</v>
      </c>
      <c r="AD31" s="54">
        <v>2.0729169999999999</v>
      </c>
      <c r="AE31" s="54">
        <v>144.50500299999999</v>
      </c>
      <c r="AF31" s="54">
        <v>16.136600000000001</v>
      </c>
      <c r="AG31" s="53">
        <v>117.153195</v>
      </c>
      <c r="AH31" s="53">
        <v>9.9071999999999993E-2</v>
      </c>
      <c r="AI31" s="54">
        <v>2.4245770000000002</v>
      </c>
      <c r="AJ31" s="54">
        <v>3.027107</v>
      </c>
      <c r="AK31" s="53">
        <v>3.3597709999999998</v>
      </c>
      <c r="AL31" s="53">
        <v>2.0524960000000001</v>
      </c>
      <c r="AM31" s="53">
        <v>7.9267000000000004E-2</v>
      </c>
      <c r="AN31" s="53">
        <v>0.27888600000000002</v>
      </c>
      <c r="AO31" s="53">
        <v>1.3100160000000001</v>
      </c>
      <c r="AP31" s="53">
        <v>6.6095610000000002</v>
      </c>
      <c r="AQ31" s="53">
        <v>6.344983</v>
      </c>
      <c r="AR31" s="53">
        <v>6.2557000000000001E-2</v>
      </c>
      <c r="AS31" s="53">
        <v>4.0325E-2</v>
      </c>
      <c r="AT31" s="53">
        <v>2.2159209999999998</v>
      </c>
      <c r="AU31" s="109">
        <v>16.201004999999999</v>
      </c>
      <c r="AV31" s="109"/>
    </row>
    <row r="32" spans="1:48" ht="16.5" customHeight="1" x14ac:dyDescent="0.3">
      <c r="A32" s="9">
        <v>31</v>
      </c>
      <c r="B32" s="3">
        <v>44650</v>
      </c>
      <c r="C32" s="112">
        <v>7.8204250000000002</v>
      </c>
      <c r="D32" s="54">
        <v>2.3916E-2</v>
      </c>
      <c r="E32" s="112">
        <v>3.9632000000000001E-2</v>
      </c>
      <c r="F32" s="54">
        <v>7.3913060000000002</v>
      </c>
      <c r="G32" s="54">
        <v>3.2175069999999999</v>
      </c>
      <c r="H32" s="54">
        <v>17.721938999999999</v>
      </c>
      <c r="I32" s="54">
        <v>0.12517600000000001</v>
      </c>
      <c r="J32" s="54">
        <v>4.1016199999999996</v>
      </c>
      <c r="K32" s="54">
        <v>2.7580659999999999</v>
      </c>
      <c r="L32" s="54">
        <v>2.7742369999999998</v>
      </c>
      <c r="M32" s="54">
        <v>0.22389800000000001</v>
      </c>
      <c r="N32" s="54">
        <v>3.1572870000000002</v>
      </c>
      <c r="O32" s="54">
        <v>0.177454</v>
      </c>
      <c r="P32" s="54">
        <v>10.737593</v>
      </c>
      <c r="Q32" s="54">
        <v>0</v>
      </c>
      <c r="R32" s="54">
        <v>6.5069000000000002E-2</v>
      </c>
      <c r="S32" s="54">
        <v>7.104406</v>
      </c>
      <c r="T32" s="54">
        <v>0.166602</v>
      </c>
      <c r="U32" s="54">
        <v>15.25447</v>
      </c>
      <c r="V32" s="54">
        <v>20.676181</v>
      </c>
      <c r="W32" s="54">
        <v>3.436423</v>
      </c>
      <c r="X32" s="54">
        <v>3.0447999999999999E-2</v>
      </c>
      <c r="Y32" s="54">
        <v>3.7044440000000001</v>
      </c>
      <c r="Z32" s="54">
        <v>1.245325</v>
      </c>
      <c r="AA32" s="54">
        <v>17.49991</v>
      </c>
      <c r="AB32" s="54">
        <v>1.351788</v>
      </c>
      <c r="AC32" s="54">
        <v>18.970763999999999</v>
      </c>
      <c r="AD32" s="54">
        <v>2.0729169999999999</v>
      </c>
      <c r="AE32" s="54">
        <v>144.22888699999999</v>
      </c>
      <c r="AF32" s="54">
        <v>16.141237</v>
      </c>
      <c r="AG32" s="53">
        <v>117.328705</v>
      </c>
      <c r="AH32" s="53">
        <v>9.8651000000000003E-2</v>
      </c>
      <c r="AI32" s="54">
        <v>2.443187</v>
      </c>
      <c r="AJ32" s="54">
        <v>3.0291290000000002</v>
      </c>
      <c r="AK32" s="53">
        <v>3.3648069999999999</v>
      </c>
      <c r="AL32" s="53">
        <v>2.0615779999999999</v>
      </c>
      <c r="AM32" s="53">
        <v>7.9125000000000001E-2</v>
      </c>
      <c r="AN32" s="53">
        <v>0.27734199999999998</v>
      </c>
      <c r="AO32" s="53">
        <v>1.3104979999999999</v>
      </c>
      <c r="AP32" s="53">
        <v>6.6095610000000002</v>
      </c>
      <c r="AQ32" s="53">
        <v>6.344983</v>
      </c>
      <c r="AR32" s="53">
        <v>6.2557000000000001E-2</v>
      </c>
      <c r="AS32" s="53">
        <v>4.0325E-2</v>
      </c>
      <c r="AT32" s="53">
        <v>2.2152219999999998</v>
      </c>
      <c r="AU32" s="109">
        <v>16.201004999999999</v>
      </c>
      <c r="AV32" s="109"/>
    </row>
    <row r="33" spans="1:48" ht="16.5" customHeight="1" x14ac:dyDescent="0.3">
      <c r="A33" s="9">
        <v>32</v>
      </c>
      <c r="B33" s="3">
        <v>44649</v>
      </c>
      <c r="C33" s="112">
        <v>7.8166500000000001</v>
      </c>
      <c r="D33" s="54">
        <v>2.3903000000000001E-2</v>
      </c>
      <c r="E33" s="112">
        <v>3.9612000000000001E-2</v>
      </c>
      <c r="F33" s="54">
        <v>7.3837630000000001</v>
      </c>
      <c r="G33" s="54">
        <v>3.2055020000000001</v>
      </c>
      <c r="H33" s="54">
        <v>17.722852</v>
      </c>
      <c r="I33" s="54">
        <v>0.12718299999999999</v>
      </c>
      <c r="J33" s="54">
        <v>4.0439689999999997</v>
      </c>
      <c r="K33" s="54">
        <v>2.7208019999999999</v>
      </c>
      <c r="L33" s="54">
        <v>2.7709350000000001</v>
      </c>
      <c r="M33" s="54">
        <v>0.223824</v>
      </c>
      <c r="N33" s="54">
        <v>3.1381489999999999</v>
      </c>
      <c r="O33" s="54">
        <v>0.17737</v>
      </c>
      <c r="P33" s="54">
        <v>10.693901</v>
      </c>
      <c r="Q33" s="54">
        <v>0</v>
      </c>
      <c r="R33" s="54">
        <v>6.5057000000000004E-2</v>
      </c>
      <c r="S33" s="54">
        <v>6.9835950000000002</v>
      </c>
      <c r="T33" s="54">
        <v>0.163803</v>
      </c>
      <c r="U33" s="54">
        <v>15.25447</v>
      </c>
      <c r="V33" s="54">
        <v>20.676181</v>
      </c>
      <c r="W33" s="54">
        <v>3.4196089999999999</v>
      </c>
      <c r="X33" s="54">
        <v>3.0381999999999999E-2</v>
      </c>
      <c r="Y33" s="54">
        <v>3.6620699999999999</v>
      </c>
      <c r="Z33" s="54">
        <v>1.2444059999999999</v>
      </c>
      <c r="AA33" s="54">
        <v>17.518799999999999</v>
      </c>
      <c r="AB33" s="54">
        <v>1.346317</v>
      </c>
      <c r="AC33" s="54">
        <v>18.970763999999999</v>
      </c>
      <c r="AD33" s="54">
        <v>2.0729169999999999</v>
      </c>
      <c r="AE33" s="54">
        <v>143.99430799999999</v>
      </c>
      <c r="AF33" s="54">
        <v>16.096357000000001</v>
      </c>
      <c r="AG33" s="53">
        <v>116.96098499999999</v>
      </c>
      <c r="AH33" s="53">
        <v>9.8409999999999997E-2</v>
      </c>
      <c r="AI33" s="54">
        <v>2.45566</v>
      </c>
      <c r="AJ33" s="54">
        <v>3.0157630000000002</v>
      </c>
      <c r="AK33" s="53">
        <v>3.3984589999999999</v>
      </c>
      <c r="AL33" s="53">
        <v>2.0460129999999999</v>
      </c>
      <c r="AM33" s="53">
        <v>8.0960000000000004E-2</v>
      </c>
      <c r="AN33" s="53">
        <v>0.27692499999999998</v>
      </c>
      <c r="AO33" s="53">
        <v>1.3085340000000001</v>
      </c>
      <c r="AP33" s="53">
        <v>6.6007499999999997</v>
      </c>
      <c r="AQ33" s="53">
        <v>6.344983</v>
      </c>
      <c r="AR33" s="53">
        <v>6.2080999999999997E-2</v>
      </c>
      <c r="AS33" s="53">
        <v>4.0134999999999997E-2</v>
      </c>
      <c r="AT33" s="53">
        <v>2.208742</v>
      </c>
      <c r="AU33" s="109">
        <v>16.201004999999999</v>
      </c>
      <c r="AV33" s="109"/>
    </row>
    <row r="34" spans="1:48" ht="16.5" customHeight="1" x14ac:dyDescent="0.3">
      <c r="A34" s="9">
        <v>33</v>
      </c>
      <c r="B34" s="3">
        <v>44648</v>
      </c>
      <c r="C34" s="112">
        <v>7.8132960000000002</v>
      </c>
      <c r="D34" s="54">
        <v>2.3890999999999999E-2</v>
      </c>
      <c r="E34" s="112">
        <v>3.9592000000000002E-2</v>
      </c>
      <c r="F34" s="54">
        <v>7.3754169999999997</v>
      </c>
      <c r="G34" s="54">
        <v>3.2092740000000002</v>
      </c>
      <c r="H34" s="54">
        <v>17.71153</v>
      </c>
      <c r="I34" s="54">
        <v>0.12842600000000001</v>
      </c>
      <c r="J34" s="54">
        <v>4.0479710000000004</v>
      </c>
      <c r="K34" s="54">
        <v>2.7347579999999998</v>
      </c>
      <c r="L34" s="54">
        <v>2.7673960000000002</v>
      </c>
      <c r="M34" s="54">
        <v>0.22373899999999999</v>
      </c>
      <c r="N34" s="54">
        <v>3.1332900000000001</v>
      </c>
      <c r="O34" s="54">
        <v>0.177285</v>
      </c>
      <c r="P34" s="54">
        <v>10.618819999999999</v>
      </c>
      <c r="Q34" s="54">
        <v>0</v>
      </c>
      <c r="R34" s="54">
        <v>6.5215999999999996E-2</v>
      </c>
      <c r="S34" s="54">
        <v>6.9466279999999996</v>
      </c>
      <c r="T34" s="54">
        <v>0.16154499999999999</v>
      </c>
      <c r="U34" s="54">
        <v>15.25447</v>
      </c>
      <c r="V34" s="54">
        <v>20.676181</v>
      </c>
      <c r="W34" s="54">
        <v>3.4236170000000001</v>
      </c>
      <c r="X34" s="54">
        <v>3.0367999999999999E-2</v>
      </c>
      <c r="Y34" s="54">
        <v>3.631643</v>
      </c>
      <c r="Z34" s="54">
        <v>1.2411179999999999</v>
      </c>
      <c r="AA34" s="54">
        <v>17.501206</v>
      </c>
      <c r="AB34" s="54">
        <v>1.346922</v>
      </c>
      <c r="AC34" s="54">
        <v>18.970763999999999</v>
      </c>
      <c r="AD34" s="54">
        <v>2.0729169999999999</v>
      </c>
      <c r="AE34" s="54">
        <v>143.41995399999999</v>
      </c>
      <c r="AF34" s="54">
        <v>16.07987</v>
      </c>
      <c r="AG34" s="53">
        <v>116.801023</v>
      </c>
      <c r="AH34" s="53">
        <v>9.8242999999999997E-2</v>
      </c>
      <c r="AI34" s="54">
        <v>2.457379</v>
      </c>
      <c r="AJ34" s="54">
        <v>3.0169290000000002</v>
      </c>
      <c r="AK34" s="53">
        <v>3.3582909999999999</v>
      </c>
      <c r="AL34" s="53">
        <v>2.044025</v>
      </c>
      <c r="AM34" s="53">
        <v>8.2047999999999996E-2</v>
      </c>
      <c r="AN34" s="53">
        <v>0.27599499999999999</v>
      </c>
      <c r="AO34" s="53">
        <v>1.3074870000000001</v>
      </c>
      <c r="AP34" s="53">
        <v>6.6007499999999997</v>
      </c>
      <c r="AQ34" s="53">
        <v>6.344983</v>
      </c>
      <c r="AR34" s="53">
        <v>6.2080999999999997E-2</v>
      </c>
      <c r="AS34" s="53">
        <v>4.0134999999999997E-2</v>
      </c>
      <c r="AT34" s="53">
        <v>2.2100249999999999</v>
      </c>
      <c r="AU34" s="109">
        <v>16.201004999999999</v>
      </c>
      <c r="AV34" s="109"/>
    </row>
    <row r="35" spans="1:48" ht="16.5" customHeight="1" x14ac:dyDescent="0.3">
      <c r="A35" s="9">
        <v>34</v>
      </c>
      <c r="B35" s="3">
        <v>44645</v>
      </c>
      <c r="C35" s="112">
        <v>7.8026980000000004</v>
      </c>
      <c r="D35" s="54">
        <v>2.3854E-2</v>
      </c>
      <c r="E35" s="112">
        <v>3.9530000000000003E-2</v>
      </c>
      <c r="F35" s="54">
        <v>7.3583730000000003</v>
      </c>
      <c r="G35" s="54">
        <v>3.2071290000000001</v>
      </c>
      <c r="H35" s="54">
        <v>17.719738</v>
      </c>
      <c r="I35" s="54">
        <v>0.127919</v>
      </c>
      <c r="J35" s="54">
        <v>4.0473080000000001</v>
      </c>
      <c r="K35" s="54">
        <v>2.746245</v>
      </c>
      <c r="L35" s="54">
        <v>2.7683800000000001</v>
      </c>
      <c r="M35" s="54">
        <v>0.22351699999999999</v>
      </c>
      <c r="N35" s="54">
        <v>3.1368390000000002</v>
      </c>
      <c r="O35" s="54">
        <v>0.17703199999999999</v>
      </c>
      <c r="P35" s="54">
        <v>10.602869</v>
      </c>
      <c r="Q35" s="54">
        <v>0</v>
      </c>
      <c r="R35" s="54">
        <v>6.5127000000000004E-2</v>
      </c>
      <c r="S35" s="54">
        <v>6.9585689999999998</v>
      </c>
      <c r="T35" s="54">
        <v>0.16252</v>
      </c>
      <c r="U35" s="54">
        <v>15.161237</v>
      </c>
      <c r="V35" s="54">
        <v>20.605018000000001</v>
      </c>
      <c r="W35" s="54">
        <v>3.4255849999999999</v>
      </c>
      <c r="X35" s="54">
        <v>3.0327E-2</v>
      </c>
      <c r="Y35" s="54">
        <v>3.6319520000000001</v>
      </c>
      <c r="Z35" s="54">
        <v>1.2393780000000001</v>
      </c>
      <c r="AA35" s="54">
        <v>17.509599999999999</v>
      </c>
      <c r="AB35" s="54">
        <v>1.3448640000000001</v>
      </c>
      <c r="AC35" s="54">
        <v>18.975981000000001</v>
      </c>
      <c r="AD35" s="54">
        <v>2.068632</v>
      </c>
      <c r="AE35" s="54">
        <v>143.29254</v>
      </c>
      <c r="AF35" s="54">
        <v>16.066528000000002</v>
      </c>
      <c r="AG35" s="53">
        <v>116.68634</v>
      </c>
      <c r="AH35" s="53">
        <v>9.7948999999999994E-2</v>
      </c>
      <c r="AI35" s="54">
        <v>2.459927</v>
      </c>
      <c r="AJ35" s="54">
        <v>3.0165060000000001</v>
      </c>
      <c r="AK35" s="53">
        <v>3.335518</v>
      </c>
      <c r="AL35" s="53">
        <v>2.0546389999999999</v>
      </c>
      <c r="AM35" s="53">
        <v>8.2764000000000004E-2</v>
      </c>
      <c r="AN35" s="53">
        <v>0.275447</v>
      </c>
      <c r="AO35" s="53">
        <v>1.304122</v>
      </c>
      <c r="AP35" s="53">
        <v>6.6007499999999997</v>
      </c>
      <c r="AQ35" s="53">
        <v>6.15198</v>
      </c>
      <c r="AR35" s="53">
        <v>6.2080999999999997E-2</v>
      </c>
      <c r="AS35" s="53">
        <v>4.0134999999999997E-2</v>
      </c>
      <c r="AT35" s="53">
        <v>2.2083819999999998</v>
      </c>
      <c r="AU35" s="109">
        <v>16.201004999999999</v>
      </c>
      <c r="AV35" s="109"/>
    </row>
    <row r="36" spans="1:48" ht="16.5" customHeight="1" x14ac:dyDescent="0.3">
      <c r="A36" s="9">
        <v>35</v>
      </c>
      <c r="B36" s="3">
        <v>44644</v>
      </c>
      <c r="C36" s="112">
        <v>7.7993399999999999</v>
      </c>
      <c r="D36" s="54">
        <v>2.3841000000000001E-2</v>
      </c>
      <c r="E36" s="112">
        <v>3.9510000000000003E-2</v>
      </c>
      <c r="F36" s="54">
        <v>7.3545100000000003</v>
      </c>
      <c r="G36" s="54">
        <v>3.2055899999999999</v>
      </c>
      <c r="H36" s="54">
        <v>17.694510999999999</v>
      </c>
      <c r="I36" s="54">
        <v>0.12670699999999999</v>
      </c>
      <c r="J36" s="54">
        <v>4.0410959999999996</v>
      </c>
      <c r="K36" s="54">
        <v>2.743255</v>
      </c>
      <c r="L36" s="54">
        <v>2.767137</v>
      </c>
      <c r="M36" s="54">
        <v>0.223441</v>
      </c>
      <c r="N36" s="54">
        <v>3.1184349999999998</v>
      </c>
      <c r="O36" s="54">
        <v>0.17694699999999999</v>
      </c>
      <c r="P36" s="54">
        <v>10.628216999999999</v>
      </c>
      <c r="Q36" s="54">
        <v>0</v>
      </c>
      <c r="R36" s="54">
        <v>6.4731999999999998E-2</v>
      </c>
      <c r="S36" s="54">
        <v>6.9693810000000003</v>
      </c>
      <c r="T36" s="54">
        <v>0.16005800000000001</v>
      </c>
      <c r="U36" s="54">
        <v>15.161237</v>
      </c>
      <c r="V36" s="54">
        <v>20.605018000000001</v>
      </c>
      <c r="W36" s="54">
        <v>3.4258190000000002</v>
      </c>
      <c r="X36" s="54">
        <v>3.0313E-2</v>
      </c>
      <c r="Y36" s="54">
        <v>3.6226240000000001</v>
      </c>
      <c r="Z36" s="54">
        <v>1.2377370000000001</v>
      </c>
      <c r="AA36" s="54">
        <v>17.490843999999999</v>
      </c>
      <c r="AB36" s="54">
        <v>1.3425069999999999</v>
      </c>
      <c r="AC36" s="54">
        <v>18.975981000000001</v>
      </c>
      <c r="AD36" s="54">
        <v>2.068632</v>
      </c>
      <c r="AE36" s="54">
        <v>143.76877099999999</v>
      </c>
      <c r="AF36" s="54">
        <v>16.060842999999998</v>
      </c>
      <c r="AG36" s="53">
        <v>116.65679299999999</v>
      </c>
      <c r="AH36" s="53">
        <v>9.7739000000000006E-2</v>
      </c>
      <c r="AI36" s="54">
        <v>2.4563190000000001</v>
      </c>
      <c r="AJ36" s="54">
        <v>3.0161859999999998</v>
      </c>
      <c r="AK36" s="53">
        <v>3.3134039999999998</v>
      </c>
      <c r="AL36" s="53">
        <v>2.0454599999999998</v>
      </c>
      <c r="AM36" s="53">
        <v>8.0600000000000005E-2</v>
      </c>
      <c r="AN36" s="53">
        <v>0.27513300000000002</v>
      </c>
      <c r="AO36" s="53">
        <v>1.304117</v>
      </c>
      <c r="AP36" s="53">
        <v>6.6007499999999997</v>
      </c>
      <c r="AQ36" s="53">
        <v>6.15198</v>
      </c>
      <c r="AR36" s="53">
        <v>6.2080999999999997E-2</v>
      </c>
      <c r="AS36" s="53">
        <v>4.0134999999999997E-2</v>
      </c>
      <c r="AT36" s="53">
        <v>2.2050070000000002</v>
      </c>
      <c r="AU36" s="109">
        <v>16.201004999999999</v>
      </c>
      <c r="AV36" s="109"/>
    </row>
    <row r="37" spans="1:48" ht="16.5" customHeight="1" x14ac:dyDescent="0.3">
      <c r="A37" s="9">
        <v>36</v>
      </c>
      <c r="B37" s="3">
        <v>44643</v>
      </c>
      <c r="C37" s="112">
        <v>7.7957150000000004</v>
      </c>
      <c r="D37" s="54">
        <v>2.3828999999999999E-2</v>
      </c>
      <c r="E37" s="112">
        <v>3.9487000000000001E-2</v>
      </c>
      <c r="F37" s="54">
        <v>7.33521</v>
      </c>
      <c r="G37" s="54">
        <v>3.2000169999999999</v>
      </c>
      <c r="H37" s="54">
        <v>17.676901000000001</v>
      </c>
      <c r="I37" s="54">
        <v>0.126642</v>
      </c>
      <c r="J37" s="54">
        <v>4.0368440000000003</v>
      </c>
      <c r="K37" s="54">
        <v>2.7413859999999999</v>
      </c>
      <c r="L37" s="54">
        <v>2.7642769999999999</v>
      </c>
      <c r="M37" s="54">
        <v>0.22336500000000001</v>
      </c>
      <c r="N37" s="54">
        <v>3.1269209999999998</v>
      </c>
      <c r="O37" s="54">
        <v>0.17685999999999999</v>
      </c>
      <c r="P37" s="54">
        <v>10.639449000000001</v>
      </c>
      <c r="Q37" s="54">
        <v>0</v>
      </c>
      <c r="R37" s="54">
        <v>6.4552999999999999E-2</v>
      </c>
      <c r="S37" s="54">
        <v>6.9893669999999997</v>
      </c>
      <c r="T37" s="54">
        <v>0.16231400000000001</v>
      </c>
      <c r="U37" s="54">
        <v>15.161237</v>
      </c>
      <c r="V37" s="54">
        <v>20.605018000000001</v>
      </c>
      <c r="W37" s="54">
        <v>3.4240729999999999</v>
      </c>
      <c r="X37" s="54">
        <v>3.0300000000000001E-2</v>
      </c>
      <c r="Y37" s="54">
        <v>3.6360760000000001</v>
      </c>
      <c r="Z37" s="54">
        <v>1.2362679999999999</v>
      </c>
      <c r="AA37" s="54">
        <v>17.484584999999999</v>
      </c>
      <c r="AB37" s="54">
        <v>1.3415189999999999</v>
      </c>
      <c r="AC37" s="54">
        <v>18.975981000000001</v>
      </c>
      <c r="AD37" s="54">
        <v>2.068632</v>
      </c>
      <c r="AE37" s="54">
        <v>143.871206</v>
      </c>
      <c r="AF37" s="54">
        <v>16.04176</v>
      </c>
      <c r="AG37" s="53">
        <v>116.610893</v>
      </c>
      <c r="AH37" s="53">
        <v>9.7695000000000004E-2</v>
      </c>
      <c r="AI37" s="54">
        <v>2.4553180000000001</v>
      </c>
      <c r="AJ37" s="54">
        <v>3.0152739999999998</v>
      </c>
      <c r="AK37" s="53">
        <v>3.310117</v>
      </c>
      <c r="AL37" s="53">
        <v>2.046592</v>
      </c>
      <c r="AM37" s="53">
        <v>7.8771999999999995E-2</v>
      </c>
      <c r="AN37" s="53">
        <v>0.27458100000000002</v>
      </c>
      <c r="AO37" s="53">
        <v>1.29955</v>
      </c>
      <c r="AP37" s="53">
        <v>6.6007499999999997</v>
      </c>
      <c r="AQ37" s="53">
        <v>6.15198</v>
      </c>
      <c r="AR37" s="53">
        <v>6.2080999999999997E-2</v>
      </c>
      <c r="AS37" s="53">
        <v>4.0134999999999997E-2</v>
      </c>
      <c r="AT37" s="53">
        <v>2.2022409999999999</v>
      </c>
      <c r="AU37" s="109">
        <v>16.201004999999999</v>
      </c>
      <c r="AV37" s="109"/>
    </row>
    <row r="38" spans="1:48" ht="16.5" customHeight="1" x14ac:dyDescent="0.3">
      <c r="A38" s="9">
        <v>37</v>
      </c>
      <c r="B38" s="3">
        <v>44642</v>
      </c>
      <c r="C38" s="112">
        <v>7.7921079999999998</v>
      </c>
      <c r="D38" s="54">
        <v>2.3817999999999999E-2</v>
      </c>
      <c r="E38" s="112">
        <v>3.9468000000000003E-2</v>
      </c>
      <c r="F38" s="54">
        <v>7.319922</v>
      </c>
      <c r="G38" s="54">
        <v>3.1868880000000002</v>
      </c>
      <c r="H38" s="54">
        <v>17.700510000000001</v>
      </c>
      <c r="I38" s="54">
        <v>0.126695</v>
      </c>
      <c r="J38" s="54">
        <v>3.9576280000000001</v>
      </c>
      <c r="K38" s="54">
        <v>2.6764169999999998</v>
      </c>
      <c r="L38" s="54">
        <v>2.7619319999999998</v>
      </c>
      <c r="M38" s="54">
        <v>0.22328799999999999</v>
      </c>
      <c r="N38" s="54">
        <v>3.1023960000000002</v>
      </c>
      <c r="O38" s="54">
        <v>0.17677499999999999</v>
      </c>
      <c r="P38" s="54">
        <v>10.628325999999999</v>
      </c>
      <c r="Q38" s="54">
        <v>0</v>
      </c>
      <c r="R38" s="54">
        <v>6.2992999999999993E-2</v>
      </c>
      <c r="S38" s="54">
        <v>6.882485</v>
      </c>
      <c r="T38" s="54">
        <v>0.15829199999999999</v>
      </c>
      <c r="U38" s="54">
        <v>15.161237</v>
      </c>
      <c r="V38" s="54">
        <v>20.605018000000001</v>
      </c>
      <c r="W38" s="54">
        <v>3.4104679999999998</v>
      </c>
      <c r="X38" s="54">
        <v>3.0286E-2</v>
      </c>
      <c r="Y38" s="54">
        <v>3.5851220000000001</v>
      </c>
      <c r="Z38" s="54">
        <v>1.2337370000000001</v>
      </c>
      <c r="AA38" s="54">
        <v>17.496084</v>
      </c>
      <c r="AB38" s="54">
        <v>1.3356460000000001</v>
      </c>
      <c r="AC38" s="54">
        <v>18.975981000000001</v>
      </c>
      <c r="AD38" s="54">
        <v>2.068632</v>
      </c>
      <c r="AE38" s="54">
        <v>143.72150099999999</v>
      </c>
      <c r="AF38" s="54">
        <v>16.008103999999999</v>
      </c>
      <c r="AG38" s="53">
        <v>116.52658700000001</v>
      </c>
      <c r="AH38" s="53">
        <v>9.7235000000000002E-2</v>
      </c>
      <c r="AI38" s="54">
        <v>2.4585159999999999</v>
      </c>
      <c r="AJ38" s="54">
        <v>3.0080740000000001</v>
      </c>
      <c r="AK38" s="53">
        <v>3.2975349999999999</v>
      </c>
      <c r="AL38" s="53">
        <v>2.025242</v>
      </c>
      <c r="AM38" s="53">
        <v>7.8384999999999996E-2</v>
      </c>
      <c r="AN38" s="53">
        <v>0.27248899999999998</v>
      </c>
      <c r="AO38" s="53">
        <v>1.2959419999999999</v>
      </c>
      <c r="AP38" s="53">
        <v>6.1734159999999996</v>
      </c>
      <c r="AQ38" s="53">
        <v>6.15198</v>
      </c>
      <c r="AR38" s="53">
        <v>6.0499999999999998E-2</v>
      </c>
      <c r="AS38" s="53">
        <v>4.0027E-2</v>
      </c>
      <c r="AT38" s="53">
        <v>2.1918899999999999</v>
      </c>
      <c r="AU38" s="109">
        <v>16.201004999999999</v>
      </c>
      <c r="AV38" s="109"/>
    </row>
    <row r="39" spans="1:48" ht="16.5" customHeight="1" x14ac:dyDescent="0.3">
      <c r="A39" s="9">
        <v>38</v>
      </c>
      <c r="B39" s="3">
        <v>44641</v>
      </c>
      <c r="C39" s="112">
        <v>7.788621</v>
      </c>
      <c r="D39" s="54">
        <v>2.3806000000000001E-2</v>
      </c>
      <c r="E39" s="112">
        <v>3.9447999999999997E-2</v>
      </c>
      <c r="F39" s="54">
        <v>7.3034699999999999</v>
      </c>
      <c r="G39" s="54">
        <v>3.1648700000000001</v>
      </c>
      <c r="H39" s="54">
        <v>17.641442000000001</v>
      </c>
      <c r="I39" s="54">
        <v>0.126277</v>
      </c>
      <c r="J39" s="54">
        <v>3.9127890000000001</v>
      </c>
      <c r="K39" s="54">
        <v>2.6344630000000002</v>
      </c>
      <c r="L39" s="54">
        <v>2.7573949999999998</v>
      </c>
      <c r="M39" s="54">
        <v>0.22320499999999999</v>
      </c>
      <c r="N39" s="54">
        <v>3.0882809999999998</v>
      </c>
      <c r="O39" s="54">
        <v>0.17669099999999999</v>
      </c>
      <c r="P39" s="54">
        <v>10.619377</v>
      </c>
      <c r="Q39" s="54">
        <v>0</v>
      </c>
      <c r="R39" s="54">
        <v>6.2231000000000002E-2</v>
      </c>
      <c r="S39" s="54">
        <v>6.7778749999999999</v>
      </c>
      <c r="T39" s="54">
        <v>0.159612</v>
      </c>
      <c r="U39" s="54">
        <v>15.161237</v>
      </c>
      <c r="V39" s="54">
        <v>20.605018000000001</v>
      </c>
      <c r="W39" s="54">
        <v>3.390533</v>
      </c>
      <c r="X39" s="54">
        <v>3.0272E-2</v>
      </c>
      <c r="Y39" s="54">
        <v>3.5318260000000001</v>
      </c>
      <c r="Z39" s="54">
        <v>1.231012</v>
      </c>
      <c r="AA39" s="54">
        <v>17.438780000000001</v>
      </c>
      <c r="AB39" s="54">
        <v>1.327323</v>
      </c>
      <c r="AC39" s="54">
        <v>18.975981000000001</v>
      </c>
      <c r="AD39" s="54">
        <v>2.068632</v>
      </c>
      <c r="AE39" s="54">
        <v>143.64577199999999</v>
      </c>
      <c r="AF39" s="54">
        <v>15.936470999999999</v>
      </c>
      <c r="AG39" s="53">
        <v>116.196684</v>
      </c>
      <c r="AH39" s="53">
        <v>9.6933000000000005E-2</v>
      </c>
      <c r="AI39" s="54">
        <v>2.4533640000000001</v>
      </c>
      <c r="AJ39" s="54">
        <v>2.9961220000000002</v>
      </c>
      <c r="AK39" s="53">
        <v>3.3075640000000002</v>
      </c>
      <c r="AL39" s="53">
        <v>2.02094</v>
      </c>
      <c r="AM39" s="53">
        <v>7.6633999999999994E-2</v>
      </c>
      <c r="AN39" s="53">
        <v>0.27046100000000001</v>
      </c>
      <c r="AO39" s="53">
        <v>1.292387</v>
      </c>
      <c r="AP39" s="53">
        <v>6.1734159999999996</v>
      </c>
      <c r="AQ39" s="53">
        <v>6.15198</v>
      </c>
      <c r="AR39" s="53">
        <v>6.0499999999999998E-2</v>
      </c>
      <c r="AS39" s="53">
        <v>4.0027E-2</v>
      </c>
      <c r="AT39" s="53">
        <v>2.178156</v>
      </c>
      <c r="AU39" s="109">
        <v>16.201004999999999</v>
      </c>
      <c r="AV39" s="109"/>
    </row>
    <row r="40" spans="1:48" ht="16.5" customHeight="1" x14ac:dyDescent="0.3">
      <c r="A40" s="9">
        <v>39</v>
      </c>
      <c r="B40" s="3">
        <v>44638</v>
      </c>
      <c r="C40" s="112">
        <v>7.7781310000000001</v>
      </c>
      <c r="D40" s="54">
        <v>2.375E-2</v>
      </c>
      <c r="E40" s="112">
        <v>3.9387999999999999E-2</v>
      </c>
      <c r="F40" s="54">
        <v>7.2731149999999998</v>
      </c>
      <c r="G40" s="54">
        <v>3.155932</v>
      </c>
      <c r="H40" s="54">
        <v>17.546644000000001</v>
      </c>
      <c r="I40" s="54">
        <v>0.125614</v>
      </c>
      <c r="J40" s="54">
        <v>3.9020950000000001</v>
      </c>
      <c r="K40" s="54">
        <v>2.6551849999999999</v>
      </c>
      <c r="L40" s="54">
        <v>2.7503630000000001</v>
      </c>
      <c r="M40" s="54">
        <v>0.22298599999999999</v>
      </c>
      <c r="N40" s="54">
        <v>3.0697000000000001</v>
      </c>
      <c r="O40" s="54">
        <v>0.17643500000000001</v>
      </c>
      <c r="P40" s="54">
        <v>10.573605000000001</v>
      </c>
      <c r="Q40" s="54">
        <v>0</v>
      </c>
      <c r="R40" s="54">
        <v>6.2220999999999999E-2</v>
      </c>
      <c r="S40" s="54">
        <v>6.7469999999999999</v>
      </c>
      <c r="T40" s="54">
        <v>0.154585</v>
      </c>
      <c r="U40" s="54">
        <v>15.181471</v>
      </c>
      <c r="V40" s="54">
        <v>20.365746999999999</v>
      </c>
      <c r="W40" s="54">
        <v>3.3807260000000001</v>
      </c>
      <c r="X40" s="54">
        <v>3.0231000000000001E-2</v>
      </c>
      <c r="Y40" s="54">
        <v>3.5207069999999998</v>
      </c>
      <c r="Z40" s="54">
        <v>1.2273240000000001</v>
      </c>
      <c r="AA40" s="54">
        <v>17.329891</v>
      </c>
      <c r="AB40" s="54">
        <v>1.322748</v>
      </c>
      <c r="AC40" s="54">
        <v>19.198062</v>
      </c>
      <c r="AD40" s="54">
        <v>2.0389360000000001</v>
      </c>
      <c r="AE40" s="54">
        <v>143.38477800000001</v>
      </c>
      <c r="AF40" s="54">
        <v>15.870901999999999</v>
      </c>
      <c r="AG40" s="53">
        <v>115.843823</v>
      </c>
      <c r="AH40" s="53">
        <v>9.672E-2</v>
      </c>
      <c r="AI40" s="54">
        <v>2.4395129999999998</v>
      </c>
      <c r="AJ40" s="54">
        <v>2.9887169999999998</v>
      </c>
      <c r="AK40" s="53">
        <v>3.2770419999999998</v>
      </c>
      <c r="AL40" s="53">
        <v>2.003447</v>
      </c>
      <c r="AM40" s="53">
        <v>7.5358999999999995E-2</v>
      </c>
      <c r="AN40" s="53">
        <v>0.27025199999999999</v>
      </c>
      <c r="AO40" s="53">
        <v>1.287466</v>
      </c>
      <c r="AP40" s="53">
        <v>6.1734159999999996</v>
      </c>
      <c r="AQ40" s="53">
        <v>6.031828</v>
      </c>
      <c r="AR40" s="53">
        <v>6.0499999999999998E-2</v>
      </c>
      <c r="AS40" s="53">
        <v>4.0027E-2</v>
      </c>
      <c r="AT40" s="53">
        <v>2.1716340000000001</v>
      </c>
      <c r="AU40" s="109">
        <v>16.201004999999999</v>
      </c>
      <c r="AV40" s="109"/>
    </row>
    <row r="41" spans="1:48" ht="16.5" customHeight="1" x14ac:dyDescent="0.3">
      <c r="A41" s="9">
        <v>40</v>
      </c>
      <c r="B41" s="3">
        <v>44637</v>
      </c>
      <c r="C41" s="112">
        <v>7.7745680000000004</v>
      </c>
      <c r="D41" s="54">
        <v>2.3737999999999999E-2</v>
      </c>
      <c r="E41" s="112">
        <v>3.9368E-2</v>
      </c>
      <c r="F41" s="54">
        <v>7.2699490000000004</v>
      </c>
      <c r="G41" s="54">
        <v>3.1497259999999998</v>
      </c>
      <c r="H41" s="54">
        <v>17.532477</v>
      </c>
      <c r="I41" s="54">
        <v>0.12456399999999999</v>
      </c>
      <c r="J41" s="54">
        <v>3.8253200000000001</v>
      </c>
      <c r="K41" s="54">
        <v>2.5970339999999998</v>
      </c>
      <c r="L41" s="54">
        <v>2.752516</v>
      </c>
      <c r="M41" s="54">
        <v>0.222911</v>
      </c>
      <c r="N41" s="54">
        <v>3.044632</v>
      </c>
      <c r="O41" s="54">
        <v>0.17635200000000001</v>
      </c>
      <c r="P41" s="54">
        <v>10.567838999999999</v>
      </c>
      <c r="Q41" s="54">
        <v>0</v>
      </c>
      <c r="R41" s="54">
        <v>6.1201999999999999E-2</v>
      </c>
      <c r="S41" s="54">
        <v>6.6226520000000004</v>
      </c>
      <c r="T41" s="54">
        <v>0.153388</v>
      </c>
      <c r="U41" s="54">
        <v>15.181471</v>
      </c>
      <c r="V41" s="54">
        <v>20.365746999999999</v>
      </c>
      <c r="W41" s="54">
        <v>3.364249</v>
      </c>
      <c r="X41" s="54">
        <v>3.0217000000000001E-2</v>
      </c>
      <c r="Y41" s="54">
        <v>3.470227</v>
      </c>
      <c r="Z41" s="54">
        <v>1.226499</v>
      </c>
      <c r="AA41" s="54">
        <v>17.330945</v>
      </c>
      <c r="AB41" s="54">
        <v>1.3250820000000001</v>
      </c>
      <c r="AC41" s="54">
        <v>19.198062</v>
      </c>
      <c r="AD41" s="54">
        <v>2.0389360000000001</v>
      </c>
      <c r="AE41" s="54">
        <v>143.29559399999999</v>
      </c>
      <c r="AF41" s="54">
        <v>15.834559</v>
      </c>
      <c r="AG41" s="53">
        <v>115.91219100000001</v>
      </c>
      <c r="AH41" s="53">
        <v>9.6207000000000001E-2</v>
      </c>
      <c r="AI41" s="54">
        <v>2.438682</v>
      </c>
      <c r="AJ41" s="54">
        <v>2.9817279999999999</v>
      </c>
      <c r="AK41" s="53">
        <v>3.298397</v>
      </c>
      <c r="AL41" s="53">
        <v>1.9895309999999999</v>
      </c>
      <c r="AM41" s="53">
        <v>7.3318999999999995E-2</v>
      </c>
      <c r="AN41" s="53">
        <v>0.26774199999999998</v>
      </c>
      <c r="AO41" s="53">
        <v>1.2861629999999999</v>
      </c>
      <c r="AP41" s="53">
        <v>6.1734159999999996</v>
      </c>
      <c r="AQ41" s="53">
        <v>6.031828</v>
      </c>
      <c r="AR41" s="53">
        <v>6.0499999999999998E-2</v>
      </c>
      <c r="AS41" s="53">
        <v>4.0027E-2</v>
      </c>
      <c r="AT41" s="53">
        <v>2.1660729999999999</v>
      </c>
      <c r="AU41" s="109">
        <v>16.201004999999999</v>
      </c>
      <c r="AV41" s="109"/>
    </row>
    <row r="42" spans="1:48" ht="16.5" customHeight="1" x14ac:dyDescent="0.3">
      <c r="A42" s="9">
        <v>41</v>
      </c>
      <c r="B42" s="3">
        <v>44636</v>
      </c>
      <c r="C42" s="112">
        <v>7.7710840000000001</v>
      </c>
      <c r="D42" s="54">
        <v>2.3737000000000001E-2</v>
      </c>
      <c r="E42" s="112">
        <v>3.9349000000000002E-2</v>
      </c>
      <c r="F42" s="54">
        <v>7.2651329999999996</v>
      </c>
      <c r="G42" s="54">
        <v>3.1502379999999999</v>
      </c>
      <c r="H42" s="54">
        <v>17.490672</v>
      </c>
      <c r="I42" s="54">
        <v>0.12582499999999999</v>
      </c>
      <c r="J42" s="54">
        <v>3.8163969999999998</v>
      </c>
      <c r="K42" s="54">
        <v>2.5858219999999998</v>
      </c>
      <c r="L42" s="54">
        <v>2.7501030000000002</v>
      </c>
      <c r="M42" s="54">
        <v>0.222834</v>
      </c>
      <c r="N42" s="54">
        <v>3.018373</v>
      </c>
      <c r="O42" s="54">
        <v>0.17627200000000001</v>
      </c>
      <c r="P42" s="54">
        <v>10.569041</v>
      </c>
      <c r="Q42" s="54">
        <v>0</v>
      </c>
      <c r="R42" s="54">
        <v>6.1105E-2</v>
      </c>
      <c r="S42" s="54">
        <v>6.6038560000000004</v>
      </c>
      <c r="T42" s="54">
        <v>0.14268600000000001</v>
      </c>
      <c r="U42" s="54">
        <v>15.181471</v>
      </c>
      <c r="V42" s="54">
        <v>20.365746999999999</v>
      </c>
      <c r="W42" s="54">
        <v>3.3502640000000001</v>
      </c>
      <c r="X42" s="54">
        <v>3.0206E-2</v>
      </c>
      <c r="Y42" s="54">
        <v>3.451095</v>
      </c>
      <c r="Z42" s="54">
        <v>1.2273499999999999</v>
      </c>
      <c r="AA42" s="54">
        <v>17.362497000000001</v>
      </c>
      <c r="AB42" s="54">
        <v>1.3247800000000001</v>
      </c>
      <c r="AC42" s="54">
        <v>19.198062</v>
      </c>
      <c r="AD42" s="54">
        <v>2.0389360000000001</v>
      </c>
      <c r="AE42" s="54">
        <v>143.27876699999999</v>
      </c>
      <c r="AF42" s="54">
        <v>15.846871</v>
      </c>
      <c r="AG42" s="53">
        <v>115.916754</v>
      </c>
      <c r="AH42" s="53">
        <v>9.5898999999999998E-2</v>
      </c>
      <c r="AI42" s="54">
        <v>2.4498069999999998</v>
      </c>
      <c r="AJ42" s="54">
        <v>2.9717039999999999</v>
      </c>
      <c r="AK42" s="53">
        <v>3.2720539999999998</v>
      </c>
      <c r="AL42" s="53">
        <v>1.9513799999999999</v>
      </c>
      <c r="AM42" s="53">
        <v>7.2661000000000003E-2</v>
      </c>
      <c r="AN42" s="53">
        <v>0.26731500000000002</v>
      </c>
      <c r="AO42" s="53">
        <v>1.285153</v>
      </c>
      <c r="AP42" s="53">
        <v>6.1734159999999996</v>
      </c>
      <c r="AQ42" s="53">
        <v>6.031828</v>
      </c>
      <c r="AR42" s="53">
        <v>6.0499999999999998E-2</v>
      </c>
      <c r="AS42" s="53">
        <v>4.0027E-2</v>
      </c>
      <c r="AT42" s="53">
        <v>2.1659760000000001</v>
      </c>
      <c r="AU42" s="109">
        <v>16.201004999999999</v>
      </c>
      <c r="AV42" s="109"/>
    </row>
    <row r="43" spans="1:48" ht="16.5" customHeight="1" x14ac:dyDescent="0.3">
      <c r="A43" s="9">
        <v>42</v>
      </c>
      <c r="B43" s="3">
        <v>44635</v>
      </c>
      <c r="C43" s="112">
        <v>7.7677680000000002</v>
      </c>
      <c r="D43" s="54">
        <v>2.3719E-2</v>
      </c>
      <c r="E43" s="112">
        <v>3.9330999999999998E-2</v>
      </c>
      <c r="F43" s="54">
        <v>7.2587950000000001</v>
      </c>
      <c r="G43" s="54">
        <v>3.1563639999999999</v>
      </c>
      <c r="H43" s="54">
        <v>17.458959</v>
      </c>
      <c r="I43" s="54">
        <v>0.128334</v>
      </c>
      <c r="J43" s="54">
        <v>3.8282820000000002</v>
      </c>
      <c r="K43" s="54">
        <v>2.5841249999999998</v>
      </c>
      <c r="L43" s="54">
        <v>2.7514470000000002</v>
      </c>
      <c r="M43" s="54">
        <v>0.22275900000000001</v>
      </c>
      <c r="N43" s="54">
        <v>3.0093830000000001</v>
      </c>
      <c r="O43" s="54">
        <v>0.17618600000000001</v>
      </c>
      <c r="P43" s="54">
        <v>10.587066</v>
      </c>
      <c r="Q43" s="54">
        <v>0</v>
      </c>
      <c r="R43" s="54">
        <v>6.1520999999999999E-2</v>
      </c>
      <c r="S43" s="54">
        <v>6.6240899999999998</v>
      </c>
      <c r="T43" s="54">
        <v>0.139878</v>
      </c>
      <c r="U43" s="54">
        <v>15.181471</v>
      </c>
      <c r="V43" s="54">
        <v>20.365746999999999</v>
      </c>
      <c r="W43" s="54">
        <v>3.3470770000000001</v>
      </c>
      <c r="X43" s="54">
        <v>3.0192E-2</v>
      </c>
      <c r="Y43" s="54">
        <v>3.4549379999999998</v>
      </c>
      <c r="Z43" s="54">
        <v>1.2278199999999999</v>
      </c>
      <c r="AA43" s="54">
        <v>17.363337999999999</v>
      </c>
      <c r="AB43" s="54">
        <v>1.322808</v>
      </c>
      <c r="AC43" s="54">
        <v>19.198062</v>
      </c>
      <c r="AD43" s="54">
        <v>2.0389360000000001</v>
      </c>
      <c r="AE43" s="54">
        <v>143.30143100000001</v>
      </c>
      <c r="AF43" s="54">
        <v>15.861041999999999</v>
      </c>
      <c r="AG43" s="53">
        <v>115.733391</v>
      </c>
      <c r="AH43" s="53">
        <v>9.5794000000000004E-2</v>
      </c>
      <c r="AI43" s="54">
        <v>2.454701</v>
      </c>
      <c r="AJ43" s="54">
        <v>2.9667590000000001</v>
      </c>
      <c r="AK43" s="53">
        <v>3.2907899999999999</v>
      </c>
      <c r="AL43" s="53">
        <v>1.94693</v>
      </c>
      <c r="AM43" s="53">
        <v>7.5343999999999994E-2</v>
      </c>
      <c r="AN43" s="53">
        <v>0.26793600000000001</v>
      </c>
      <c r="AO43" s="53">
        <v>1.2842929999999999</v>
      </c>
      <c r="AP43" s="53">
        <v>5.871543</v>
      </c>
      <c r="AQ43" s="53">
        <v>6.031828</v>
      </c>
      <c r="AR43" s="53">
        <v>5.9676E-2</v>
      </c>
      <c r="AS43" s="53">
        <v>3.9683999999999997E-2</v>
      </c>
      <c r="AT43" s="53">
        <v>2.169489</v>
      </c>
      <c r="AU43" s="109">
        <v>16.201004999999999</v>
      </c>
      <c r="AV43" s="109"/>
    </row>
    <row r="44" spans="1:48" ht="16.5" customHeight="1" x14ac:dyDescent="0.3">
      <c r="A44" s="9">
        <v>43</v>
      </c>
      <c r="B44" s="3">
        <v>44634</v>
      </c>
      <c r="C44" s="112">
        <v>7.7642899999999999</v>
      </c>
      <c r="D44" s="54">
        <v>2.3706999999999999E-2</v>
      </c>
      <c r="E44" s="112">
        <v>3.9312E-2</v>
      </c>
      <c r="F44" s="54">
        <v>7.2644289999999998</v>
      </c>
      <c r="G44" s="54">
        <v>3.1496379999999999</v>
      </c>
      <c r="H44" s="54">
        <v>17.619351999999999</v>
      </c>
      <c r="I44" s="54">
        <v>0.131268</v>
      </c>
      <c r="J44" s="54">
        <v>3.7852380000000001</v>
      </c>
      <c r="K44" s="54">
        <v>2.503571</v>
      </c>
      <c r="L44" s="54">
        <v>2.7521260000000001</v>
      </c>
      <c r="M44" s="54">
        <v>0.22267600000000001</v>
      </c>
      <c r="N44" s="54">
        <v>3.0199880000000001</v>
      </c>
      <c r="O44" s="54">
        <v>0.17610300000000001</v>
      </c>
      <c r="P44" s="54">
        <v>10.580439999999999</v>
      </c>
      <c r="Q44" s="54">
        <v>0</v>
      </c>
      <c r="R44" s="54">
        <v>6.0777999999999999E-2</v>
      </c>
      <c r="S44" s="54">
        <v>6.5017379999999996</v>
      </c>
      <c r="T44" s="54">
        <v>0.14580699999999999</v>
      </c>
      <c r="U44" s="54">
        <v>15.181471</v>
      </c>
      <c r="V44" s="54">
        <v>20.365746999999999</v>
      </c>
      <c r="W44" s="54">
        <v>3.3612340000000001</v>
      </c>
      <c r="X44" s="54">
        <v>3.0178E-2</v>
      </c>
      <c r="Y44" s="54">
        <v>3.3877000000000002</v>
      </c>
      <c r="Z44" s="54">
        <v>1.2284250000000001</v>
      </c>
      <c r="AA44" s="54">
        <v>17.528126</v>
      </c>
      <c r="AB44" s="54">
        <v>1.323868</v>
      </c>
      <c r="AC44" s="54">
        <v>19.198062</v>
      </c>
      <c r="AD44" s="54">
        <v>2.0389360000000001</v>
      </c>
      <c r="AE44" s="54">
        <v>143.206324</v>
      </c>
      <c r="AF44" s="54">
        <v>15.843755</v>
      </c>
      <c r="AG44" s="53">
        <v>115.73821700000001</v>
      </c>
      <c r="AH44" s="53">
        <v>9.5632999999999996E-2</v>
      </c>
      <c r="AI44" s="54">
        <v>2.4756200000000002</v>
      </c>
      <c r="AJ44" s="54">
        <v>2.9747979999999998</v>
      </c>
      <c r="AK44" s="53">
        <v>3.3029090000000001</v>
      </c>
      <c r="AL44" s="53">
        <v>1.961638</v>
      </c>
      <c r="AM44" s="53">
        <v>7.7128000000000002E-2</v>
      </c>
      <c r="AN44" s="53">
        <v>0.26786599999999999</v>
      </c>
      <c r="AO44" s="53">
        <v>1.2849699999999999</v>
      </c>
      <c r="AP44" s="53">
        <v>5.871543</v>
      </c>
      <c r="AQ44" s="53">
        <v>6.031828</v>
      </c>
      <c r="AR44" s="53">
        <v>5.9676E-2</v>
      </c>
      <c r="AS44" s="53">
        <v>3.9683999999999997E-2</v>
      </c>
      <c r="AT44" s="53">
        <v>2.1648689999999999</v>
      </c>
      <c r="AU44" s="109">
        <v>16.201004999999999</v>
      </c>
      <c r="AV44" s="109"/>
    </row>
    <row r="45" spans="1:48" ht="16.5" customHeight="1" x14ac:dyDescent="0.3">
      <c r="A45" s="9">
        <v>44</v>
      </c>
      <c r="B45" s="3">
        <v>44631</v>
      </c>
      <c r="C45" s="112">
        <v>7.7537529999999997</v>
      </c>
      <c r="D45" s="54">
        <v>2.367E-2</v>
      </c>
      <c r="E45" s="112">
        <v>3.9253999999999997E-2</v>
      </c>
      <c r="F45" s="54">
        <v>7.2517050000000003</v>
      </c>
      <c r="G45" s="54">
        <v>3.1324299999999998</v>
      </c>
      <c r="H45" s="54">
        <v>17.419087999999999</v>
      </c>
      <c r="I45" s="54">
        <v>0.12889200000000001</v>
      </c>
      <c r="J45" s="54">
        <v>3.7672850000000002</v>
      </c>
      <c r="K45" s="54">
        <v>2.48549</v>
      </c>
      <c r="L45" s="54">
        <v>2.7473749999999999</v>
      </c>
      <c r="M45" s="54">
        <v>0.222464</v>
      </c>
      <c r="N45" s="54">
        <v>3.0089929999999998</v>
      </c>
      <c r="O45" s="54">
        <v>0.17585799999999999</v>
      </c>
      <c r="P45" s="54">
        <v>10.54791</v>
      </c>
      <c r="Q45" s="54">
        <v>0</v>
      </c>
      <c r="R45" s="54">
        <v>6.0784999999999999E-2</v>
      </c>
      <c r="S45" s="54">
        <v>6.4527029999999996</v>
      </c>
      <c r="T45" s="54">
        <v>0.14832500000000001</v>
      </c>
      <c r="U45" s="54">
        <v>14.540595</v>
      </c>
      <c r="V45" s="54">
        <v>19.694417000000001</v>
      </c>
      <c r="W45" s="54">
        <v>3.334835</v>
      </c>
      <c r="X45" s="54">
        <v>3.014E-2</v>
      </c>
      <c r="Y45" s="54">
        <v>3.3477779999999999</v>
      </c>
      <c r="Z45" s="54">
        <v>1.225932</v>
      </c>
      <c r="AA45" s="54">
        <v>17.329187000000001</v>
      </c>
      <c r="AB45" s="54">
        <v>1.310381</v>
      </c>
      <c r="AC45" s="54">
        <v>18.347393</v>
      </c>
      <c r="AD45" s="54">
        <v>2.0318339999999999</v>
      </c>
      <c r="AE45" s="54">
        <v>143.10612399999999</v>
      </c>
      <c r="AF45" s="54">
        <v>15.744698</v>
      </c>
      <c r="AG45" s="53">
        <v>115.088735</v>
      </c>
      <c r="AH45" s="53">
        <v>9.5389000000000002E-2</v>
      </c>
      <c r="AI45" s="54">
        <v>2.4561929999999998</v>
      </c>
      <c r="AJ45" s="54">
        <v>2.9556200000000001</v>
      </c>
      <c r="AK45" s="53">
        <v>3.306495</v>
      </c>
      <c r="AL45" s="53">
        <v>1.960815</v>
      </c>
      <c r="AM45" s="53">
        <v>7.7745999999999996E-2</v>
      </c>
      <c r="AN45" s="53">
        <v>0.26807199999999998</v>
      </c>
      <c r="AO45" s="53">
        <v>1.2832589999999999</v>
      </c>
      <c r="AP45" s="53">
        <v>5.871543</v>
      </c>
      <c r="AQ45" s="53">
        <v>5.9432830000000001</v>
      </c>
      <c r="AR45" s="53">
        <v>5.9676E-2</v>
      </c>
      <c r="AS45" s="53">
        <v>3.9683999999999997E-2</v>
      </c>
      <c r="AT45" s="53">
        <v>2.1565240000000001</v>
      </c>
      <c r="AU45" s="109">
        <v>16.201004999999999</v>
      </c>
      <c r="AV45" s="109"/>
    </row>
    <row r="46" spans="1:48" ht="16.5" customHeight="1" x14ac:dyDescent="0.3">
      <c r="A46" s="9">
        <v>45</v>
      </c>
      <c r="B46" s="3">
        <v>44630</v>
      </c>
      <c r="C46" s="112">
        <v>7.7501899999999999</v>
      </c>
      <c r="D46" s="54">
        <v>2.3657999999999998E-2</v>
      </c>
      <c r="E46" s="112">
        <v>3.9236E-2</v>
      </c>
      <c r="F46" s="54">
        <v>7.2445490000000001</v>
      </c>
      <c r="G46" s="54">
        <v>3.125324</v>
      </c>
      <c r="H46" s="54">
        <v>17.212026000000002</v>
      </c>
      <c r="I46" s="54">
        <v>0.130269</v>
      </c>
      <c r="J46" s="54">
        <v>3.7641070000000001</v>
      </c>
      <c r="K46" s="54">
        <v>2.4815290000000001</v>
      </c>
      <c r="L46" s="54">
        <v>2.7483629999999999</v>
      </c>
      <c r="M46" s="54">
        <v>0.222386</v>
      </c>
      <c r="N46" s="54">
        <v>3.0036640000000001</v>
      </c>
      <c r="O46" s="54">
        <v>0.17577799999999999</v>
      </c>
      <c r="P46" s="54">
        <v>10.522423</v>
      </c>
      <c r="Q46" s="54">
        <v>0</v>
      </c>
      <c r="R46" s="54">
        <v>6.0497000000000002E-2</v>
      </c>
      <c r="S46" s="54">
        <v>6.451765</v>
      </c>
      <c r="T46" s="54">
        <v>0.14988299999999999</v>
      </c>
      <c r="U46" s="54">
        <v>14.540595</v>
      </c>
      <c r="V46" s="54">
        <v>19.694417000000001</v>
      </c>
      <c r="W46" s="54">
        <v>3.3441939999999999</v>
      </c>
      <c r="X46" s="54">
        <v>3.0126E-2</v>
      </c>
      <c r="Y46" s="54">
        <v>3.3576929999999998</v>
      </c>
      <c r="Z46" s="54">
        <v>1.2261489999999999</v>
      </c>
      <c r="AA46" s="54">
        <v>17.135887</v>
      </c>
      <c r="AB46" s="54">
        <v>1.3152159999999999</v>
      </c>
      <c r="AC46" s="54">
        <v>18.347393</v>
      </c>
      <c r="AD46" s="54">
        <v>2.0318339999999999</v>
      </c>
      <c r="AE46" s="54">
        <v>142.917924</v>
      </c>
      <c r="AF46" s="54">
        <v>15.750536</v>
      </c>
      <c r="AG46" s="53">
        <v>115.351782</v>
      </c>
      <c r="AH46" s="53">
        <v>9.5015000000000002E-2</v>
      </c>
      <c r="AI46" s="54">
        <v>2.4319920000000002</v>
      </c>
      <c r="AJ46" s="54">
        <v>2.9631120000000002</v>
      </c>
      <c r="AK46" s="53">
        <v>3.2844310000000001</v>
      </c>
      <c r="AL46" s="53">
        <v>1.963246</v>
      </c>
      <c r="AM46" s="53">
        <v>8.0502000000000004E-2</v>
      </c>
      <c r="AN46" s="53">
        <v>0.26707199999999998</v>
      </c>
      <c r="AO46" s="53">
        <v>1.2806029999999999</v>
      </c>
      <c r="AP46" s="53">
        <v>5.871543</v>
      </c>
      <c r="AQ46" s="53">
        <v>5.9432830000000001</v>
      </c>
      <c r="AR46" s="53">
        <v>5.9676E-2</v>
      </c>
      <c r="AS46" s="53">
        <v>3.9683999999999997E-2</v>
      </c>
      <c r="AT46" s="53">
        <v>2.1506669999999999</v>
      </c>
      <c r="AU46" s="109">
        <v>16.201004999999999</v>
      </c>
      <c r="AV46" s="109"/>
    </row>
    <row r="47" spans="1:48" ht="16.5" customHeight="1" x14ac:dyDescent="0.3">
      <c r="A47" s="9">
        <v>46</v>
      </c>
      <c r="B47" s="3">
        <v>44629</v>
      </c>
      <c r="C47" s="112">
        <v>7.7464919999999999</v>
      </c>
      <c r="D47" s="54">
        <v>2.3647000000000001E-2</v>
      </c>
      <c r="E47" s="112">
        <v>3.9219999999999998E-2</v>
      </c>
      <c r="F47" s="54">
        <v>7.2192749999999997</v>
      </c>
      <c r="G47" s="54">
        <v>3.1122580000000002</v>
      </c>
      <c r="H47" s="54">
        <v>17.017402000000001</v>
      </c>
      <c r="I47" s="54">
        <v>0.129075</v>
      </c>
      <c r="J47" s="54">
        <v>3.7337159999999998</v>
      </c>
      <c r="K47" s="54">
        <v>2.4491930000000002</v>
      </c>
      <c r="L47" s="54">
        <v>2.7444809999999999</v>
      </c>
      <c r="M47" s="54">
        <v>0.22231000000000001</v>
      </c>
      <c r="N47" s="54">
        <v>2.9569100000000001</v>
      </c>
      <c r="O47" s="54">
        <v>0.175682</v>
      </c>
      <c r="P47" s="54">
        <v>10.493895</v>
      </c>
      <c r="Q47" s="54">
        <v>0</v>
      </c>
      <c r="R47" s="54">
        <v>6.0287E-2</v>
      </c>
      <c r="S47" s="54">
        <v>6.3335569999999999</v>
      </c>
      <c r="T47" s="54">
        <v>0.14280000000000001</v>
      </c>
      <c r="U47" s="54">
        <v>14.540595</v>
      </c>
      <c r="V47" s="54">
        <v>19.694417000000001</v>
      </c>
      <c r="W47" s="54">
        <v>3.301399</v>
      </c>
      <c r="X47" s="54">
        <v>3.0110999999999999E-2</v>
      </c>
      <c r="Y47" s="54">
        <v>3.306136</v>
      </c>
      <c r="Z47" s="54">
        <v>1.2240690000000001</v>
      </c>
      <c r="AA47" s="54">
        <v>16.954367000000001</v>
      </c>
      <c r="AB47" s="54">
        <v>1.3058369999999999</v>
      </c>
      <c r="AC47" s="54">
        <v>18.347393</v>
      </c>
      <c r="AD47" s="54">
        <v>2.0318339999999999</v>
      </c>
      <c r="AE47" s="54">
        <v>142.79220900000001</v>
      </c>
      <c r="AF47" s="54">
        <v>15.668466</v>
      </c>
      <c r="AG47" s="53">
        <v>114.867391</v>
      </c>
      <c r="AH47" s="53">
        <v>9.5100000000000004E-2</v>
      </c>
      <c r="AI47" s="54">
        <v>2.415664</v>
      </c>
      <c r="AJ47" s="54">
        <v>2.935581</v>
      </c>
      <c r="AK47" s="53">
        <v>3.3328389999999999</v>
      </c>
      <c r="AL47" s="53">
        <v>1.9257629999999999</v>
      </c>
      <c r="AM47" s="53">
        <v>8.4821999999999995E-2</v>
      </c>
      <c r="AN47" s="53">
        <v>0.266683</v>
      </c>
      <c r="AO47" s="53">
        <v>1.273264</v>
      </c>
      <c r="AP47" s="53">
        <v>5.871543</v>
      </c>
      <c r="AQ47" s="53">
        <v>5.9432830000000001</v>
      </c>
      <c r="AR47" s="53">
        <v>5.9676E-2</v>
      </c>
      <c r="AS47" s="53">
        <v>3.9683999999999997E-2</v>
      </c>
      <c r="AT47" s="53">
        <v>2.142979</v>
      </c>
      <c r="AU47" s="109">
        <v>16.201004999999999</v>
      </c>
      <c r="AV47" s="109"/>
    </row>
    <row r="48" spans="1:48" ht="16.5" customHeight="1" x14ac:dyDescent="0.3">
      <c r="A48" s="9">
        <v>47</v>
      </c>
      <c r="B48" s="3">
        <v>44628</v>
      </c>
      <c r="C48" s="112">
        <v>7.7430500000000002</v>
      </c>
      <c r="D48" s="54">
        <v>2.3633999999999999E-2</v>
      </c>
      <c r="E48" s="112">
        <v>3.9204000000000003E-2</v>
      </c>
      <c r="F48" s="54">
        <v>7.1971280000000002</v>
      </c>
      <c r="G48" s="54">
        <v>3.0934550000000001</v>
      </c>
      <c r="H48" s="54">
        <v>16.879828</v>
      </c>
      <c r="I48" s="54">
        <v>0.12590399999999999</v>
      </c>
      <c r="J48" s="54">
        <v>3.7213289999999999</v>
      </c>
      <c r="K48" s="54">
        <v>2.4569529999999999</v>
      </c>
      <c r="L48" s="54">
        <v>2.7420680000000002</v>
      </c>
      <c r="M48" s="54">
        <v>0.22223200000000001</v>
      </c>
      <c r="N48" s="54">
        <v>2.93736</v>
      </c>
      <c r="O48" s="54">
        <v>0.175622</v>
      </c>
      <c r="P48" s="54">
        <v>10.50426</v>
      </c>
      <c r="Q48" s="54">
        <v>0</v>
      </c>
      <c r="R48" s="54">
        <v>5.9762000000000003E-2</v>
      </c>
      <c r="S48" s="54">
        <v>6.2927710000000001</v>
      </c>
      <c r="T48" s="54">
        <v>0.14163300000000001</v>
      </c>
      <c r="U48" s="54">
        <v>14.540595</v>
      </c>
      <c r="V48" s="54">
        <v>19.694417000000001</v>
      </c>
      <c r="W48" s="54">
        <v>3.2776070000000002</v>
      </c>
      <c r="X48" s="54">
        <v>3.0098E-2</v>
      </c>
      <c r="Y48" s="54">
        <v>3.2874560000000002</v>
      </c>
      <c r="Z48" s="54">
        <v>1.2223470000000001</v>
      </c>
      <c r="AA48" s="54">
        <v>16.785471000000001</v>
      </c>
      <c r="AB48" s="54">
        <v>1.300271</v>
      </c>
      <c r="AC48" s="54">
        <v>18.347393</v>
      </c>
      <c r="AD48" s="54">
        <v>2.0318339999999999</v>
      </c>
      <c r="AE48" s="54">
        <v>142.907364</v>
      </c>
      <c r="AF48" s="54">
        <v>15.617348</v>
      </c>
      <c r="AG48" s="53">
        <v>114.607349</v>
      </c>
      <c r="AH48" s="53">
        <v>9.5075000000000007E-2</v>
      </c>
      <c r="AI48" s="54">
        <v>2.3912019999999998</v>
      </c>
      <c r="AJ48" s="54">
        <v>2.9217330000000001</v>
      </c>
      <c r="AK48" s="53">
        <v>3.3169870000000001</v>
      </c>
      <c r="AL48" s="53">
        <v>1.911843</v>
      </c>
      <c r="AM48" s="53">
        <v>8.1446000000000005E-2</v>
      </c>
      <c r="AN48" s="53">
        <v>0.265121</v>
      </c>
      <c r="AO48" s="53">
        <v>1.267827</v>
      </c>
      <c r="AP48" s="53">
        <v>5.8862420000000002</v>
      </c>
      <c r="AQ48" s="53">
        <v>5.8980880000000004</v>
      </c>
      <c r="AR48" s="53">
        <v>5.9958999999999998E-2</v>
      </c>
      <c r="AS48" s="53">
        <v>3.9634000000000003E-2</v>
      </c>
      <c r="AT48" s="53">
        <v>2.1304539999999998</v>
      </c>
      <c r="AU48" s="109">
        <v>16.574949</v>
      </c>
      <c r="AV48" s="109"/>
    </row>
    <row r="49" spans="1:48" ht="16.5" customHeight="1" x14ac:dyDescent="0.3">
      <c r="A49" s="9">
        <v>48</v>
      </c>
      <c r="B49" s="3">
        <v>44627</v>
      </c>
      <c r="C49" s="112">
        <v>7.7396089999999997</v>
      </c>
      <c r="D49" s="54">
        <v>2.3622000000000001E-2</v>
      </c>
      <c r="E49" s="112">
        <v>3.9184999999999998E-2</v>
      </c>
      <c r="F49" s="54">
        <v>7.2084390000000003</v>
      </c>
      <c r="G49" s="54">
        <v>3.083148</v>
      </c>
      <c r="H49" s="54">
        <v>16.911636999999999</v>
      </c>
      <c r="I49" s="54">
        <v>0.122421</v>
      </c>
      <c r="J49" s="54">
        <v>3.7180110000000002</v>
      </c>
      <c r="K49" s="54">
        <v>2.4706600000000001</v>
      </c>
      <c r="L49" s="54">
        <v>2.742143</v>
      </c>
      <c r="M49" s="54">
        <v>0.22214400000000001</v>
      </c>
      <c r="N49" s="54">
        <v>2.9453619999999998</v>
      </c>
      <c r="O49" s="54">
        <v>0.175537</v>
      </c>
      <c r="P49" s="54">
        <v>10.438545</v>
      </c>
      <c r="Q49" s="54">
        <v>0</v>
      </c>
      <c r="R49" s="54">
        <v>5.9688999999999999E-2</v>
      </c>
      <c r="S49" s="54">
        <v>6.2950809999999997</v>
      </c>
      <c r="T49" s="54">
        <v>0.14599100000000001</v>
      </c>
      <c r="U49" s="54">
        <v>14.540595</v>
      </c>
      <c r="V49" s="54">
        <v>19.694417000000001</v>
      </c>
      <c r="W49" s="54">
        <v>3.2743159999999998</v>
      </c>
      <c r="X49" s="54">
        <v>3.0085000000000001E-2</v>
      </c>
      <c r="Y49" s="54">
        <v>3.3075429999999999</v>
      </c>
      <c r="Z49" s="54">
        <v>1.220315</v>
      </c>
      <c r="AA49" s="54">
        <v>16.712643</v>
      </c>
      <c r="AB49" s="54">
        <v>1.297231</v>
      </c>
      <c r="AC49" s="54">
        <v>18.347393</v>
      </c>
      <c r="AD49" s="54">
        <v>2.0318339999999999</v>
      </c>
      <c r="AE49" s="54">
        <v>143.066654</v>
      </c>
      <c r="AF49" s="54">
        <v>15.588316000000001</v>
      </c>
      <c r="AG49" s="53">
        <v>114.501088</v>
      </c>
      <c r="AH49" s="53">
        <v>9.5013E-2</v>
      </c>
      <c r="AI49" s="54">
        <v>2.3723529999999999</v>
      </c>
      <c r="AJ49" s="54">
        <v>2.923737</v>
      </c>
      <c r="AK49" s="53">
        <v>3.3311959999999998</v>
      </c>
      <c r="AL49" s="53">
        <v>1.9205190000000001</v>
      </c>
      <c r="AM49" s="53">
        <v>7.5149999999999995E-2</v>
      </c>
      <c r="AN49" s="53">
        <v>0.26521099999999997</v>
      </c>
      <c r="AO49" s="53">
        <v>1.2722880000000001</v>
      </c>
      <c r="AP49" s="53">
        <v>5.8862420000000002</v>
      </c>
      <c r="AQ49" s="53">
        <v>5.9432830000000001</v>
      </c>
      <c r="AR49" s="53">
        <v>5.9958999999999998E-2</v>
      </c>
      <c r="AS49" s="53">
        <v>3.9634000000000003E-2</v>
      </c>
      <c r="AT49" s="53">
        <v>2.1249899999999999</v>
      </c>
      <c r="AU49" s="109">
        <v>16.201004999999999</v>
      </c>
      <c r="AV49" s="109"/>
    </row>
    <row r="50" spans="1:48" ht="16.5" customHeight="1" x14ac:dyDescent="0.3">
      <c r="A50" s="9">
        <v>49</v>
      </c>
      <c r="B50" s="3">
        <v>44624</v>
      </c>
      <c r="C50" s="112">
        <v>7.7290390000000002</v>
      </c>
      <c r="D50" s="54">
        <v>2.3581999999999999E-2</v>
      </c>
      <c r="E50" s="112">
        <v>3.9128999999999997E-2</v>
      </c>
      <c r="F50" s="54">
        <v>7.201797</v>
      </c>
      <c r="G50" s="54">
        <v>3.0802589999999999</v>
      </c>
      <c r="H50" s="54">
        <v>16.917408000000002</v>
      </c>
      <c r="I50" s="54">
        <v>0.12020599999999999</v>
      </c>
      <c r="J50" s="54">
        <v>3.7792699999999999</v>
      </c>
      <c r="K50" s="54">
        <v>2.5070670000000002</v>
      </c>
      <c r="L50" s="54">
        <v>2.7448939999999999</v>
      </c>
      <c r="M50" s="54">
        <v>0.22192400000000001</v>
      </c>
      <c r="N50" s="54">
        <v>2.957532</v>
      </c>
      <c r="O50" s="54">
        <v>0.175288</v>
      </c>
      <c r="P50" s="54">
        <v>10.380772</v>
      </c>
      <c r="Q50" s="54">
        <v>0</v>
      </c>
      <c r="R50" s="54">
        <v>6.0589999999999998E-2</v>
      </c>
      <c r="S50" s="54">
        <v>6.3813519999999997</v>
      </c>
      <c r="T50" s="54">
        <v>0.14784700000000001</v>
      </c>
      <c r="U50" s="54">
        <v>14.228059999999999</v>
      </c>
      <c r="V50" s="54">
        <v>19.407499000000001</v>
      </c>
      <c r="W50" s="54">
        <v>3.2893819999999998</v>
      </c>
      <c r="X50" s="54">
        <v>3.0044999999999999E-2</v>
      </c>
      <c r="Y50" s="54">
        <v>3.3531759999999999</v>
      </c>
      <c r="Z50" s="54">
        <v>1.217014</v>
      </c>
      <c r="AA50" s="54">
        <v>16.668102000000001</v>
      </c>
      <c r="AB50" s="54">
        <v>1.297604</v>
      </c>
      <c r="AC50" s="54">
        <v>17.880412</v>
      </c>
      <c r="AD50" s="54">
        <v>2.0178669999999999</v>
      </c>
      <c r="AE50" s="54">
        <v>142.79722899999999</v>
      </c>
      <c r="AF50" s="54">
        <v>15.59285</v>
      </c>
      <c r="AG50" s="53">
        <v>114.642472</v>
      </c>
      <c r="AH50" s="53">
        <v>9.5152E-2</v>
      </c>
      <c r="AI50" s="54">
        <v>2.3593139999999999</v>
      </c>
      <c r="AJ50" s="54">
        <v>2.936258</v>
      </c>
      <c r="AK50" s="53">
        <v>3.334006</v>
      </c>
      <c r="AL50" s="53">
        <v>1.9366209999999999</v>
      </c>
      <c r="AM50" s="53">
        <v>7.4154999999999999E-2</v>
      </c>
      <c r="AN50" s="53">
        <v>0.26580300000000001</v>
      </c>
      <c r="AO50" s="53">
        <v>1.271128</v>
      </c>
      <c r="AP50" s="53">
        <v>5.8862420000000002</v>
      </c>
      <c r="AQ50" s="53">
        <v>5.8314240000000002</v>
      </c>
      <c r="AR50" s="53">
        <v>5.9958999999999998E-2</v>
      </c>
      <c r="AS50" s="53">
        <v>3.9634000000000003E-2</v>
      </c>
      <c r="AT50" s="53">
        <v>2.1196570000000001</v>
      </c>
      <c r="AU50" s="109">
        <v>16.201004999999999</v>
      </c>
      <c r="AV50" s="109"/>
    </row>
    <row r="51" spans="1:48" ht="16.5" customHeight="1" x14ac:dyDescent="0.3">
      <c r="A51" s="9">
        <v>50</v>
      </c>
      <c r="B51" s="3">
        <v>44623</v>
      </c>
      <c r="C51" s="112">
        <v>7.7256520000000002</v>
      </c>
      <c r="D51" s="54">
        <v>2.3570000000000001E-2</v>
      </c>
      <c r="E51" s="112">
        <v>3.9108999999999998E-2</v>
      </c>
      <c r="F51" s="54">
        <v>7.1735170000000004</v>
      </c>
      <c r="G51" s="54">
        <v>3.0669059999999999</v>
      </c>
      <c r="H51" s="54">
        <v>16.886272000000002</v>
      </c>
      <c r="I51" s="54">
        <v>0.120023</v>
      </c>
      <c r="J51" s="54">
        <v>3.7198169999999999</v>
      </c>
      <c r="K51" s="54">
        <v>2.4850500000000002</v>
      </c>
      <c r="L51" s="54">
        <v>2.7335919999999998</v>
      </c>
      <c r="M51" s="54">
        <v>0.22184599999999999</v>
      </c>
      <c r="N51" s="54">
        <v>2.9577499999999999</v>
      </c>
      <c r="O51" s="54">
        <v>0.175203</v>
      </c>
      <c r="P51" s="54">
        <v>10.318875</v>
      </c>
      <c r="Q51" s="54">
        <v>0</v>
      </c>
      <c r="R51" s="54">
        <v>5.9039000000000001E-2</v>
      </c>
      <c r="S51" s="54">
        <v>6.2911659999999996</v>
      </c>
      <c r="T51" s="54">
        <v>0.150064</v>
      </c>
      <c r="U51" s="54">
        <v>14.228059999999999</v>
      </c>
      <c r="V51" s="54">
        <v>19.407499000000001</v>
      </c>
      <c r="W51" s="54">
        <v>3.2764000000000002</v>
      </c>
      <c r="X51" s="54">
        <v>3.0032E-2</v>
      </c>
      <c r="Y51" s="54">
        <v>3.3108770000000001</v>
      </c>
      <c r="Z51" s="54">
        <v>1.2151890000000001</v>
      </c>
      <c r="AA51" s="54">
        <v>16.601030000000002</v>
      </c>
      <c r="AB51" s="54">
        <v>1.2915810000000001</v>
      </c>
      <c r="AC51" s="54">
        <v>17.880412</v>
      </c>
      <c r="AD51" s="54">
        <v>2.0178669999999999</v>
      </c>
      <c r="AE51" s="54">
        <v>142.638182</v>
      </c>
      <c r="AF51" s="54">
        <v>15.50465</v>
      </c>
      <c r="AG51" s="53">
        <v>114.099069</v>
      </c>
      <c r="AH51" s="53">
        <v>9.4885999999999998E-2</v>
      </c>
      <c r="AI51" s="54">
        <v>2.3527390000000001</v>
      </c>
      <c r="AJ51" s="54">
        <v>2.9262800000000002</v>
      </c>
      <c r="AK51" s="53">
        <v>3.3251430000000002</v>
      </c>
      <c r="AL51" s="53">
        <v>1.9321330000000001</v>
      </c>
      <c r="AM51" s="53">
        <v>7.2095000000000006E-2</v>
      </c>
      <c r="AN51" s="53">
        <v>0.26347199999999998</v>
      </c>
      <c r="AO51" s="53">
        <v>1.2670300000000001</v>
      </c>
      <c r="AP51" s="53">
        <v>5.8862420000000002</v>
      </c>
      <c r="AQ51" s="53">
        <v>5.8314240000000002</v>
      </c>
      <c r="AR51" s="53">
        <v>5.9958999999999998E-2</v>
      </c>
      <c r="AS51" s="53">
        <v>3.9634000000000003E-2</v>
      </c>
      <c r="AT51" s="53">
        <v>2.1160730000000001</v>
      </c>
      <c r="AU51" s="109">
        <v>16.201004999999999</v>
      </c>
      <c r="AV51" s="109"/>
    </row>
    <row r="52" spans="1:48" ht="16.5" customHeight="1" x14ac:dyDescent="0.3">
      <c r="A52" s="9">
        <v>51</v>
      </c>
      <c r="B52" s="3">
        <v>44622</v>
      </c>
      <c r="C52" s="112">
        <v>7.7222140000000001</v>
      </c>
      <c r="D52" s="54">
        <v>2.3557000000000002E-2</v>
      </c>
      <c r="E52" s="112">
        <v>3.909E-2</v>
      </c>
      <c r="F52" s="54">
        <v>7.1624030000000003</v>
      </c>
      <c r="G52" s="54">
        <v>3.0482320000000001</v>
      </c>
      <c r="H52" s="54">
        <v>16.717200999999999</v>
      </c>
      <c r="I52" s="54">
        <v>0.118245</v>
      </c>
      <c r="J52" s="54">
        <v>3.6941660000000001</v>
      </c>
      <c r="K52" s="54">
        <v>2.494802</v>
      </c>
      <c r="L52" s="54">
        <v>2.7304240000000002</v>
      </c>
      <c r="M52" s="54">
        <v>0.22176499999999999</v>
      </c>
      <c r="N52" s="54">
        <v>2.932464</v>
      </c>
      <c r="O52" s="54">
        <v>0.175122</v>
      </c>
      <c r="P52" s="54">
        <v>10.271792</v>
      </c>
      <c r="Q52" s="54">
        <v>0</v>
      </c>
      <c r="R52" s="54">
        <v>5.8853000000000003E-2</v>
      </c>
      <c r="S52" s="54">
        <v>6.2277740000000001</v>
      </c>
      <c r="T52" s="54">
        <v>0.14695</v>
      </c>
      <c r="U52" s="54">
        <v>14.228059999999999</v>
      </c>
      <c r="V52" s="54">
        <v>19.407499000000001</v>
      </c>
      <c r="W52" s="54">
        <v>3.2571599999999998</v>
      </c>
      <c r="X52" s="54">
        <v>3.0018E-2</v>
      </c>
      <c r="Y52" s="54">
        <v>3.289066</v>
      </c>
      <c r="Z52" s="54">
        <v>1.2124900000000001</v>
      </c>
      <c r="AA52" s="54">
        <v>16.421958</v>
      </c>
      <c r="AB52" s="54">
        <v>1.2821849999999999</v>
      </c>
      <c r="AC52" s="54">
        <v>17.880412</v>
      </c>
      <c r="AD52" s="54">
        <v>2.0178669999999999</v>
      </c>
      <c r="AE52" s="54">
        <v>142.527625</v>
      </c>
      <c r="AF52" s="54">
        <v>15.45743</v>
      </c>
      <c r="AG52" s="53">
        <v>114.00222599999999</v>
      </c>
      <c r="AH52" s="53">
        <v>9.4726000000000005E-2</v>
      </c>
      <c r="AI52" s="54">
        <v>2.3288739999999999</v>
      </c>
      <c r="AJ52" s="54">
        <v>2.917691</v>
      </c>
      <c r="AK52" s="53">
        <v>3.3294440000000001</v>
      </c>
      <c r="AL52" s="53">
        <v>1.9119079999999999</v>
      </c>
      <c r="AM52" s="53">
        <v>6.8321000000000007E-2</v>
      </c>
      <c r="AN52" s="53">
        <v>0.26283699999999999</v>
      </c>
      <c r="AO52" s="53">
        <v>1.2636240000000001</v>
      </c>
      <c r="AP52" s="53">
        <v>5.8862420000000002</v>
      </c>
      <c r="AQ52" s="53">
        <v>5.8314240000000002</v>
      </c>
      <c r="AR52" s="53">
        <v>5.9958999999999998E-2</v>
      </c>
      <c r="AS52" s="53">
        <v>3.9634000000000003E-2</v>
      </c>
      <c r="AT52" s="53">
        <v>2.0998060000000001</v>
      </c>
      <c r="AU52" s="109">
        <v>16.201004999999999</v>
      </c>
      <c r="AV52" s="109"/>
    </row>
    <row r="53" spans="1:48" ht="16.5" customHeight="1" x14ac:dyDescent="0.3">
      <c r="A53" s="9">
        <v>52</v>
      </c>
      <c r="B53" s="3">
        <v>44621</v>
      </c>
      <c r="C53" s="112">
        <v>7.718642</v>
      </c>
      <c r="D53" s="54">
        <v>2.3545E-2</v>
      </c>
      <c r="E53" s="112">
        <v>3.9071000000000002E-2</v>
      </c>
      <c r="F53" s="54">
        <v>7.1525439999999998</v>
      </c>
      <c r="G53" s="54">
        <v>3.0253559999999999</v>
      </c>
      <c r="H53" s="54">
        <v>16.640692000000001</v>
      </c>
      <c r="I53" s="54">
        <v>0.11650099999999999</v>
      </c>
      <c r="J53" s="54">
        <v>3.6367240000000001</v>
      </c>
      <c r="K53" s="54">
        <v>2.5008409999999999</v>
      </c>
      <c r="L53" s="54">
        <v>2.7213020000000001</v>
      </c>
      <c r="M53" s="54">
        <v>0.22168199999999999</v>
      </c>
      <c r="N53" s="54">
        <v>2.929834</v>
      </c>
      <c r="O53" s="54">
        <v>0.175038</v>
      </c>
      <c r="P53" s="54">
        <v>10.246473999999999</v>
      </c>
      <c r="Q53" s="54">
        <v>0</v>
      </c>
      <c r="R53" s="54">
        <v>5.7953999999999999E-2</v>
      </c>
      <c r="S53" s="54">
        <v>6.2109699999999997</v>
      </c>
      <c r="T53" s="54">
        <v>0.14776500000000001</v>
      </c>
      <c r="U53" s="54">
        <v>14.228059999999999</v>
      </c>
      <c r="V53" s="54">
        <v>19.407499000000001</v>
      </c>
      <c r="W53" s="54">
        <v>3.240367</v>
      </c>
      <c r="X53" s="54">
        <v>3.0005E-2</v>
      </c>
      <c r="Y53" s="54">
        <v>3.2804479999999998</v>
      </c>
      <c r="Z53" s="54">
        <v>1.21099</v>
      </c>
      <c r="AA53" s="54">
        <v>16.344532000000001</v>
      </c>
      <c r="AB53" s="54">
        <v>1.2707870000000001</v>
      </c>
      <c r="AC53" s="54">
        <v>17.880412</v>
      </c>
      <c r="AD53" s="54">
        <v>2.0178669999999999</v>
      </c>
      <c r="AE53" s="54">
        <v>142.355819</v>
      </c>
      <c r="AF53" s="54">
        <v>15.428369999999999</v>
      </c>
      <c r="AG53" s="53">
        <v>113.782477</v>
      </c>
      <c r="AH53" s="53">
        <v>9.4542000000000001E-2</v>
      </c>
      <c r="AI53" s="54">
        <v>2.3208299999999999</v>
      </c>
      <c r="AJ53" s="54">
        <v>2.9071829999999999</v>
      </c>
      <c r="AK53" s="53">
        <v>3.3333119999999998</v>
      </c>
      <c r="AL53" s="53">
        <v>1.9067620000000001</v>
      </c>
      <c r="AM53" s="53">
        <v>6.7357E-2</v>
      </c>
      <c r="AN53" s="53">
        <v>0.26090099999999999</v>
      </c>
      <c r="AO53" s="53">
        <v>1.2621279999999999</v>
      </c>
      <c r="AP53" s="53">
        <v>5.8212619999999999</v>
      </c>
      <c r="AQ53" s="53">
        <v>5.8314240000000002</v>
      </c>
      <c r="AR53" s="53">
        <v>6.0070999999999999E-2</v>
      </c>
      <c r="AS53" s="53">
        <v>3.9579000000000003E-2</v>
      </c>
      <c r="AT53" s="53">
        <v>2.0847349999999998</v>
      </c>
      <c r="AU53" s="109">
        <v>16.201004999999999</v>
      </c>
      <c r="AV53" s="109"/>
    </row>
    <row r="54" spans="1:48" ht="16.5" customHeight="1" x14ac:dyDescent="0.3">
      <c r="A54" s="9">
        <v>53</v>
      </c>
      <c r="B54" s="3">
        <v>44620</v>
      </c>
      <c r="C54" s="112">
        <v>7.7142010000000001</v>
      </c>
      <c r="D54" s="54">
        <v>2.3532999999999998E-2</v>
      </c>
      <c r="E54" s="112">
        <v>3.9051000000000002E-2</v>
      </c>
      <c r="F54" s="54">
        <v>7.154776</v>
      </c>
      <c r="G54" s="54">
        <v>3.0306229999999998</v>
      </c>
      <c r="H54" s="54">
        <v>16.89012</v>
      </c>
      <c r="I54" s="54">
        <v>0.119815</v>
      </c>
      <c r="J54" s="54">
        <v>3.6497950000000001</v>
      </c>
      <c r="K54" s="54">
        <v>2.4901529999999998</v>
      </c>
      <c r="L54" s="54">
        <v>2.7247469999999998</v>
      </c>
      <c r="M54" s="54">
        <v>0.22160199999999999</v>
      </c>
      <c r="N54" s="54">
        <v>2.950933</v>
      </c>
      <c r="O54" s="54">
        <v>0.174954</v>
      </c>
      <c r="P54" s="54">
        <v>10.236529000000001</v>
      </c>
      <c r="Q54" s="54">
        <v>0</v>
      </c>
      <c r="R54" s="54">
        <v>5.7948E-2</v>
      </c>
      <c r="S54" s="54">
        <v>6.2984850000000003</v>
      </c>
      <c r="T54" s="54">
        <v>0.149869</v>
      </c>
      <c r="U54" s="54">
        <v>14.410546</v>
      </c>
      <c r="V54" s="54">
        <v>19.643986000000002</v>
      </c>
      <c r="W54" s="54">
        <v>3.264904</v>
      </c>
      <c r="X54" s="54">
        <v>2.9991E-2</v>
      </c>
      <c r="Y54" s="54">
        <v>3.311922</v>
      </c>
      <c r="Z54" s="54">
        <v>1.208021</v>
      </c>
      <c r="AA54" s="54">
        <v>16.597812000000001</v>
      </c>
      <c r="AB54" s="54">
        <v>1.276913</v>
      </c>
      <c r="AC54" s="54">
        <v>18.118376999999999</v>
      </c>
      <c r="AD54" s="54">
        <v>2.0378880000000001</v>
      </c>
      <c r="AE54" s="54">
        <v>142.439346</v>
      </c>
      <c r="AF54" s="54">
        <v>15.446491</v>
      </c>
      <c r="AG54" s="53">
        <v>114.12877</v>
      </c>
      <c r="AH54" s="156">
        <v>9.4722000000000001E-2</v>
      </c>
      <c r="AI54" s="54">
        <v>2.3490739999999999</v>
      </c>
      <c r="AJ54" s="54">
        <v>2.9228890000000001</v>
      </c>
      <c r="AK54" s="53">
        <v>3.3652470000000001</v>
      </c>
      <c r="AL54" s="53">
        <v>1.9204110000000001</v>
      </c>
      <c r="AM54" s="53">
        <v>6.7762000000000003E-2</v>
      </c>
      <c r="AN54" s="53">
        <v>0.26094499999999998</v>
      </c>
      <c r="AO54" s="53">
        <v>1.2623530000000001</v>
      </c>
      <c r="AP54" s="53">
        <v>6.4328940000000001</v>
      </c>
      <c r="AQ54" s="53">
        <v>5.8314240000000002</v>
      </c>
      <c r="AR54" s="53">
        <v>6.2042E-2</v>
      </c>
      <c r="AS54" s="53">
        <v>3.9469999999999998E-2</v>
      </c>
      <c r="AT54" s="53">
        <v>2.084972</v>
      </c>
      <c r="AU54" s="109">
        <v>15.665820999999999</v>
      </c>
      <c r="AV54" s="109"/>
    </row>
    <row r="55" spans="1:48" ht="16.5" customHeight="1" x14ac:dyDescent="0.3">
      <c r="A55" s="9">
        <v>54</v>
      </c>
      <c r="B55" s="3">
        <v>44617</v>
      </c>
      <c r="C55" s="112">
        <v>7.7036280000000001</v>
      </c>
      <c r="D55" s="54">
        <v>2.3496E-2</v>
      </c>
      <c r="E55" s="112">
        <v>3.8993E-2</v>
      </c>
      <c r="F55" s="54">
        <v>7.144584</v>
      </c>
      <c r="G55" s="54">
        <v>3.0436529999999999</v>
      </c>
      <c r="H55" s="54">
        <v>17.112411000000002</v>
      </c>
      <c r="I55" s="54">
        <v>0.122881</v>
      </c>
      <c r="J55" s="54">
        <v>3.4626000000000001</v>
      </c>
      <c r="K55" s="54">
        <v>2.3622649999999998</v>
      </c>
      <c r="L55" s="54">
        <v>2.719868</v>
      </c>
      <c r="M55" s="54">
        <v>0.221386</v>
      </c>
      <c r="N55" s="54">
        <v>2.9342860000000002</v>
      </c>
      <c r="O55" s="54">
        <v>0.17469499999999999</v>
      </c>
      <c r="P55" s="54">
        <v>10.240799000000001</v>
      </c>
      <c r="Q55" s="54">
        <v>0</v>
      </c>
      <c r="R55" s="54">
        <v>5.4947999999999997E-2</v>
      </c>
      <c r="S55" s="54">
        <v>5.9473330000000004</v>
      </c>
      <c r="T55" s="54">
        <v>0.14983399999999999</v>
      </c>
      <c r="U55" s="54">
        <v>13.97434</v>
      </c>
      <c r="V55" s="54">
        <v>19.070442</v>
      </c>
      <c r="W55" s="54">
        <v>3.2495750000000001</v>
      </c>
      <c r="X55" s="54">
        <v>2.9950999999999998E-2</v>
      </c>
      <c r="Y55" s="54">
        <v>3.1427139999999998</v>
      </c>
      <c r="Z55" s="54">
        <v>1.208154</v>
      </c>
      <c r="AA55" s="54">
        <v>16.815068</v>
      </c>
      <c r="AB55" s="54">
        <v>1.281941</v>
      </c>
      <c r="AC55" s="54">
        <v>17.567035000000001</v>
      </c>
      <c r="AD55" s="54">
        <v>2.0556019999999999</v>
      </c>
      <c r="AE55" s="54">
        <v>142.51957999999999</v>
      </c>
      <c r="AF55" s="54">
        <v>15.433472999999999</v>
      </c>
      <c r="AG55" s="53">
        <v>113.828485</v>
      </c>
      <c r="AH55" s="53">
        <v>9.3820000000000001E-2</v>
      </c>
      <c r="AI55" s="54">
        <v>2.3806039999999999</v>
      </c>
      <c r="AJ55" s="54">
        <v>2.9107820000000002</v>
      </c>
      <c r="AK55" s="53">
        <v>3.2960940000000001</v>
      </c>
      <c r="AL55" s="53">
        <v>1.8993500000000001</v>
      </c>
      <c r="AM55" s="53">
        <v>7.0866999999999999E-2</v>
      </c>
      <c r="AN55" s="53">
        <v>0.25703500000000001</v>
      </c>
      <c r="AO55" s="53">
        <v>1.2641979999999999</v>
      </c>
      <c r="AP55" s="53">
        <v>6.4328940000000001</v>
      </c>
      <c r="AQ55" s="53">
        <v>5.8043040000000001</v>
      </c>
      <c r="AR55" s="53">
        <v>6.2042E-2</v>
      </c>
      <c r="AS55" s="53">
        <v>3.9469999999999998E-2</v>
      </c>
      <c r="AT55" s="53">
        <v>2.098681</v>
      </c>
      <c r="AU55" s="109">
        <v>15.665820999999999</v>
      </c>
      <c r="AV55" s="109"/>
    </row>
    <row r="56" spans="1:48" ht="16.5" customHeight="1" x14ac:dyDescent="0.3">
      <c r="A56" s="9">
        <v>55</v>
      </c>
      <c r="B56" s="3">
        <v>44616</v>
      </c>
      <c r="C56" s="112">
        <v>7.7001689999999998</v>
      </c>
      <c r="D56" s="54">
        <v>2.3484000000000001E-2</v>
      </c>
      <c r="E56" s="112">
        <v>3.8975000000000003E-2</v>
      </c>
      <c r="F56" s="54">
        <v>7.1490720000000003</v>
      </c>
      <c r="G56" s="54">
        <v>3.020791</v>
      </c>
      <c r="H56" s="54">
        <v>16.679596</v>
      </c>
      <c r="I56" s="54">
        <v>0.11638999999999999</v>
      </c>
      <c r="J56" s="54">
        <v>3.7561939999999998</v>
      </c>
      <c r="K56" s="54">
        <v>2.557979</v>
      </c>
      <c r="L56" s="54">
        <v>2.7161170000000001</v>
      </c>
      <c r="M56" s="54">
        <v>0.22131700000000001</v>
      </c>
      <c r="N56" s="54">
        <v>2.9172660000000001</v>
      </c>
      <c r="O56" s="54">
        <v>0.17460899999999999</v>
      </c>
      <c r="P56" s="54">
        <v>10.229614</v>
      </c>
      <c r="Q56" s="54">
        <v>0</v>
      </c>
      <c r="R56" s="54">
        <v>5.8998000000000002E-2</v>
      </c>
      <c r="S56" s="54">
        <v>6.5980610000000004</v>
      </c>
      <c r="T56" s="54">
        <v>0.14186599999999999</v>
      </c>
      <c r="U56" s="54">
        <v>13.97434</v>
      </c>
      <c r="V56" s="54">
        <v>19.070442</v>
      </c>
      <c r="W56" s="54">
        <v>3.2667280000000001</v>
      </c>
      <c r="X56" s="54">
        <v>2.9937999999999999E-2</v>
      </c>
      <c r="Y56" s="54">
        <v>3.447146</v>
      </c>
      <c r="Z56" s="54">
        <v>1.213028</v>
      </c>
      <c r="AA56" s="54">
        <v>16.340049</v>
      </c>
      <c r="AB56" s="54">
        <v>1.27016</v>
      </c>
      <c r="AC56" s="54">
        <v>17.567035000000001</v>
      </c>
      <c r="AD56" s="54">
        <v>2.0556019999999999</v>
      </c>
      <c r="AE56" s="54">
        <v>143.104928</v>
      </c>
      <c r="AF56" s="54">
        <v>15.402492000000001</v>
      </c>
      <c r="AG56" s="53">
        <v>113.74558</v>
      </c>
      <c r="AH56" s="53">
        <v>9.4691999999999998E-2</v>
      </c>
      <c r="AI56" s="54">
        <v>2.3134489999999999</v>
      </c>
      <c r="AJ56" s="54">
        <v>2.9205709999999998</v>
      </c>
      <c r="AK56" s="53">
        <v>3.4308190000000001</v>
      </c>
      <c r="AL56" s="53">
        <v>1.908909</v>
      </c>
      <c r="AM56" s="53">
        <v>6.5897999999999998E-2</v>
      </c>
      <c r="AN56" s="53">
        <v>0.26493499999999998</v>
      </c>
      <c r="AO56" s="53">
        <v>1.262864</v>
      </c>
      <c r="AP56" s="53">
        <v>6.4328940000000001</v>
      </c>
      <c r="AQ56" s="53">
        <v>5.8043040000000001</v>
      </c>
      <c r="AR56" s="53">
        <v>6.2042E-2</v>
      </c>
      <c r="AS56" s="53">
        <v>3.9469999999999998E-2</v>
      </c>
      <c r="AT56" s="53">
        <v>2.0783049999999998</v>
      </c>
      <c r="AU56" s="109">
        <v>15.665820999999999</v>
      </c>
      <c r="AV56" s="109"/>
    </row>
    <row r="57" spans="1:48" ht="16.5" customHeight="1" x14ac:dyDescent="0.3">
      <c r="A57" s="9">
        <v>56</v>
      </c>
      <c r="B57" s="3">
        <v>44615</v>
      </c>
      <c r="C57" s="112">
        <v>7.6966979999999996</v>
      </c>
      <c r="D57" s="54">
        <v>2.3470000000000001E-2</v>
      </c>
      <c r="E57" s="112">
        <v>3.8955999999999998E-2</v>
      </c>
      <c r="F57" s="54">
        <v>7.1481440000000003</v>
      </c>
      <c r="G57" s="54">
        <v>3.0160140000000002</v>
      </c>
      <c r="H57" s="54">
        <v>16.645496999999999</v>
      </c>
      <c r="I57" s="54">
        <v>0.115731</v>
      </c>
      <c r="J57" s="54">
        <v>3.7654879999999999</v>
      </c>
      <c r="K57" s="54">
        <v>2.575704</v>
      </c>
      <c r="L57" s="54">
        <v>2.7142559999999998</v>
      </c>
      <c r="M57" s="54">
        <v>0.221246</v>
      </c>
      <c r="N57" s="54">
        <v>2.92808</v>
      </c>
      <c r="O57" s="54">
        <v>0.17452300000000001</v>
      </c>
      <c r="P57" s="54">
        <v>10.197488999999999</v>
      </c>
      <c r="Q57" s="54">
        <v>0</v>
      </c>
      <c r="R57" s="54">
        <v>5.8585999999999999E-2</v>
      </c>
      <c r="S57" s="54">
        <v>6.6416269999999997</v>
      </c>
      <c r="T57" s="54">
        <v>0.144701</v>
      </c>
      <c r="U57" s="54">
        <v>13.97434</v>
      </c>
      <c r="V57" s="54">
        <v>19.070442</v>
      </c>
      <c r="W57" s="54">
        <v>3.26911</v>
      </c>
      <c r="X57" s="54">
        <v>2.9925E-2</v>
      </c>
      <c r="Y57" s="54">
        <v>3.4656340000000001</v>
      </c>
      <c r="Z57" s="54">
        <v>1.213414</v>
      </c>
      <c r="AA57" s="54">
        <v>16.295721</v>
      </c>
      <c r="AB57" s="54">
        <v>1.267962</v>
      </c>
      <c r="AC57" s="54">
        <v>17.567035000000001</v>
      </c>
      <c r="AD57" s="54">
        <v>2.0556019999999999</v>
      </c>
      <c r="AE57" s="54">
        <v>143.04318699999999</v>
      </c>
      <c r="AF57" s="54">
        <v>15.387347999999999</v>
      </c>
      <c r="AG57" s="53">
        <v>113.669088</v>
      </c>
      <c r="AH57" s="156">
        <v>9.4714999999999994E-2</v>
      </c>
      <c r="AI57" s="54">
        <v>2.3084199999999999</v>
      </c>
      <c r="AJ57" s="54">
        <v>2.9217369999999998</v>
      </c>
      <c r="AK57" s="53">
        <v>3.4144399999999999</v>
      </c>
      <c r="AL57" s="53">
        <v>1.9179820000000001</v>
      </c>
      <c r="AM57" s="53">
        <v>6.6326999999999997E-2</v>
      </c>
      <c r="AN57" s="53">
        <v>0.26616400000000001</v>
      </c>
      <c r="AO57" s="53">
        <v>1.262815</v>
      </c>
      <c r="AP57" s="53">
        <v>6.4328940000000001</v>
      </c>
      <c r="AQ57" s="53">
        <v>5.8043040000000001</v>
      </c>
      <c r="AR57" s="53">
        <v>6.2042E-2</v>
      </c>
      <c r="AS57" s="53">
        <v>3.9469999999999998E-2</v>
      </c>
      <c r="AT57" s="53">
        <v>2.0757780000000001</v>
      </c>
      <c r="AU57" s="109">
        <v>15.665820999999999</v>
      </c>
      <c r="AV57" s="109"/>
    </row>
    <row r="58" spans="1:48" ht="16.5" customHeight="1" x14ac:dyDescent="0.3">
      <c r="A58" s="9">
        <v>57</v>
      </c>
      <c r="B58" s="3">
        <v>44614</v>
      </c>
      <c r="C58" s="112">
        <v>7.6933150000000001</v>
      </c>
      <c r="D58" s="54">
        <v>2.3456999999999999E-2</v>
      </c>
      <c r="E58" s="112">
        <v>3.8936999999999999E-2</v>
      </c>
      <c r="F58" s="54">
        <v>7.143548</v>
      </c>
      <c r="G58" s="54">
        <v>3.0116589999999999</v>
      </c>
      <c r="H58" s="54">
        <v>16.477022999999999</v>
      </c>
      <c r="I58" s="54">
        <v>0.114338</v>
      </c>
      <c r="J58" s="54">
        <v>3.8215819999999998</v>
      </c>
      <c r="K58" s="54">
        <v>2.622655</v>
      </c>
      <c r="L58" s="54">
        <v>2.711967</v>
      </c>
      <c r="M58" s="54">
        <v>0.221169</v>
      </c>
      <c r="N58" s="54">
        <v>2.9272450000000001</v>
      </c>
      <c r="O58" s="54">
        <v>0.17444000000000001</v>
      </c>
      <c r="P58" s="54">
        <v>10.194879999999999</v>
      </c>
      <c r="Q58" s="54">
        <v>0</v>
      </c>
      <c r="R58" s="54">
        <v>5.9272999999999999E-2</v>
      </c>
      <c r="S58" s="54">
        <v>6.7522979999999997</v>
      </c>
      <c r="T58" s="54">
        <v>0.145481</v>
      </c>
      <c r="U58" s="54">
        <v>13.97434</v>
      </c>
      <c r="V58" s="54">
        <v>19.070442</v>
      </c>
      <c r="W58" s="54">
        <v>3.2717149999999999</v>
      </c>
      <c r="X58" s="54">
        <v>2.9912000000000001E-2</v>
      </c>
      <c r="Y58" s="54">
        <v>3.5199579999999999</v>
      </c>
      <c r="Z58" s="54">
        <v>1.213722</v>
      </c>
      <c r="AA58" s="54">
        <v>16.133929999999999</v>
      </c>
      <c r="AB58" s="54">
        <v>1.2665900000000001</v>
      </c>
      <c r="AC58" s="54">
        <v>17.567035000000001</v>
      </c>
      <c r="AD58" s="54">
        <v>2.0556019999999999</v>
      </c>
      <c r="AE58" s="54">
        <v>143.062343</v>
      </c>
      <c r="AF58" s="54">
        <v>15.376795</v>
      </c>
      <c r="AG58" s="53">
        <v>113.627533</v>
      </c>
      <c r="AH58" s="53">
        <v>9.4654000000000002E-2</v>
      </c>
      <c r="AI58" s="54">
        <v>2.2884129999999998</v>
      </c>
      <c r="AJ58" s="54">
        <v>2.9240170000000001</v>
      </c>
      <c r="AK58" s="53">
        <v>3.445462</v>
      </c>
      <c r="AL58" s="53">
        <v>1.9196690000000001</v>
      </c>
      <c r="AM58" s="53">
        <v>6.4891000000000004E-2</v>
      </c>
      <c r="AN58" s="53">
        <v>0.26725700000000002</v>
      </c>
      <c r="AO58" s="53">
        <v>1.2611209999999999</v>
      </c>
      <c r="AP58" s="53">
        <v>6.8283550000000002</v>
      </c>
      <c r="AQ58" s="53">
        <v>5.8043040000000001</v>
      </c>
      <c r="AR58" s="53">
        <v>6.3468999999999998E-2</v>
      </c>
      <c r="AS58" s="53">
        <v>3.9392999999999997E-2</v>
      </c>
      <c r="AT58" s="53">
        <v>2.0704790000000002</v>
      </c>
      <c r="AU58" s="109">
        <v>15.665820999999999</v>
      </c>
      <c r="AV58" s="109"/>
    </row>
    <row r="59" spans="1:48" ht="16.5" customHeight="1" x14ac:dyDescent="0.3">
      <c r="A59" s="9">
        <v>58</v>
      </c>
      <c r="B59" s="3">
        <v>44613</v>
      </c>
      <c r="C59" s="112">
        <v>7.6900329999999997</v>
      </c>
      <c r="D59" s="54">
        <v>2.3439999999999999E-2</v>
      </c>
      <c r="E59" s="112">
        <v>3.8917E-2</v>
      </c>
      <c r="F59" s="54">
        <v>7.1399189999999999</v>
      </c>
      <c r="G59" s="54">
        <v>3.0096639999999999</v>
      </c>
      <c r="H59" s="54">
        <v>16.481876</v>
      </c>
      <c r="I59" s="54">
        <v>0.114534</v>
      </c>
      <c r="J59" s="54">
        <v>3.8155610000000002</v>
      </c>
      <c r="K59" s="54">
        <v>2.584298</v>
      </c>
      <c r="L59" s="54">
        <v>2.7113139999999998</v>
      </c>
      <c r="M59" s="54">
        <v>0.221082</v>
      </c>
      <c r="N59" s="54">
        <v>2.9193380000000002</v>
      </c>
      <c r="O59" s="54">
        <v>0.17435600000000001</v>
      </c>
      <c r="P59" s="54">
        <v>10.177393</v>
      </c>
      <c r="Q59" s="54">
        <v>0</v>
      </c>
      <c r="R59" s="54">
        <v>5.9264999999999998E-2</v>
      </c>
      <c r="S59" s="54">
        <v>6.7565099999999996</v>
      </c>
      <c r="T59" s="54">
        <v>0.14616599999999999</v>
      </c>
      <c r="U59" s="54">
        <v>13.97434</v>
      </c>
      <c r="V59" s="54">
        <v>19.070442</v>
      </c>
      <c r="W59" s="54">
        <v>3.2699410000000002</v>
      </c>
      <c r="X59" s="54">
        <v>2.9898999999999998E-2</v>
      </c>
      <c r="Y59" s="54">
        <v>3.5251079999999999</v>
      </c>
      <c r="Z59" s="54">
        <v>1.2123360000000001</v>
      </c>
      <c r="AA59" s="54">
        <v>16.138445999999998</v>
      </c>
      <c r="AB59" s="54">
        <v>1.265828</v>
      </c>
      <c r="AC59" s="54">
        <v>17.567035000000001</v>
      </c>
      <c r="AD59" s="54">
        <v>2.0556019999999999</v>
      </c>
      <c r="AE59" s="54">
        <v>142.959214</v>
      </c>
      <c r="AF59" s="54">
        <v>15.373981000000001</v>
      </c>
      <c r="AG59" s="53">
        <v>113.570741</v>
      </c>
      <c r="AH59" s="53">
        <v>9.4439999999999996E-2</v>
      </c>
      <c r="AI59" s="54">
        <v>2.2877670000000001</v>
      </c>
      <c r="AJ59" s="54">
        <v>2.9227189999999998</v>
      </c>
      <c r="AK59" s="53">
        <v>3.4519160000000002</v>
      </c>
      <c r="AL59" s="53">
        <v>1.914455</v>
      </c>
      <c r="AM59" s="53">
        <v>6.4282000000000006E-2</v>
      </c>
      <c r="AN59" s="53">
        <v>0.26708399999999999</v>
      </c>
      <c r="AO59" s="53">
        <v>1.2603200000000001</v>
      </c>
      <c r="AP59" s="53">
        <v>6.8283550000000002</v>
      </c>
      <c r="AQ59" s="53">
        <v>5.8043040000000001</v>
      </c>
      <c r="AR59" s="53">
        <v>6.3468999999999998E-2</v>
      </c>
      <c r="AS59" s="53">
        <v>3.9392999999999997E-2</v>
      </c>
      <c r="AT59" s="53">
        <v>2.067882</v>
      </c>
      <c r="AU59" s="109">
        <v>15.665820999999999</v>
      </c>
      <c r="AV59" s="109"/>
    </row>
    <row r="60" spans="1:48" ht="16.5" customHeight="1" x14ac:dyDescent="0.3">
      <c r="A60" s="9">
        <v>59</v>
      </c>
      <c r="B60" s="3">
        <v>44610</v>
      </c>
      <c r="C60" s="112">
        <v>7.6802409999999997</v>
      </c>
      <c r="D60" s="54">
        <v>2.3404999999999999E-2</v>
      </c>
      <c r="E60" s="112">
        <v>3.8862000000000001E-2</v>
      </c>
      <c r="F60" s="54">
        <v>7.1485700000000003</v>
      </c>
      <c r="G60" s="54">
        <v>2.9980799999999999</v>
      </c>
      <c r="H60" s="54">
        <v>16.469635</v>
      </c>
      <c r="I60" s="54">
        <v>0.11393</v>
      </c>
      <c r="J60" s="54">
        <v>3.7790119999999998</v>
      </c>
      <c r="K60" s="54">
        <v>2.5779899999999998</v>
      </c>
      <c r="L60" s="54">
        <v>2.7105160000000001</v>
      </c>
      <c r="M60" s="54">
        <v>0.220863</v>
      </c>
      <c r="N60" s="54">
        <v>2.9211450000000001</v>
      </c>
      <c r="O60" s="54">
        <v>0.17410600000000001</v>
      </c>
      <c r="P60" s="54">
        <v>10.160314</v>
      </c>
      <c r="Q60" s="54">
        <v>0</v>
      </c>
      <c r="R60" s="54">
        <v>5.8828999999999999E-2</v>
      </c>
      <c r="S60" s="54">
        <v>6.6742140000000001</v>
      </c>
      <c r="T60" s="54">
        <v>0.14840200000000001</v>
      </c>
      <c r="U60" s="54">
        <v>13.822171000000001</v>
      </c>
      <c r="V60" s="54">
        <v>18.873828</v>
      </c>
      <c r="W60" s="54">
        <v>3.2650600000000001</v>
      </c>
      <c r="X60" s="54">
        <v>2.9859E-2</v>
      </c>
      <c r="Y60" s="54">
        <v>3.492264</v>
      </c>
      <c r="Z60" s="54">
        <v>1.2115499999999999</v>
      </c>
      <c r="AA60" s="54">
        <v>16.126939</v>
      </c>
      <c r="AB60" s="54">
        <v>1.2622629999999999</v>
      </c>
      <c r="AC60" s="54">
        <v>17.420385</v>
      </c>
      <c r="AD60" s="54">
        <v>2.0525519999999999</v>
      </c>
      <c r="AE60" s="54">
        <v>142.70721399999999</v>
      </c>
      <c r="AF60" s="54">
        <v>15.347253</v>
      </c>
      <c r="AG60" s="53">
        <v>113.438231</v>
      </c>
      <c r="AH60" s="156">
        <v>9.4269000000000006E-2</v>
      </c>
      <c r="AI60" s="54">
        <v>2.2862969999999998</v>
      </c>
      <c r="AJ60" s="54">
        <v>2.919664</v>
      </c>
      <c r="AK60" s="53">
        <v>3.4575239999999998</v>
      </c>
      <c r="AL60" s="53">
        <v>1.910525</v>
      </c>
      <c r="AM60" s="53">
        <v>6.4316999999999999E-2</v>
      </c>
      <c r="AN60" s="53">
        <v>0.26569599999999999</v>
      </c>
      <c r="AO60" s="53">
        <v>1.262856</v>
      </c>
      <c r="AP60" s="53">
        <v>6.8283550000000002</v>
      </c>
      <c r="AQ60" s="53">
        <v>5.7843629999999999</v>
      </c>
      <c r="AR60" s="53">
        <v>6.3468999999999998E-2</v>
      </c>
      <c r="AS60" s="53">
        <v>3.9392999999999997E-2</v>
      </c>
      <c r="AT60" s="53">
        <v>2.0596420000000002</v>
      </c>
      <c r="AU60" s="109">
        <v>15.665820999999999</v>
      </c>
      <c r="AV60" s="109"/>
    </row>
    <row r="61" spans="1:48" ht="16.5" customHeight="1" x14ac:dyDescent="0.3">
      <c r="A61" s="9">
        <v>60</v>
      </c>
      <c r="B61" s="3">
        <v>44609</v>
      </c>
      <c r="C61" s="112">
        <v>7.6765489999999996</v>
      </c>
      <c r="D61" s="54">
        <v>2.3394000000000002E-2</v>
      </c>
      <c r="E61" s="112">
        <v>3.8845999999999999E-2</v>
      </c>
      <c r="F61" s="54">
        <v>7.141883</v>
      </c>
      <c r="G61" s="54">
        <v>3.0059740000000001</v>
      </c>
      <c r="H61" s="54">
        <v>16.480943</v>
      </c>
      <c r="I61" s="54">
        <v>0.11199099999999999</v>
      </c>
      <c r="J61" s="54">
        <v>3.832776</v>
      </c>
      <c r="K61" s="54">
        <v>2.627297</v>
      </c>
      <c r="L61" s="54">
        <v>2.7082830000000002</v>
      </c>
      <c r="M61" s="54">
        <v>0.22078200000000001</v>
      </c>
      <c r="N61" s="54">
        <v>2.9450599999999998</v>
      </c>
      <c r="O61" s="54">
        <v>0.17402500000000001</v>
      </c>
      <c r="P61" s="54">
        <v>10.147694</v>
      </c>
      <c r="Q61" s="54">
        <v>0</v>
      </c>
      <c r="R61" s="54">
        <v>5.9544E-2</v>
      </c>
      <c r="S61" s="54">
        <v>6.7973980000000003</v>
      </c>
      <c r="T61" s="54">
        <v>0.152532</v>
      </c>
      <c r="U61" s="54">
        <v>13.822171000000001</v>
      </c>
      <c r="V61" s="54">
        <v>18.873828</v>
      </c>
      <c r="W61" s="54">
        <v>3.2729200000000001</v>
      </c>
      <c r="X61" s="54">
        <v>2.9846000000000001E-2</v>
      </c>
      <c r="Y61" s="54">
        <v>3.5500039999999999</v>
      </c>
      <c r="Z61" s="54">
        <v>1.211638</v>
      </c>
      <c r="AA61" s="54">
        <v>16.140201000000001</v>
      </c>
      <c r="AB61" s="54">
        <v>1.265754</v>
      </c>
      <c r="AC61" s="54">
        <v>17.420385</v>
      </c>
      <c r="AD61" s="54">
        <v>2.0525519999999999</v>
      </c>
      <c r="AE61" s="54">
        <v>142.67462800000001</v>
      </c>
      <c r="AF61" s="54">
        <v>15.345306000000001</v>
      </c>
      <c r="AG61" s="53">
        <v>113.388457</v>
      </c>
      <c r="AH61" s="53">
        <v>9.4299999999999995E-2</v>
      </c>
      <c r="AI61" s="54">
        <v>2.2867989999999998</v>
      </c>
      <c r="AJ61" s="54">
        <v>2.92367</v>
      </c>
      <c r="AK61" s="53">
        <v>3.4796369999999999</v>
      </c>
      <c r="AL61" s="53">
        <v>1.9317139999999999</v>
      </c>
      <c r="AM61" s="53">
        <v>6.4322000000000004E-2</v>
      </c>
      <c r="AN61" s="53">
        <v>0.26670700000000003</v>
      </c>
      <c r="AO61" s="53">
        <v>1.262202</v>
      </c>
      <c r="AP61" s="53">
        <v>6.8283550000000002</v>
      </c>
      <c r="AQ61" s="53">
        <v>5.7843629999999999</v>
      </c>
      <c r="AR61" s="53">
        <v>6.3468999999999998E-2</v>
      </c>
      <c r="AS61" s="53">
        <v>3.9392999999999997E-2</v>
      </c>
      <c r="AT61" s="53">
        <v>2.0656319999999999</v>
      </c>
      <c r="AU61" s="109">
        <v>15.665820999999999</v>
      </c>
      <c r="AV61" s="109">
        <v>3.3527000000000001E-2</v>
      </c>
    </row>
    <row r="62" spans="1:48" ht="16.5" customHeight="1" x14ac:dyDescent="0.3">
      <c r="A62" s="9">
        <v>61</v>
      </c>
      <c r="B62" s="3">
        <v>44608</v>
      </c>
      <c r="C62" s="112">
        <v>7.6722739999999998</v>
      </c>
      <c r="D62" s="54">
        <v>2.3382E-2</v>
      </c>
      <c r="E62" s="112">
        <v>3.8828000000000001E-2</v>
      </c>
      <c r="F62" s="54">
        <v>7.1277920000000003</v>
      </c>
      <c r="G62" s="54">
        <v>3.0017369999999999</v>
      </c>
      <c r="H62" s="54">
        <v>16.467651</v>
      </c>
      <c r="I62" s="54">
        <v>0.11228299999999999</v>
      </c>
      <c r="J62" s="54">
        <v>3.8426439999999999</v>
      </c>
      <c r="K62" s="54">
        <v>2.5927730000000002</v>
      </c>
      <c r="L62" s="54">
        <v>2.705552</v>
      </c>
      <c r="M62" s="54">
        <v>0.220717</v>
      </c>
      <c r="N62" s="54">
        <v>2.937853</v>
      </c>
      <c r="O62" s="54">
        <v>0.17393500000000001</v>
      </c>
      <c r="P62" s="54">
        <v>10.132802</v>
      </c>
      <c r="Q62" s="54">
        <v>0</v>
      </c>
      <c r="R62" s="54">
        <v>5.9680999999999998E-2</v>
      </c>
      <c r="S62" s="54">
        <v>6.8000689999999997</v>
      </c>
      <c r="T62" s="54">
        <v>0.15313499999999999</v>
      </c>
      <c r="U62" s="54">
        <v>13.822171000000001</v>
      </c>
      <c r="V62" s="54">
        <v>18.873828</v>
      </c>
      <c r="W62" s="54">
        <v>3.2727889999999999</v>
      </c>
      <c r="X62" s="54">
        <v>2.9832999999999998E-2</v>
      </c>
      <c r="Y62" s="54">
        <v>3.543472</v>
      </c>
      <c r="Z62" s="54">
        <v>1.2102219999999999</v>
      </c>
      <c r="AA62" s="54">
        <v>16.123721</v>
      </c>
      <c r="AB62" s="54">
        <v>1.2642070000000001</v>
      </c>
      <c r="AC62" s="54">
        <v>17.420385</v>
      </c>
      <c r="AD62" s="54">
        <v>2.0525519999999999</v>
      </c>
      <c r="AE62" s="54">
        <v>142.588988</v>
      </c>
      <c r="AF62" s="54">
        <v>15.326124</v>
      </c>
      <c r="AG62" s="53">
        <v>113.28888999999999</v>
      </c>
      <c r="AH62" s="53">
        <v>9.4118999999999994E-2</v>
      </c>
      <c r="AI62" s="54">
        <v>2.2851370000000002</v>
      </c>
      <c r="AJ62" s="54">
        <v>2.9225469999999998</v>
      </c>
      <c r="AK62" s="53">
        <v>3.4790990000000002</v>
      </c>
      <c r="AL62" s="53">
        <v>1.92794</v>
      </c>
      <c r="AM62" s="53">
        <v>6.3787999999999997E-2</v>
      </c>
      <c r="AN62" s="53">
        <v>0.26671400000000001</v>
      </c>
      <c r="AO62" s="53">
        <v>1.258562</v>
      </c>
      <c r="AP62" s="53">
        <v>6.8283550000000002</v>
      </c>
      <c r="AQ62" s="53">
        <v>5.7843629999999999</v>
      </c>
      <c r="AR62" s="53">
        <v>6.3468999999999998E-2</v>
      </c>
      <c r="AS62" s="53">
        <v>3.9392999999999997E-2</v>
      </c>
      <c r="AT62" s="53">
        <v>2.0653929999999998</v>
      </c>
      <c r="AU62" s="109">
        <v>15.665820999999999</v>
      </c>
      <c r="AV62" s="109">
        <v>3.3808999999999999E-2</v>
      </c>
    </row>
    <row r="63" spans="1:48" ht="16.5" customHeight="1" x14ac:dyDescent="0.3">
      <c r="A63" s="9">
        <v>62</v>
      </c>
      <c r="B63" s="3">
        <v>44607</v>
      </c>
      <c r="C63" s="112">
        <v>7.6687320000000003</v>
      </c>
      <c r="D63" s="54">
        <v>2.3368E-2</v>
      </c>
      <c r="E63" s="112">
        <v>3.8809000000000003E-2</v>
      </c>
      <c r="F63" s="54">
        <v>7.1299760000000001</v>
      </c>
      <c r="G63" s="54">
        <v>2.9922979999999999</v>
      </c>
      <c r="H63" s="54">
        <v>16.383362000000002</v>
      </c>
      <c r="I63" s="54">
        <v>0.11100400000000001</v>
      </c>
      <c r="J63" s="54">
        <v>3.7761390000000001</v>
      </c>
      <c r="K63" s="54">
        <v>2.5521219999999998</v>
      </c>
      <c r="L63" s="54">
        <v>2.7031299999999998</v>
      </c>
      <c r="M63" s="54">
        <v>0.220635</v>
      </c>
      <c r="N63" s="54">
        <v>2.9066429999999999</v>
      </c>
      <c r="O63" s="54">
        <v>0.17385200000000001</v>
      </c>
      <c r="P63" s="54">
        <v>10.213915999999999</v>
      </c>
      <c r="Q63" s="54">
        <v>0</v>
      </c>
      <c r="R63" s="54">
        <v>5.8888999999999997E-2</v>
      </c>
      <c r="S63" s="54">
        <v>6.7123359999999996</v>
      </c>
      <c r="T63" s="54">
        <v>0.14868600000000001</v>
      </c>
      <c r="U63" s="54">
        <v>13.822171000000001</v>
      </c>
      <c r="V63" s="54">
        <v>18.873828</v>
      </c>
      <c r="W63" s="54">
        <v>3.2487710000000001</v>
      </c>
      <c r="X63" s="54">
        <v>2.9832999999999998E-2</v>
      </c>
      <c r="Y63" s="54">
        <v>3.509204</v>
      </c>
      <c r="Z63" s="54">
        <v>1.2107380000000001</v>
      </c>
      <c r="AA63" s="54">
        <v>16.044998</v>
      </c>
      <c r="AB63" s="54">
        <v>1.2582150000000001</v>
      </c>
      <c r="AC63" s="54">
        <v>17.420385</v>
      </c>
      <c r="AD63" s="54">
        <v>2.0525519999999999</v>
      </c>
      <c r="AE63" s="54">
        <v>142.524878</v>
      </c>
      <c r="AF63" s="54">
        <v>15.345584000000001</v>
      </c>
      <c r="AG63" s="53">
        <v>113.336564</v>
      </c>
      <c r="AH63" s="53">
        <v>9.3940999999999997E-2</v>
      </c>
      <c r="AI63" s="54">
        <v>2.2758970000000001</v>
      </c>
      <c r="AJ63" s="54">
        <v>2.9093469999999999</v>
      </c>
      <c r="AK63" s="53">
        <v>3.4805130000000002</v>
      </c>
      <c r="AL63" s="53">
        <v>1.901934</v>
      </c>
      <c r="AM63" s="53">
        <v>6.3326999999999994E-2</v>
      </c>
      <c r="AN63" s="53">
        <v>0.26556600000000002</v>
      </c>
      <c r="AO63" s="53">
        <v>1.259406</v>
      </c>
      <c r="AP63" s="53">
        <v>7.043812</v>
      </c>
      <c r="AQ63" s="53">
        <v>5.7843629999999999</v>
      </c>
      <c r="AR63" s="53">
        <v>6.3980999999999996E-2</v>
      </c>
      <c r="AS63" s="53">
        <v>3.9298E-2</v>
      </c>
      <c r="AT63" s="53">
        <v>2.0561060000000002</v>
      </c>
      <c r="AU63" s="109">
        <v>15.665820999999999</v>
      </c>
      <c r="AV63" s="109">
        <v>3.4755000000000001E-2</v>
      </c>
    </row>
    <row r="64" spans="1:48" ht="16.5" customHeight="1" x14ac:dyDescent="0.3">
      <c r="A64" s="9">
        <v>63</v>
      </c>
      <c r="B64" s="3">
        <v>44606</v>
      </c>
      <c r="C64" s="112">
        <v>7.6653279999999997</v>
      </c>
      <c r="D64" s="54">
        <v>2.3355999999999998E-2</v>
      </c>
      <c r="E64" s="112">
        <v>3.8790999999999999E-2</v>
      </c>
      <c r="F64" s="54">
        <v>7.1298539999999999</v>
      </c>
      <c r="G64" s="54">
        <v>3.0031699999999999</v>
      </c>
      <c r="H64" s="54">
        <v>16.335494000000001</v>
      </c>
      <c r="I64" s="54">
        <v>0.10925799999999999</v>
      </c>
      <c r="J64" s="54">
        <v>3.863496</v>
      </c>
      <c r="K64" s="54">
        <v>2.5989239999999998</v>
      </c>
      <c r="L64" s="54">
        <v>2.7078009999999999</v>
      </c>
      <c r="M64" s="54">
        <v>0.220552</v>
      </c>
      <c r="N64" s="54">
        <v>2.9102980000000001</v>
      </c>
      <c r="O64" s="54">
        <v>0.17376900000000001</v>
      </c>
      <c r="P64" s="54">
        <v>10.198347999999999</v>
      </c>
      <c r="Q64" s="54">
        <v>0</v>
      </c>
      <c r="R64" s="54">
        <v>6.0531000000000001E-2</v>
      </c>
      <c r="S64" s="54">
        <v>6.8589979999999997</v>
      </c>
      <c r="T64" s="54">
        <v>0.14841699999999999</v>
      </c>
      <c r="U64" s="54">
        <v>13.822171000000001</v>
      </c>
      <c r="V64" s="54">
        <v>18.873828</v>
      </c>
      <c r="W64" s="54">
        <v>3.2591039999999998</v>
      </c>
      <c r="X64" s="54">
        <v>2.9818999999999998E-2</v>
      </c>
      <c r="Y64" s="54">
        <v>3.578436</v>
      </c>
      <c r="Z64" s="54">
        <v>1.2112860000000001</v>
      </c>
      <c r="AA64" s="54">
        <v>15.997472</v>
      </c>
      <c r="AB64" s="54">
        <v>1.26234</v>
      </c>
      <c r="AC64" s="54">
        <v>17.420385</v>
      </c>
      <c r="AD64" s="54">
        <v>2.0525519999999999</v>
      </c>
      <c r="AE64" s="54">
        <v>142.44736700000001</v>
      </c>
      <c r="AF64" s="54">
        <v>15.351112000000001</v>
      </c>
      <c r="AG64" s="53">
        <v>113.312679</v>
      </c>
      <c r="AH64" s="53">
        <v>9.4034999999999994E-2</v>
      </c>
      <c r="AI64" s="54">
        <v>2.268586</v>
      </c>
      <c r="AJ64" s="54">
        <v>2.9147989999999999</v>
      </c>
      <c r="AK64" s="53">
        <v>3.5289769999999998</v>
      </c>
      <c r="AL64" s="53">
        <v>1.9124840000000001</v>
      </c>
      <c r="AM64" s="53">
        <v>6.2532000000000004E-2</v>
      </c>
      <c r="AN64" s="53">
        <v>0.267785</v>
      </c>
      <c r="AO64" s="53">
        <v>1.2598609999999999</v>
      </c>
      <c r="AP64" s="53">
        <v>7.043812</v>
      </c>
      <c r="AQ64" s="53">
        <v>5.7843629999999999</v>
      </c>
      <c r="AR64" s="53">
        <v>6.3980999999999996E-2</v>
      </c>
      <c r="AS64" s="53">
        <v>3.9298E-2</v>
      </c>
      <c r="AT64" s="53">
        <v>2.062999</v>
      </c>
      <c r="AU64" s="109">
        <v>15.665820999999999</v>
      </c>
      <c r="AV64" s="109">
        <v>3.4349999999999999E-2</v>
      </c>
    </row>
    <row r="65" spans="1:48" ht="16.5" customHeight="1" x14ac:dyDescent="0.3">
      <c r="A65" s="9">
        <v>64</v>
      </c>
      <c r="B65" s="3">
        <v>44603</v>
      </c>
      <c r="C65" s="112">
        <v>7.6544850000000002</v>
      </c>
      <c r="D65" s="54">
        <v>2.3318999999999999E-2</v>
      </c>
      <c r="E65" s="112">
        <v>3.8734999999999999E-2</v>
      </c>
      <c r="F65" s="54">
        <v>7.1290079999999998</v>
      </c>
      <c r="G65" s="54">
        <v>2.99912</v>
      </c>
      <c r="H65" s="54">
        <v>16.387671000000001</v>
      </c>
      <c r="I65" s="54">
        <v>0.110415</v>
      </c>
      <c r="J65" s="54">
        <v>3.8524020000000001</v>
      </c>
      <c r="K65" s="54">
        <v>2.578017</v>
      </c>
      <c r="L65" s="54">
        <v>2.7061109999999999</v>
      </c>
      <c r="M65" s="54">
        <v>0.22034000000000001</v>
      </c>
      <c r="N65" s="54">
        <v>2.9277820000000001</v>
      </c>
      <c r="O65" s="54">
        <v>0.17352500000000001</v>
      </c>
      <c r="P65" s="54">
        <v>10.153286</v>
      </c>
      <c r="Q65" s="54">
        <v>0</v>
      </c>
      <c r="R65" s="54">
        <v>6.0553000000000003E-2</v>
      </c>
      <c r="S65" s="54">
        <v>6.8281780000000003</v>
      </c>
      <c r="T65" s="54">
        <v>0.15345500000000001</v>
      </c>
      <c r="U65" s="54">
        <v>13.859135</v>
      </c>
      <c r="V65" s="54">
        <v>18.912856999999999</v>
      </c>
      <c r="W65" s="54">
        <v>3.2657479999999999</v>
      </c>
      <c r="X65" s="54">
        <v>2.9781999999999999E-2</v>
      </c>
      <c r="Y65" s="54">
        <v>3.5717240000000001</v>
      </c>
      <c r="Z65" s="54">
        <v>1.210537</v>
      </c>
      <c r="AA65" s="54">
        <v>16.038057999999999</v>
      </c>
      <c r="AB65" s="54">
        <v>1.2613749999999999</v>
      </c>
      <c r="AC65" s="54">
        <v>17.472306</v>
      </c>
      <c r="AD65" s="54">
        <v>2.038678</v>
      </c>
      <c r="AE65" s="54">
        <v>142.24310500000001</v>
      </c>
      <c r="AF65" s="54">
        <v>15.333164999999999</v>
      </c>
      <c r="AG65" s="53">
        <v>113.16857899999999</v>
      </c>
      <c r="AH65" s="53">
        <v>9.3878000000000003E-2</v>
      </c>
      <c r="AI65" s="54">
        <v>2.2765629999999999</v>
      </c>
      <c r="AJ65" s="54">
        <v>2.9176060000000001</v>
      </c>
      <c r="AK65" s="53">
        <v>3.5364369999999998</v>
      </c>
      <c r="AL65" s="53">
        <v>1.9226909999999999</v>
      </c>
      <c r="AM65" s="53">
        <v>6.3225000000000003E-2</v>
      </c>
      <c r="AN65" s="53">
        <v>0.267484</v>
      </c>
      <c r="AO65" s="53">
        <v>1.2608619999999999</v>
      </c>
      <c r="AP65" s="53">
        <v>7.043812</v>
      </c>
      <c r="AQ65" s="53">
        <v>5.6883530000000002</v>
      </c>
      <c r="AR65" s="53">
        <v>6.3980999999999996E-2</v>
      </c>
      <c r="AS65" s="53">
        <v>3.9298E-2</v>
      </c>
      <c r="AT65" s="53">
        <v>2.0610219999999999</v>
      </c>
      <c r="AU65" s="109">
        <v>15.665820999999999</v>
      </c>
      <c r="AV65" s="109">
        <v>3.3554E-2</v>
      </c>
    </row>
    <row r="66" spans="1:48" ht="16.5" customHeight="1" x14ac:dyDescent="0.3">
      <c r="A66" s="9">
        <v>65</v>
      </c>
      <c r="B66" s="3">
        <v>44602</v>
      </c>
      <c r="C66" s="112">
        <v>7.6507680000000002</v>
      </c>
      <c r="D66" s="54">
        <v>2.3306E-2</v>
      </c>
      <c r="E66" s="112">
        <v>3.8718000000000002E-2</v>
      </c>
      <c r="F66" s="54">
        <v>7.1167639999999999</v>
      </c>
      <c r="G66" s="54">
        <v>2.9966529999999998</v>
      </c>
      <c r="H66" s="54">
        <v>16.409047999999999</v>
      </c>
      <c r="I66" s="54">
        <v>0.110323</v>
      </c>
      <c r="J66" s="54">
        <v>3.8679760000000001</v>
      </c>
      <c r="K66" s="54">
        <v>2.5643479999999998</v>
      </c>
      <c r="L66" s="54">
        <v>2.7060010000000001</v>
      </c>
      <c r="M66" s="54">
        <v>0.22026299999999999</v>
      </c>
      <c r="N66" s="54">
        <v>2.9346649999999999</v>
      </c>
      <c r="O66" s="54">
        <v>0.17344599999999999</v>
      </c>
      <c r="P66" s="54">
        <v>10.158488999999999</v>
      </c>
      <c r="Q66" s="54">
        <v>0</v>
      </c>
      <c r="R66" s="54">
        <v>6.0833999999999999E-2</v>
      </c>
      <c r="S66" s="54">
        <v>6.7973420000000004</v>
      </c>
      <c r="T66" s="54">
        <v>0.15717999999999999</v>
      </c>
      <c r="U66" s="54">
        <v>13.859135</v>
      </c>
      <c r="V66" s="54">
        <v>18.912856999999999</v>
      </c>
      <c r="W66" s="54">
        <v>3.2715459999999998</v>
      </c>
      <c r="X66" s="54">
        <v>2.9769E-2</v>
      </c>
      <c r="Y66" s="54">
        <v>3.5547520000000001</v>
      </c>
      <c r="Z66" s="54">
        <v>1.208267</v>
      </c>
      <c r="AA66" s="54">
        <v>16.073164999999999</v>
      </c>
      <c r="AB66" s="54">
        <v>1.261258</v>
      </c>
      <c r="AC66" s="54">
        <v>17.472306</v>
      </c>
      <c r="AD66" s="54">
        <v>2.038678</v>
      </c>
      <c r="AE66" s="54">
        <v>142.17809299999999</v>
      </c>
      <c r="AF66" s="54">
        <v>15.329651</v>
      </c>
      <c r="AG66" s="53">
        <v>113.12041000000001</v>
      </c>
      <c r="AH66" s="53">
        <v>9.3934000000000004E-2</v>
      </c>
      <c r="AI66" s="54">
        <v>2.2833230000000002</v>
      </c>
      <c r="AJ66" s="54">
        <v>2.919635</v>
      </c>
      <c r="AK66" s="53">
        <v>3.5200140000000002</v>
      </c>
      <c r="AL66" s="53">
        <v>1.9278200000000001</v>
      </c>
      <c r="AM66" s="53">
        <v>6.2843999999999997E-2</v>
      </c>
      <c r="AN66" s="53">
        <v>0.26804</v>
      </c>
      <c r="AO66" s="53">
        <v>1.2575499999999999</v>
      </c>
      <c r="AP66" s="53">
        <v>7.043812</v>
      </c>
      <c r="AQ66" s="53">
        <v>5.6883530000000002</v>
      </c>
      <c r="AR66" s="53">
        <v>6.3980999999999996E-2</v>
      </c>
      <c r="AS66" s="53">
        <v>3.9298E-2</v>
      </c>
      <c r="AT66" s="53">
        <v>2.062233</v>
      </c>
      <c r="AU66" s="109">
        <v>15.665820999999999</v>
      </c>
      <c r="AV66" s="109">
        <v>3.3741E-2</v>
      </c>
    </row>
    <row r="67" spans="1:48" ht="16.5" customHeight="1" x14ac:dyDescent="0.3">
      <c r="A67" s="9">
        <v>66</v>
      </c>
      <c r="B67" s="3">
        <v>44601</v>
      </c>
      <c r="C67" s="112">
        <v>7.647049</v>
      </c>
      <c r="D67" s="54">
        <v>2.3293999999999999E-2</v>
      </c>
      <c r="E67" s="112">
        <v>3.8698999999999997E-2</v>
      </c>
      <c r="F67" s="54">
        <v>7.1099639999999997</v>
      </c>
      <c r="G67" s="54">
        <v>2.9915470000000002</v>
      </c>
      <c r="H67" s="54">
        <v>16.455138999999999</v>
      </c>
      <c r="I67" s="54">
        <v>0.109837</v>
      </c>
      <c r="J67" s="54">
        <v>3.7974299999999999</v>
      </c>
      <c r="K67" s="54">
        <v>2.5303610000000001</v>
      </c>
      <c r="L67" s="54">
        <v>2.7031369999999999</v>
      </c>
      <c r="M67" s="54">
        <v>0.22018399999999999</v>
      </c>
      <c r="N67" s="54">
        <v>2.9131230000000001</v>
      </c>
      <c r="O67" s="54">
        <v>0.17336799999999999</v>
      </c>
      <c r="P67" s="54">
        <v>10.126422</v>
      </c>
      <c r="Q67" s="54">
        <v>0</v>
      </c>
      <c r="R67" s="54">
        <v>5.9506000000000003E-2</v>
      </c>
      <c r="S67" s="54">
        <v>6.6937290000000003</v>
      </c>
      <c r="T67" s="54">
        <v>0.15434500000000001</v>
      </c>
      <c r="U67" s="54">
        <v>13.859135</v>
      </c>
      <c r="V67" s="54">
        <v>18.912856999999999</v>
      </c>
      <c r="W67" s="54">
        <v>3.2531620000000001</v>
      </c>
      <c r="X67" s="54">
        <v>2.9756999999999999E-2</v>
      </c>
      <c r="Y67" s="54">
        <v>3.5126200000000001</v>
      </c>
      <c r="Z67" s="54">
        <v>1.2067639999999999</v>
      </c>
      <c r="AA67" s="54">
        <v>16.129180000000002</v>
      </c>
      <c r="AB67" s="54">
        <v>1.259174</v>
      </c>
      <c r="AC67" s="54">
        <v>17.472306</v>
      </c>
      <c r="AD67" s="54">
        <v>2.038678</v>
      </c>
      <c r="AE67" s="54">
        <v>141.99241599999999</v>
      </c>
      <c r="AF67" s="54">
        <v>15.303910999999999</v>
      </c>
      <c r="AG67" s="53">
        <v>113.02785799999999</v>
      </c>
      <c r="AH67" s="53">
        <v>9.3611E-2</v>
      </c>
      <c r="AI67" s="54">
        <v>2.2900459999999998</v>
      </c>
      <c r="AJ67" s="54">
        <v>2.9087900000000002</v>
      </c>
      <c r="AK67" s="53">
        <v>3.5199780000000001</v>
      </c>
      <c r="AL67" s="53">
        <v>1.9080649999999999</v>
      </c>
      <c r="AM67" s="53">
        <v>6.3105999999999995E-2</v>
      </c>
      <c r="AN67" s="53">
        <v>0.26491500000000001</v>
      </c>
      <c r="AO67" s="53">
        <v>1.255382</v>
      </c>
      <c r="AP67" s="53">
        <v>7.043812</v>
      </c>
      <c r="AQ67" s="53">
        <v>5.6883530000000002</v>
      </c>
      <c r="AR67" s="53">
        <v>6.3980999999999996E-2</v>
      </c>
      <c r="AS67" s="53">
        <v>3.9298E-2</v>
      </c>
      <c r="AT67" s="53">
        <v>2.0589979999999999</v>
      </c>
      <c r="AU67" s="109">
        <v>15.665820999999999</v>
      </c>
      <c r="AV67" s="109">
        <v>3.3495999999999998E-2</v>
      </c>
    </row>
    <row r="68" spans="1:48" ht="16.5" customHeight="1" x14ac:dyDescent="0.3">
      <c r="A68" s="9">
        <v>67</v>
      </c>
      <c r="B68" s="3">
        <v>44600</v>
      </c>
      <c r="C68" s="112">
        <v>7.6433479999999996</v>
      </c>
      <c r="D68" s="54">
        <v>2.3283000000000002E-2</v>
      </c>
      <c r="E68" s="112">
        <v>3.8681E-2</v>
      </c>
      <c r="F68" s="54">
        <v>7.0997170000000001</v>
      </c>
      <c r="G68" s="54">
        <v>2.9889800000000002</v>
      </c>
      <c r="H68" s="54">
        <v>16.365151000000001</v>
      </c>
      <c r="I68" s="54">
        <v>0.10883</v>
      </c>
      <c r="J68" s="54">
        <v>3.7748010000000001</v>
      </c>
      <c r="K68" s="54">
        <v>2.4997780000000001</v>
      </c>
      <c r="L68" s="54">
        <v>2.701184</v>
      </c>
      <c r="M68" s="54">
        <v>0.220107</v>
      </c>
      <c r="N68" s="54">
        <v>2.8896950000000001</v>
      </c>
      <c r="O68" s="54">
        <v>0.17327699999999999</v>
      </c>
      <c r="P68" s="54">
        <v>10.105886</v>
      </c>
      <c r="Q68" s="54">
        <v>0</v>
      </c>
      <c r="R68" s="54">
        <v>5.9441000000000001E-2</v>
      </c>
      <c r="S68" s="54">
        <v>6.6413630000000001</v>
      </c>
      <c r="T68" s="54">
        <v>0.151953</v>
      </c>
      <c r="U68" s="54">
        <v>13.859135</v>
      </c>
      <c r="V68" s="54">
        <v>18.912856999999999</v>
      </c>
      <c r="W68" s="54">
        <v>3.2376649999999998</v>
      </c>
      <c r="X68" s="54">
        <v>2.9744E-2</v>
      </c>
      <c r="Y68" s="54">
        <v>3.485414</v>
      </c>
      <c r="Z68" s="54">
        <v>1.2038139999999999</v>
      </c>
      <c r="AA68" s="54">
        <v>16.040410000000001</v>
      </c>
      <c r="AB68" s="54">
        <v>1.257992</v>
      </c>
      <c r="AC68" s="54">
        <v>17.472306</v>
      </c>
      <c r="AD68" s="54">
        <v>2.038678</v>
      </c>
      <c r="AE68" s="54">
        <v>141.92056099999999</v>
      </c>
      <c r="AF68" s="54">
        <v>15.272803</v>
      </c>
      <c r="AG68" s="53">
        <v>112.910963</v>
      </c>
      <c r="AH68" s="53">
        <v>9.3590000000000007E-2</v>
      </c>
      <c r="AI68" s="54">
        <v>2.2805840000000002</v>
      </c>
      <c r="AJ68" s="54">
        <v>2.899762</v>
      </c>
      <c r="AK68" s="53">
        <v>3.527596</v>
      </c>
      <c r="AL68" s="53">
        <v>1.8918269999999999</v>
      </c>
      <c r="AM68" s="53">
        <v>6.3053999999999999E-2</v>
      </c>
      <c r="AN68" s="53">
        <v>0.26449600000000001</v>
      </c>
      <c r="AO68" s="53">
        <v>1.2524550000000001</v>
      </c>
      <c r="AP68" s="53">
        <v>7.1237979999999999</v>
      </c>
      <c r="AQ68" s="53">
        <v>5.6883530000000002</v>
      </c>
      <c r="AR68" s="53">
        <v>6.3279000000000002E-2</v>
      </c>
      <c r="AS68" s="53">
        <v>3.9169000000000002E-2</v>
      </c>
      <c r="AT68" s="53">
        <v>2.0569760000000001</v>
      </c>
      <c r="AU68" s="109">
        <v>15.665820999999999</v>
      </c>
      <c r="AV68" s="109">
        <v>3.3921E-2</v>
      </c>
    </row>
    <row r="69" spans="1:48" ht="16.5" customHeight="1" x14ac:dyDescent="0.3">
      <c r="A69" s="9">
        <v>68</v>
      </c>
      <c r="B69" s="3">
        <v>44599</v>
      </c>
      <c r="C69" s="112">
        <v>7.6395580000000001</v>
      </c>
      <c r="D69" s="54">
        <v>2.3271E-2</v>
      </c>
      <c r="E69" s="112">
        <v>3.8662000000000002E-2</v>
      </c>
      <c r="F69" s="54">
        <v>7.1077630000000003</v>
      </c>
      <c r="G69" s="54">
        <v>2.983889</v>
      </c>
      <c r="H69" s="54">
        <v>16.369354000000001</v>
      </c>
      <c r="I69" s="54">
        <v>0.108583</v>
      </c>
      <c r="J69" s="54">
        <v>3.6688179999999999</v>
      </c>
      <c r="K69" s="54">
        <v>2.4310489999999998</v>
      </c>
      <c r="L69" s="54">
        <v>2.7009029999999998</v>
      </c>
      <c r="M69" s="54">
        <v>0.22001999999999999</v>
      </c>
      <c r="N69" s="54">
        <v>2.8753259999999998</v>
      </c>
      <c r="O69" s="54">
        <v>0.17319599999999999</v>
      </c>
      <c r="P69" s="54">
        <v>10.08553</v>
      </c>
      <c r="Q69" s="54">
        <v>0</v>
      </c>
      <c r="R69" s="54">
        <v>5.8091999999999998E-2</v>
      </c>
      <c r="S69" s="54">
        <v>6.48752</v>
      </c>
      <c r="T69" s="54">
        <v>0.153781</v>
      </c>
      <c r="U69" s="54">
        <v>13.859135</v>
      </c>
      <c r="V69" s="54">
        <v>18.912856999999999</v>
      </c>
      <c r="W69" s="54">
        <v>3.2243889999999999</v>
      </c>
      <c r="X69" s="54">
        <v>2.9731E-2</v>
      </c>
      <c r="Y69" s="54">
        <v>3.4196870000000001</v>
      </c>
      <c r="Z69" s="54">
        <v>1.1995750000000001</v>
      </c>
      <c r="AA69" s="54">
        <v>16.033407</v>
      </c>
      <c r="AB69" s="54">
        <v>1.2590209999999999</v>
      </c>
      <c r="AC69" s="54">
        <v>17.472306</v>
      </c>
      <c r="AD69" s="54">
        <v>2.038678</v>
      </c>
      <c r="AE69" s="54">
        <v>141.77555100000001</v>
      </c>
      <c r="AF69" s="54">
        <v>15.236217</v>
      </c>
      <c r="AG69" s="53">
        <v>112.812214</v>
      </c>
      <c r="AH69" s="53">
        <v>9.3428999999999998E-2</v>
      </c>
      <c r="AI69" s="54">
        <v>2.2796989999999999</v>
      </c>
      <c r="AJ69" s="54">
        <v>2.8937900000000001</v>
      </c>
      <c r="AK69" s="53">
        <v>3.5145430000000002</v>
      </c>
      <c r="AL69" s="53">
        <v>1.872906</v>
      </c>
      <c r="AM69" s="53">
        <v>6.3389000000000001E-2</v>
      </c>
      <c r="AN69" s="53">
        <v>0.26115899999999997</v>
      </c>
      <c r="AO69" s="53">
        <v>1.2538260000000001</v>
      </c>
      <c r="AP69" s="53">
        <v>7.1237979999999999</v>
      </c>
      <c r="AQ69" s="53">
        <v>5.6883530000000002</v>
      </c>
      <c r="AR69" s="53">
        <v>6.3279000000000002E-2</v>
      </c>
      <c r="AS69" s="53">
        <v>3.9169000000000002E-2</v>
      </c>
      <c r="AT69" s="53">
        <v>2.0549759999999999</v>
      </c>
      <c r="AU69" s="109">
        <v>15.665820999999999</v>
      </c>
      <c r="AV69" s="109">
        <v>3.3987000000000003E-2</v>
      </c>
    </row>
    <row r="70" spans="1:48" ht="16.5" customHeight="1" x14ac:dyDescent="0.3">
      <c r="A70" s="9">
        <v>69</v>
      </c>
      <c r="B70" s="3">
        <v>44596</v>
      </c>
      <c r="C70" s="112">
        <v>7.6298820000000003</v>
      </c>
      <c r="D70" s="54">
        <v>2.3236E-2</v>
      </c>
      <c r="E70" s="112">
        <v>3.8608999999999997E-2</v>
      </c>
      <c r="F70" s="54">
        <v>7.1105409999999996</v>
      </c>
      <c r="G70" s="54">
        <v>2.9832489999999998</v>
      </c>
      <c r="H70" s="54">
        <v>16.400241000000001</v>
      </c>
      <c r="I70" s="54">
        <v>0.108822</v>
      </c>
      <c r="J70" s="54">
        <v>3.6896779999999998</v>
      </c>
      <c r="K70" s="54">
        <v>2.4401790000000001</v>
      </c>
      <c r="L70" s="54">
        <v>2.7004679999999999</v>
      </c>
      <c r="M70" s="54">
        <v>0.21979299999999999</v>
      </c>
      <c r="N70" s="54">
        <v>2.8720919999999999</v>
      </c>
      <c r="O70" s="54">
        <v>0.172954</v>
      </c>
      <c r="P70" s="54">
        <v>10.019078</v>
      </c>
      <c r="Q70" s="54">
        <v>0</v>
      </c>
      <c r="R70" s="54">
        <v>5.8242000000000002E-2</v>
      </c>
      <c r="S70" s="54">
        <v>6.5459310000000004</v>
      </c>
      <c r="T70" s="54">
        <v>0.151866</v>
      </c>
      <c r="U70" s="54">
        <v>13.693490000000001</v>
      </c>
      <c r="V70" s="54">
        <v>18.654727000000001</v>
      </c>
      <c r="W70" s="54">
        <v>3.22878</v>
      </c>
      <c r="X70" s="54">
        <v>2.9707999999999998E-2</v>
      </c>
      <c r="Y70" s="54">
        <v>3.443867</v>
      </c>
      <c r="Z70" s="54">
        <v>1.201214</v>
      </c>
      <c r="AA70" s="54">
        <v>16.056346999999999</v>
      </c>
      <c r="AB70" s="54">
        <v>1.2587950000000001</v>
      </c>
      <c r="AC70" s="54">
        <v>17.27853</v>
      </c>
      <c r="AD70" s="54">
        <v>2.0324439999999999</v>
      </c>
      <c r="AE70" s="54">
        <v>141.49115599999999</v>
      </c>
      <c r="AF70" s="54">
        <v>15.225293000000001</v>
      </c>
      <c r="AG70" s="53">
        <v>112.671948</v>
      </c>
      <c r="AH70" s="53">
        <v>9.3353000000000005E-2</v>
      </c>
      <c r="AI70" s="54">
        <v>2.2835960000000002</v>
      </c>
      <c r="AJ70" s="54">
        <v>2.8951690000000001</v>
      </c>
      <c r="AK70" s="53">
        <v>3.5067849999999998</v>
      </c>
      <c r="AL70" s="53">
        <v>1.8747320000000001</v>
      </c>
      <c r="AM70" s="53">
        <v>6.3065999999999997E-2</v>
      </c>
      <c r="AN70" s="53">
        <v>0.26105200000000001</v>
      </c>
      <c r="AO70" s="53">
        <v>1.256372</v>
      </c>
      <c r="AP70" s="53">
        <v>7.1237979999999999</v>
      </c>
      <c r="AQ70" s="53">
        <v>5.6569450000000003</v>
      </c>
      <c r="AR70" s="53">
        <v>6.3279000000000002E-2</v>
      </c>
      <c r="AS70" s="53">
        <v>3.9169000000000002E-2</v>
      </c>
      <c r="AT70" s="53">
        <v>2.0542069999999999</v>
      </c>
      <c r="AU70" s="109">
        <v>15.665820999999999</v>
      </c>
      <c r="AV70" s="109">
        <v>3.3306000000000002E-2</v>
      </c>
    </row>
    <row r="71" spans="1:48" ht="16.5" customHeight="1" x14ac:dyDescent="0.3">
      <c r="A71" s="9">
        <v>70</v>
      </c>
      <c r="B71" s="3">
        <v>44595</v>
      </c>
      <c r="C71" s="112">
        <v>7.6262850000000002</v>
      </c>
      <c r="D71" s="54">
        <v>2.3223000000000001E-2</v>
      </c>
      <c r="E71" s="112">
        <v>3.8591E-2</v>
      </c>
      <c r="F71" s="54">
        <v>7.0908090000000001</v>
      </c>
      <c r="G71" s="54">
        <v>2.985401</v>
      </c>
      <c r="H71" s="54">
        <v>16.258123999999999</v>
      </c>
      <c r="I71" s="54">
        <v>0.107664</v>
      </c>
      <c r="J71" s="54">
        <v>3.7859189999999998</v>
      </c>
      <c r="K71" s="54">
        <v>2.4861960000000001</v>
      </c>
      <c r="L71" s="54">
        <v>2.7017570000000002</v>
      </c>
      <c r="M71" s="54">
        <v>0.21971499999999999</v>
      </c>
      <c r="N71" s="54">
        <v>2.8914439999999999</v>
      </c>
      <c r="O71" s="54">
        <v>0.172877</v>
      </c>
      <c r="P71" s="54">
        <v>9.9903770000000005</v>
      </c>
      <c r="Q71" s="54">
        <v>0</v>
      </c>
      <c r="R71" s="54">
        <v>5.9561000000000003E-2</v>
      </c>
      <c r="S71" s="54">
        <v>6.6996440000000002</v>
      </c>
      <c r="T71" s="54">
        <v>0.15729000000000001</v>
      </c>
      <c r="U71" s="54">
        <v>13.693490000000001</v>
      </c>
      <c r="V71" s="54">
        <v>18.654727000000001</v>
      </c>
      <c r="W71" s="54">
        <v>3.2384840000000001</v>
      </c>
      <c r="X71" s="54">
        <v>2.9697000000000001E-2</v>
      </c>
      <c r="Y71" s="54">
        <v>3.5132889999999999</v>
      </c>
      <c r="Z71" s="54">
        <v>1.202353</v>
      </c>
      <c r="AA71" s="54">
        <v>15.90807</v>
      </c>
      <c r="AB71" s="54">
        <v>1.259009</v>
      </c>
      <c r="AC71" s="54">
        <v>17.27853</v>
      </c>
      <c r="AD71" s="54">
        <v>2.0324439999999999</v>
      </c>
      <c r="AE71" s="54">
        <v>141.44145</v>
      </c>
      <c r="AF71" s="54">
        <v>15.212418</v>
      </c>
      <c r="AG71" s="53">
        <v>112.55571</v>
      </c>
      <c r="AH71" s="53">
        <v>9.3358999999999998E-2</v>
      </c>
      <c r="AI71" s="54">
        <v>2.267614</v>
      </c>
      <c r="AJ71" s="54">
        <v>2.8991189999999998</v>
      </c>
      <c r="AK71" s="53">
        <v>3.524397</v>
      </c>
      <c r="AL71" s="53">
        <v>1.8930959999999999</v>
      </c>
      <c r="AM71" s="53">
        <v>6.2813999999999995E-2</v>
      </c>
      <c r="AN71" s="53">
        <v>0.26429200000000003</v>
      </c>
      <c r="AO71" s="53">
        <v>1.253665</v>
      </c>
      <c r="AP71" s="53">
        <v>7.1237979999999999</v>
      </c>
      <c r="AQ71" s="53">
        <v>5.6569450000000003</v>
      </c>
      <c r="AR71" s="53">
        <v>6.3279000000000002E-2</v>
      </c>
      <c r="AS71" s="53">
        <v>3.9169000000000002E-2</v>
      </c>
      <c r="AT71" s="53">
        <v>2.057985</v>
      </c>
      <c r="AU71" s="109">
        <v>15.665820999999999</v>
      </c>
      <c r="AV71" s="109">
        <v>3.2503999999999998E-2</v>
      </c>
    </row>
    <row r="72" spans="1:48" ht="16.5" customHeight="1" x14ac:dyDescent="0.3">
      <c r="A72" s="9">
        <v>71</v>
      </c>
      <c r="B72" s="3">
        <v>44594</v>
      </c>
      <c r="C72" s="112">
        <v>7.6227520000000002</v>
      </c>
      <c r="D72" s="54">
        <v>2.3212E-2</v>
      </c>
      <c r="E72" s="112">
        <v>3.8573000000000003E-2</v>
      </c>
      <c r="F72" s="54">
        <v>7.0841820000000002</v>
      </c>
      <c r="G72" s="54">
        <v>2.9840710000000001</v>
      </c>
      <c r="H72" s="54">
        <v>16.159869</v>
      </c>
      <c r="I72" s="54">
        <v>0.106667</v>
      </c>
      <c r="J72" s="54">
        <v>3.8218030000000001</v>
      </c>
      <c r="K72" s="54">
        <v>2.4944630000000001</v>
      </c>
      <c r="L72" s="54">
        <v>2.7029990000000002</v>
      </c>
      <c r="M72" s="54">
        <v>0.219638</v>
      </c>
      <c r="N72" s="54">
        <v>2.8799869999999999</v>
      </c>
      <c r="O72" s="54">
        <v>0.17279700000000001</v>
      </c>
      <c r="P72" s="54">
        <v>9.9620060000000006</v>
      </c>
      <c r="Q72" s="54">
        <v>0</v>
      </c>
      <c r="R72" s="54">
        <v>5.9978999999999998E-2</v>
      </c>
      <c r="S72" s="54">
        <v>6.7153239999999998</v>
      </c>
      <c r="T72" s="54">
        <v>0.15809500000000001</v>
      </c>
      <c r="U72" s="54">
        <v>13.693490000000001</v>
      </c>
      <c r="V72" s="54">
        <v>18.654727000000001</v>
      </c>
      <c r="W72" s="54">
        <v>3.2335180000000001</v>
      </c>
      <c r="X72" s="54">
        <v>2.9685E-2</v>
      </c>
      <c r="Y72" s="54">
        <v>3.5284930000000001</v>
      </c>
      <c r="Z72" s="54">
        <v>1.2026920000000001</v>
      </c>
      <c r="AA72" s="54">
        <v>15.830883</v>
      </c>
      <c r="AB72" s="54">
        <v>1.25945</v>
      </c>
      <c r="AC72" s="54">
        <v>17.27853</v>
      </c>
      <c r="AD72" s="54">
        <v>2.0324439999999999</v>
      </c>
      <c r="AE72" s="54">
        <v>141.046201</v>
      </c>
      <c r="AF72" s="54">
        <v>15.184688</v>
      </c>
      <c r="AG72" s="53">
        <v>112.484047</v>
      </c>
      <c r="AH72" s="53">
        <v>9.3435000000000004E-2</v>
      </c>
      <c r="AI72" s="54">
        <v>2.258238</v>
      </c>
      <c r="AJ72" s="54">
        <v>2.8962560000000002</v>
      </c>
      <c r="AK72" s="53">
        <v>3.5474779999999999</v>
      </c>
      <c r="AL72" s="53">
        <v>1.887597</v>
      </c>
      <c r="AM72" s="53">
        <v>6.1689000000000001E-2</v>
      </c>
      <c r="AN72" s="53">
        <v>0.26513500000000001</v>
      </c>
      <c r="AO72" s="53">
        <v>1.2508239999999999</v>
      </c>
      <c r="AP72" s="53">
        <v>7.1237979999999999</v>
      </c>
      <c r="AQ72" s="53">
        <v>5.6569450000000003</v>
      </c>
      <c r="AR72" s="53">
        <v>6.3279000000000002E-2</v>
      </c>
      <c r="AS72" s="53">
        <v>3.9169000000000002E-2</v>
      </c>
      <c r="AT72" s="53">
        <v>2.0525899999999999</v>
      </c>
      <c r="AU72" s="109">
        <v>15.665820999999999</v>
      </c>
      <c r="AV72" s="109">
        <v>3.2330999999999999E-2</v>
      </c>
    </row>
    <row r="73" spans="1:48" ht="16.5" customHeight="1" x14ac:dyDescent="0.3">
      <c r="A73" s="9">
        <v>72</v>
      </c>
      <c r="B73" s="3">
        <v>44593</v>
      </c>
      <c r="C73" s="112">
        <v>7.6191380000000004</v>
      </c>
      <c r="D73" s="54">
        <v>2.3199999999999998E-2</v>
      </c>
      <c r="E73" s="112">
        <v>3.8554999999999999E-2</v>
      </c>
      <c r="F73" s="54">
        <v>7.0783139999999998</v>
      </c>
      <c r="G73" s="54">
        <v>2.9797899999999999</v>
      </c>
      <c r="H73" s="54">
        <v>16.190142999999999</v>
      </c>
      <c r="I73" s="54">
        <v>0.10668999999999999</v>
      </c>
      <c r="J73" s="54">
        <v>3.7957770000000002</v>
      </c>
      <c r="K73" s="54">
        <v>2.4709850000000002</v>
      </c>
      <c r="L73" s="54">
        <v>2.700663</v>
      </c>
      <c r="M73" s="54">
        <v>0.21956200000000001</v>
      </c>
      <c r="N73" s="54">
        <v>2.8740420000000002</v>
      </c>
      <c r="O73" s="54">
        <v>0.17271300000000001</v>
      </c>
      <c r="P73" s="54">
        <v>9.9748099999999997</v>
      </c>
      <c r="Q73" s="54">
        <v>0</v>
      </c>
      <c r="R73" s="54">
        <v>5.9818000000000003E-2</v>
      </c>
      <c r="S73" s="54">
        <v>6.6738109999999997</v>
      </c>
      <c r="T73" s="54">
        <v>0.15676000000000001</v>
      </c>
      <c r="U73" s="54">
        <v>13.693490000000001</v>
      </c>
      <c r="V73" s="54">
        <v>18.654727000000001</v>
      </c>
      <c r="W73" s="54">
        <v>3.2300550000000001</v>
      </c>
      <c r="X73" s="54">
        <v>2.9673999999999999E-2</v>
      </c>
      <c r="Y73" s="54">
        <v>3.5041250000000002</v>
      </c>
      <c r="Z73" s="54">
        <v>1.2003079999999999</v>
      </c>
      <c r="AA73" s="54">
        <v>15.868633000000001</v>
      </c>
      <c r="AB73" s="54">
        <v>1.2595430000000001</v>
      </c>
      <c r="AC73" s="54">
        <v>17.27853</v>
      </c>
      <c r="AD73" s="54">
        <v>2.0324439999999999</v>
      </c>
      <c r="AE73" s="54">
        <v>140.632293</v>
      </c>
      <c r="AF73" s="54">
        <v>15.175291</v>
      </c>
      <c r="AG73" s="53">
        <v>112.44618</v>
      </c>
      <c r="AH73" s="53">
        <v>9.332E-2</v>
      </c>
      <c r="AI73" s="54">
        <v>2.2617379999999998</v>
      </c>
      <c r="AJ73" s="54">
        <v>2.893913</v>
      </c>
      <c r="AK73" s="53">
        <v>3.5231059999999998</v>
      </c>
      <c r="AL73" s="53">
        <v>1.88331</v>
      </c>
      <c r="AM73" s="53">
        <v>6.1899000000000003E-2</v>
      </c>
      <c r="AN73" s="53">
        <v>0.26453399999999999</v>
      </c>
      <c r="AO73" s="53">
        <v>1.249126</v>
      </c>
      <c r="AP73" s="53">
        <v>7.1215359999999999</v>
      </c>
      <c r="AQ73" s="53">
        <v>5.6569450000000003</v>
      </c>
      <c r="AR73" s="53">
        <v>6.3422999999999993E-2</v>
      </c>
      <c r="AS73" s="53">
        <v>3.9202000000000001E-2</v>
      </c>
      <c r="AT73" s="53">
        <v>2.0516489999999998</v>
      </c>
      <c r="AU73" s="109">
        <v>15.665820999999999</v>
      </c>
      <c r="AV73" s="109">
        <v>3.2392999999999998E-2</v>
      </c>
    </row>
    <row r="74" spans="1:48" ht="16.5" customHeight="1" x14ac:dyDescent="0.3">
      <c r="A74" s="9">
        <v>73</v>
      </c>
      <c r="B74" s="3">
        <v>44592</v>
      </c>
      <c r="C74" s="112">
        <v>7.6154000000000002</v>
      </c>
      <c r="D74" s="54">
        <v>2.3188E-2</v>
      </c>
      <c r="E74" s="112">
        <v>3.8538000000000003E-2</v>
      </c>
      <c r="F74" s="54">
        <v>7.0811419999999998</v>
      </c>
      <c r="G74" s="54">
        <v>2.986659</v>
      </c>
      <c r="H74" s="54">
        <v>16.449095</v>
      </c>
      <c r="I74" s="54">
        <v>0.108734</v>
      </c>
      <c r="J74" s="54">
        <v>3.757952</v>
      </c>
      <c r="K74" s="54">
        <v>2.4507240000000001</v>
      </c>
      <c r="L74" s="54">
        <v>2.699872</v>
      </c>
      <c r="M74" s="54">
        <v>0.219476</v>
      </c>
      <c r="N74" s="54">
        <v>2.8743609999999999</v>
      </c>
      <c r="O74" s="54">
        <v>0.17263000000000001</v>
      </c>
      <c r="P74" s="54">
        <v>10.067118000000001</v>
      </c>
      <c r="Q74" s="54">
        <v>0</v>
      </c>
      <c r="R74" s="54">
        <v>5.9316000000000001E-2</v>
      </c>
      <c r="S74" s="54">
        <v>6.6414910000000003</v>
      </c>
      <c r="T74" s="54">
        <v>0.152312</v>
      </c>
      <c r="U74" s="54">
        <v>13.900283999999999</v>
      </c>
      <c r="V74" s="54">
        <v>18.958518000000002</v>
      </c>
      <c r="W74" s="54">
        <v>3.2226949999999999</v>
      </c>
      <c r="X74" s="54">
        <v>2.9662000000000001E-2</v>
      </c>
      <c r="Y74" s="54">
        <v>3.483832</v>
      </c>
      <c r="Z74" s="54">
        <v>1.1981109999999999</v>
      </c>
      <c r="AA74" s="54">
        <v>16.112093999999999</v>
      </c>
      <c r="AB74" s="54">
        <v>1.2630440000000001</v>
      </c>
      <c r="AC74" s="54">
        <v>17.547733000000001</v>
      </c>
      <c r="AD74" s="54">
        <v>2.0251009999999998</v>
      </c>
      <c r="AE74" s="54">
        <v>140.645194</v>
      </c>
      <c r="AF74" s="54">
        <v>15.185801</v>
      </c>
      <c r="AG74" s="53">
        <v>112.435463</v>
      </c>
      <c r="AH74" s="53">
        <v>9.3232999999999996E-2</v>
      </c>
      <c r="AI74" s="54">
        <v>2.2904239999999998</v>
      </c>
      <c r="AJ74" s="54">
        <v>2.8884500000000002</v>
      </c>
      <c r="AK74" s="53">
        <v>3.5295070000000002</v>
      </c>
      <c r="AL74" s="53">
        <v>1.880128</v>
      </c>
      <c r="AM74" s="53">
        <v>6.2512999999999999E-2</v>
      </c>
      <c r="AN74" s="53">
        <v>0.262762</v>
      </c>
      <c r="AO74" s="53">
        <v>1.250839</v>
      </c>
      <c r="AP74" s="53">
        <v>6.9983750000000002</v>
      </c>
      <c r="AQ74" s="53">
        <v>5.6569450000000003</v>
      </c>
      <c r="AR74" s="53">
        <v>6.3088000000000005E-2</v>
      </c>
      <c r="AS74" s="53">
        <v>3.9098000000000001E-2</v>
      </c>
      <c r="AT74" s="53">
        <v>2.0573009999999998</v>
      </c>
      <c r="AU74" s="109">
        <v>15.206852</v>
      </c>
      <c r="AV74" s="109">
        <v>3.2667000000000002E-2</v>
      </c>
    </row>
    <row r="75" spans="1:48" ht="16.5" customHeight="1" x14ac:dyDescent="0.3">
      <c r="A75" s="9">
        <v>74</v>
      </c>
      <c r="B75" s="3">
        <v>44589</v>
      </c>
      <c r="C75" s="112">
        <v>7.6046550000000002</v>
      </c>
      <c r="D75" s="54">
        <v>2.3153E-2</v>
      </c>
      <c r="E75" s="112">
        <v>3.8484999999999998E-2</v>
      </c>
      <c r="F75" s="54">
        <v>7.0607939999999996</v>
      </c>
      <c r="G75" s="54">
        <v>2.9864869999999999</v>
      </c>
      <c r="H75" s="54">
        <v>16.439066</v>
      </c>
      <c r="I75" s="54">
        <v>0.109551</v>
      </c>
      <c r="J75" s="54">
        <v>3.7718590000000001</v>
      </c>
      <c r="K75" s="54">
        <v>2.4522409999999999</v>
      </c>
      <c r="L75" s="54">
        <v>2.702445</v>
      </c>
      <c r="M75" s="54">
        <v>0.219253</v>
      </c>
      <c r="N75" s="54">
        <v>2.8636219999999999</v>
      </c>
      <c r="O75" s="54">
        <v>0.17238800000000001</v>
      </c>
      <c r="P75" s="54">
        <v>10.002506</v>
      </c>
      <c r="Q75" s="54">
        <v>0</v>
      </c>
      <c r="R75" s="54">
        <v>5.9110999999999997E-2</v>
      </c>
      <c r="S75" s="54">
        <v>6.6427139999999998</v>
      </c>
      <c r="T75" s="54">
        <v>0.14918200000000001</v>
      </c>
      <c r="U75" s="54">
        <v>13.656527000000001</v>
      </c>
      <c r="V75" s="54">
        <v>18.597798000000001</v>
      </c>
      <c r="W75" s="54">
        <v>3.2211829999999999</v>
      </c>
      <c r="X75" s="54">
        <v>2.9628000000000002E-2</v>
      </c>
      <c r="Y75" s="54">
        <v>3.4797310000000001</v>
      </c>
      <c r="Z75" s="54">
        <v>1.1960230000000001</v>
      </c>
      <c r="AA75" s="54">
        <v>16.093661999999998</v>
      </c>
      <c r="AB75" s="54">
        <v>1.260335</v>
      </c>
      <c r="AC75" s="54">
        <v>17.313490999999999</v>
      </c>
      <c r="AD75" s="54">
        <v>2.017147</v>
      </c>
      <c r="AE75" s="54">
        <v>140.47388599999999</v>
      </c>
      <c r="AF75" s="54">
        <v>15.199379</v>
      </c>
      <c r="AG75" s="53">
        <v>112.34801299999999</v>
      </c>
      <c r="AH75" s="53">
        <v>9.3033000000000005E-2</v>
      </c>
      <c r="AI75" s="54">
        <v>2.290133</v>
      </c>
      <c r="AJ75" s="54">
        <v>2.8847710000000002</v>
      </c>
      <c r="AK75" s="53">
        <v>3.4813339999999999</v>
      </c>
      <c r="AL75" s="53">
        <v>1.879014</v>
      </c>
      <c r="AM75" s="53">
        <v>6.2015000000000001E-2</v>
      </c>
      <c r="AN75" s="53">
        <v>0.26184099999999999</v>
      </c>
      <c r="AO75" s="53">
        <v>1.2478849999999999</v>
      </c>
      <c r="AP75" s="53">
        <v>6.9983750000000002</v>
      </c>
      <c r="AQ75" s="53">
        <v>5.5684820000000004</v>
      </c>
      <c r="AR75" s="53">
        <v>6.3088000000000005E-2</v>
      </c>
      <c r="AS75" s="53">
        <v>3.9098000000000001E-2</v>
      </c>
      <c r="AT75" s="53">
        <v>2.0549659999999998</v>
      </c>
      <c r="AU75" s="109">
        <v>15.206852</v>
      </c>
      <c r="AV75" s="109">
        <v>3.2579999999999998E-2</v>
      </c>
    </row>
    <row r="76" spans="1:48" ht="16.5" customHeight="1" x14ac:dyDescent="0.3">
      <c r="A76" s="9">
        <v>75</v>
      </c>
      <c r="B76" s="3">
        <v>44589</v>
      </c>
      <c r="C76" s="112">
        <v>7.6046550000000002</v>
      </c>
      <c r="D76" s="54">
        <v>2.3153E-2</v>
      </c>
      <c r="E76" s="112">
        <v>3.8484999999999998E-2</v>
      </c>
      <c r="F76" s="54">
        <v>7.0607939999999996</v>
      </c>
      <c r="G76" s="54">
        <v>2.9864869999999999</v>
      </c>
      <c r="H76" s="54">
        <v>16.439066</v>
      </c>
      <c r="I76" s="54">
        <v>0.109551</v>
      </c>
      <c r="J76" s="54">
        <v>3.7718590000000001</v>
      </c>
      <c r="K76" s="54">
        <v>2.4522409999999999</v>
      </c>
      <c r="L76" s="54">
        <v>2.702445</v>
      </c>
      <c r="M76" s="54">
        <v>0.219253</v>
      </c>
      <c r="N76" s="54">
        <v>2.8636219999999999</v>
      </c>
      <c r="O76" s="54">
        <v>0.17238800000000001</v>
      </c>
      <c r="P76" s="54">
        <v>10.002506</v>
      </c>
      <c r="Q76" s="54">
        <v>0</v>
      </c>
      <c r="R76" s="54">
        <v>5.9110999999999997E-2</v>
      </c>
      <c r="S76" s="54">
        <v>6.6427139999999998</v>
      </c>
      <c r="T76" s="54">
        <v>0.14918200000000001</v>
      </c>
      <c r="U76" s="54">
        <v>13.656527000000001</v>
      </c>
      <c r="V76" s="54">
        <v>18.597798000000001</v>
      </c>
      <c r="W76" s="54">
        <v>3.2211829999999999</v>
      </c>
      <c r="X76" s="54">
        <v>2.9628000000000002E-2</v>
      </c>
      <c r="Y76" s="54">
        <v>3.4797310000000001</v>
      </c>
      <c r="Z76" s="54">
        <v>1.1960230000000001</v>
      </c>
      <c r="AA76" s="54">
        <v>16.093661999999998</v>
      </c>
      <c r="AB76" s="54">
        <v>1.260335</v>
      </c>
      <c r="AC76" s="54">
        <v>17.313490999999999</v>
      </c>
      <c r="AD76" s="54">
        <v>2.017147</v>
      </c>
      <c r="AE76" s="54">
        <v>140.47388599999999</v>
      </c>
      <c r="AF76" s="54">
        <v>15.199379</v>
      </c>
      <c r="AG76" s="53">
        <v>112.34801299999999</v>
      </c>
      <c r="AH76" s="53">
        <v>9.3033000000000005E-2</v>
      </c>
      <c r="AI76" s="54">
        <v>2.290133</v>
      </c>
      <c r="AJ76" s="54">
        <v>2.8847710000000002</v>
      </c>
      <c r="AK76" s="53">
        <v>3.4813339999999999</v>
      </c>
      <c r="AL76" s="53">
        <v>1.879014</v>
      </c>
      <c r="AM76" s="53">
        <v>6.2015000000000001E-2</v>
      </c>
      <c r="AN76" s="53">
        <v>0.26184099999999999</v>
      </c>
      <c r="AO76" s="53">
        <v>1.2478849999999999</v>
      </c>
      <c r="AP76" s="53">
        <v>6.9983750000000002</v>
      </c>
      <c r="AQ76" s="53">
        <v>5.5684820000000004</v>
      </c>
      <c r="AR76" s="53">
        <v>6.3088000000000005E-2</v>
      </c>
      <c r="AS76" s="53">
        <v>3.9098000000000001E-2</v>
      </c>
      <c r="AT76" s="53">
        <v>2.0549659999999998</v>
      </c>
      <c r="AU76" s="109">
        <v>15.206852</v>
      </c>
      <c r="AV76" s="109">
        <v>3.2579999999999998E-2</v>
      </c>
    </row>
    <row r="77" spans="1:48" ht="16.5" customHeight="1" x14ac:dyDescent="0.3">
      <c r="A77" s="9">
        <v>76</v>
      </c>
      <c r="B77" s="3">
        <v>44588</v>
      </c>
      <c r="C77" s="112">
        <v>7.6010549999999997</v>
      </c>
      <c r="D77" s="54">
        <v>2.3140999999999998E-2</v>
      </c>
      <c r="E77" s="112">
        <v>3.8467000000000001E-2</v>
      </c>
      <c r="F77" s="54">
        <v>7.0548840000000004</v>
      </c>
      <c r="G77" s="54">
        <v>2.9868869999999998</v>
      </c>
      <c r="H77" s="54">
        <v>16.316699</v>
      </c>
      <c r="I77" s="54">
        <v>0.110587</v>
      </c>
      <c r="J77" s="54">
        <v>3.6956699999999998</v>
      </c>
      <c r="K77" s="54">
        <v>2.4103439999999998</v>
      </c>
      <c r="L77" s="54">
        <v>2.7046670000000002</v>
      </c>
      <c r="M77" s="54">
        <v>0.21917500000000001</v>
      </c>
      <c r="N77" s="54">
        <v>2.855775</v>
      </c>
      <c r="O77" s="54">
        <v>0.17231199999999999</v>
      </c>
      <c r="P77" s="54">
        <v>10.004089</v>
      </c>
      <c r="Q77" s="54">
        <v>0</v>
      </c>
      <c r="R77" s="54">
        <v>5.8524E-2</v>
      </c>
      <c r="S77" s="54">
        <v>6.4659560000000003</v>
      </c>
      <c r="T77" s="54">
        <v>0.151167</v>
      </c>
      <c r="U77" s="54">
        <v>13.656527000000001</v>
      </c>
      <c r="V77" s="54">
        <v>18.597798000000001</v>
      </c>
      <c r="W77" s="54">
        <v>3.2111670000000001</v>
      </c>
      <c r="X77" s="54">
        <v>2.9617000000000001E-2</v>
      </c>
      <c r="Y77" s="54">
        <v>3.3991250000000002</v>
      </c>
      <c r="Z77" s="54">
        <v>1.1942489999999999</v>
      </c>
      <c r="AA77" s="54">
        <v>15.986508000000001</v>
      </c>
      <c r="AB77" s="54">
        <v>1.261636</v>
      </c>
      <c r="AC77" s="54">
        <v>17.313490999999999</v>
      </c>
      <c r="AD77" s="54">
        <v>2.017147</v>
      </c>
      <c r="AE77" s="54">
        <v>140.52294699999999</v>
      </c>
      <c r="AF77" s="54">
        <v>15.148066999999999</v>
      </c>
      <c r="AG77" s="53">
        <v>112.223709</v>
      </c>
      <c r="AH77" s="53">
        <v>9.2907000000000003E-2</v>
      </c>
      <c r="AI77" s="54">
        <v>2.280376</v>
      </c>
      <c r="AJ77" s="54">
        <v>2.8803519999999998</v>
      </c>
      <c r="AK77" s="53">
        <v>3.477665</v>
      </c>
      <c r="AL77" s="53">
        <v>1.8647089999999999</v>
      </c>
      <c r="AM77" s="53">
        <v>6.1643000000000003E-2</v>
      </c>
      <c r="AN77" s="53">
        <v>0.25983499999999998</v>
      </c>
      <c r="AO77" s="53">
        <v>1.2451730000000001</v>
      </c>
      <c r="AP77" s="53">
        <v>6.9983750000000002</v>
      </c>
      <c r="AQ77" s="53">
        <v>5.5684820000000004</v>
      </c>
      <c r="AR77" s="53">
        <v>6.3088000000000005E-2</v>
      </c>
      <c r="AS77" s="53">
        <v>3.9098000000000001E-2</v>
      </c>
      <c r="AT77" s="53">
        <v>2.0561820000000002</v>
      </c>
      <c r="AU77" s="109">
        <v>15.206852</v>
      </c>
      <c r="AV77" s="109">
        <v>3.2301999999999997E-2</v>
      </c>
    </row>
    <row r="78" spans="1:48" ht="16.5" customHeight="1" x14ac:dyDescent="0.3">
      <c r="A78" s="9">
        <v>77</v>
      </c>
      <c r="B78" s="3">
        <v>44587</v>
      </c>
      <c r="C78" s="112">
        <v>7.5973769999999998</v>
      </c>
      <c r="D78" s="54">
        <v>2.3130000000000001E-2</v>
      </c>
      <c r="E78" s="112">
        <v>3.8448999999999997E-2</v>
      </c>
      <c r="F78" s="54">
        <v>7.0591660000000003</v>
      </c>
      <c r="G78" s="54">
        <v>2.9897019999999999</v>
      </c>
      <c r="H78" s="54">
        <v>16.28566</v>
      </c>
      <c r="I78" s="54">
        <v>0.11046</v>
      </c>
      <c r="J78" s="54">
        <v>3.6831619999999998</v>
      </c>
      <c r="K78" s="54">
        <v>2.4254709999999999</v>
      </c>
      <c r="L78" s="54">
        <v>2.707389</v>
      </c>
      <c r="M78" s="54">
        <v>0.21909699999999999</v>
      </c>
      <c r="N78" s="54">
        <v>2.8548230000000001</v>
      </c>
      <c r="O78" s="54">
        <v>0.172236</v>
      </c>
      <c r="P78" s="54">
        <v>9.9937159999999992</v>
      </c>
      <c r="Q78" s="54">
        <v>0</v>
      </c>
      <c r="R78" s="54">
        <v>5.8297000000000002E-2</v>
      </c>
      <c r="S78" s="54">
        <v>6.4182069999999998</v>
      </c>
      <c r="T78" s="54">
        <v>0.15137900000000001</v>
      </c>
      <c r="U78" s="54">
        <v>13.656527000000001</v>
      </c>
      <c r="V78" s="54">
        <v>18.597798000000001</v>
      </c>
      <c r="W78" s="54">
        <v>3.2132640000000001</v>
      </c>
      <c r="X78" s="54">
        <v>2.9604999999999999E-2</v>
      </c>
      <c r="Y78" s="54">
        <v>3.3706960000000001</v>
      </c>
      <c r="Z78" s="54">
        <v>1.195344</v>
      </c>
      <c r="AA78" s="54">
        <v>15.975583</v>
      </c>
      <c r="AB78" s="54">
        <v>1.2632190000000001</v>
      </c>
      <c r="AC78" s="54">
        <v>17.313490999999999</v>
      </c>
      <c r="AD78" s="54">
        <v>2.017147</v>
      </c>
      <c r="AE78" s="54">
        <v>140.286822</v>
      </c>
      <c r="AF78" s="54">
        <v>15.136049999999999</v>
      </c>
      <c r="AG78" s="53">
        <v>112.18266800000001</v>
      </c>
      <c r="AH78" s="53">
        <v>9.2928999999999998E-2</v>
      </c>
      <c r="AI78" s="54">
        <v>2.279509</v>
      </c>
      <c r="AJ78" s="54">
        <v>2.8814449999999998</v>
      </c>
      <c r="AK78" s="53">
        <v>3.4487190000000001</v>
      </c>
      <c r="AL78" s="53">
        <v>1.8631819999999999</v>
      </c>
      <c r="AM78" s="53">
        <v>6.0419E-2</v>
      </c>
      <c r="AN78" s="53">
        <v>0.258961</v>
      </c>
      <c r="AO78" s="53">
        <v>1.245069</v>
      </c>
      <c r="AP78" s="53">
        <v>6.9983750000000002</v>
      </c>
      <c r="AQ78" s="53">
        <v>5.5684820000000004</v>
      </c>
      <c r="AR78" s="53">
        <v>6.3088000000000005E-2</v>
      </c>
      <c r="AS78" s="53">
        <v>3.9098000000000001E-2</v>
      </c>
      <c r="AT78" s="53">
        <v>2.058001</v>
      </c>
      <c r="AU78" s="109">
        <v>15.206852</v>
      </c>
      <c r="AV78" s="109">
        <v>3.1859999999999999E-2</v>
      </c>
    </row>
    <row r="79" spans="1:48" ht="16.5" customHeight="1" x14ac:dyDescent="0.3">
      <c r="A79" s="9">
        <v>78</v>
      </c>
      <c r="B79" s="3">
        <v>44586</v>
      </c>
      <c r="C79" s="112">
        <v>7.5938400000000001</v>
      </c>
      <c r="D79" s="54">
        <v>2.3118E-2</v>
      </c>
      <c r="E79" s="112">
        <v>3.8431E-2</v>
      </c>
      <c r="F79" s="54">
        <v>7.0682049999999998</v>
      </c>
      <c r="G79" s="54">
        <v>2.9885069999999998</v>
      </c>
      <c r="H79" s="54">
        <v>16.170871000000002</v>
      </c>
      <c r="I79" s="54">
        <v>0.109531</v>
      </c>
      <c r="J79" s="54">
        <v>3.7267039999999998</v>
      </c>
      <c r="K79" s="54">
        <v>2.4231560000000001</v>
      </c>
      <c r="L79" s="54">
        <v>2.70051</v>
      </c>
      <c r="M79" s="54">
        <v>0.21901899999999999</v>
      </c>
      <c r="N79" s="54">
        <v>2.8596780000000002</v>
      </c>
      <c r="O79" s="54">
        <v>0.17216300000000001</v>
      </c>
      <c r="P79" s="54">
        <v>9.9438150000000007</v>
      </c>
      <c r="Q79" s="54">
        <v>0</v>
      </c>
      <c r="R79" s="54">
        <v>5.9369999999999999E-2</v>
      </c>
      <c r="S79" s="54">
        <v>6.4564110000000001</v>
      </c>
      <c r="T79" s="54">
        <v>0.15226200000000001</v>
      </c>
      <c r="U79" s="54">
        <v>13.656527000000001</v>
      </c>
      <c r="V79" s="54">
        <v>18.597798000000001</v>
      </c>
      <c r="W79" s="54">
        <v>3.204053</v>
      </c>
      <c r="X79" s="54">
        <v>2.9600000000000001E-2</v>
      </c>
      <c r="Y79" s="54">
        <v>3.3921809999999999</v>
      </c>
      <c r="Z79" s="54">
        <v>1.1965669999999999</v>
      </c>
      <c r="AA79" s="54">
        <v>15.842608999999999</v>
      </c>
      <c r="AB79" s="54">
        <v>1.26128</v>
      </c>
      <c r="AC79" s="54">
        <v>17.313490999999999</v>
      </c>
      <c r="AD79" s="54">
        <v>2.017147</v>
      </c>
      <c r="AE79" s="54">
        <v>139.96090000000001</v>
      </c>
      <c r="AF79" s="54">
        <v>15.133963</v>
      </c>
      <c r="AG79" s="53">
        <v>112.068524</v>
      </c>
      <c r="AH79" s="53">
        <v>9.3106999999999995E-2</v>
      </c>
      <c r="AI79" s="54">
        <v>2.264351</v>
      </c>
      <c r="AJ79" s="54">
        <v>2.8766669999999999</v>
      </c>
      <c r="AK79" s="53">
        <v>3.5221360000000002</v>
      </c>
      <c r="AL79" s="53">
        <v>1.8625179999999999</v>
      </c>
      <c r="AM79" s="53">
        <v>6.0066000000000001E-2</v>
      </c>
      <c r="AN79" s="53">
        <v>0.26122400000000001</v>
      </c>
      <c r="AO79" s="53">
        <v>1.2466189999999999</v>
      </c>
      <c r="AP79" s="53">
        <v>6.834721</v>
      </c>
      <c r="AQ79" s="53">
        <v>5.5684820000000004</v>
      </c>
      <c r="AR79" s="53">
        <v>6.3059000000000004E-2</v>
      </c>
      <c r="AS79" s="53">
        <v>3.8919000000000002E-2</v>
      </c>
      <c r="AT79" s="53">
        <v>2.0593080000000001</v>
      </c>
      <c r="AU79" s="109">
        <v>15.206852</v>
      </c>
      <c r="AV79" s="109">
        <v>3.1189999999999999E-2</v>
      </c>
    </row>
    <row r="80" spans="1:48" ht="16.5" customHeight="1" x14ac:dyDescent="0.3">
      <c r="A80" s="9">
        <v>79</v>
      </c>
      <c r="B80" s="3">
        <v>44585</v>
      </c>
      <c r="C80" s="112">
        <v>7.5906390000000004</v>
      </c>
      <c r="D80" s="54">
        <v>2.3106000000000002E-2</v>
      </c>
      <c r="E80" s="112">
        <v>3.8413999999999997E-2</v>
      </c>
      <c r="F80" s="54">
        <v>7.0580600000000002</v>
      </c>
      <c r="G80" s="54">
        <v>3.003762</v>
      </c>
      <c r="H80" s="54">
        <v>16.173942</v>
      </c>
      <c r="I80" s="54">
        <v>0.10921699999999999</v>
      </c>
      <c r="J80" s="54">
        <v>3.8128250000000001</v>
      </c>
      <c r="K80" s="54">
        <v>2.4749490000000001</v>
      </c>
      <c r="L80" s="54">
        <v>2.7104699999999999</v>
      </c>
      <c r="M80" s="54">
        <v>0.21893499999999999</v>
      </c>
      <c r="N80" s="54">
        <v>2.8683329999999998</v>
      </c>
      <c r="O80" s="54">
        <v>0.17208499999999999</v>
      </c>
      <c r="P80" s="54">
        <v>9.9302159999999997</v>
      </c>
      <c r="Q80" s="54">
        <v>0</v>
      </c>
      <c r="R80" s="54">
        <v>6.0401999999999997E-2</v>
      </c>
      <c r="S80" s="54">
        <v>6.6467150000000004</v>
      </c>
      <c r="T80" s="54">
        <v>0.15365999999999999</v>
      </c>
      <c r="U80" s="54">
        <v>13.656527000000001</v>
      </c>
      <c r="V80" s="54">
        <v>18.597798000000001</v>
      </c>
      <c r="W80" s="54">
        <v>3.2283029999999999</v>
      </c>
      <c r="X80" s="54">
        <v>2.9588E-2</v>
      </c>
      <c r="Y80" s="54">
        <v>3.4645280000000001</v>
      </c>
      <c r="Z80" s="54">
        <v>1.194064</v>
      </c>
      <c r="AA80" s="54">
        <v>15.857979</v>
      </c>
      <c r="AB80" s="54">
        <v>1.2675860000000001</v>
      </c>
      <c r="AC80" s="54">
        <v>17.313490999999999</v>
      </c>
      <c r="AD80" s="54">
        <v>2.017147</v>
      </c>
      <c r="AE80" s="54">
        <v>139.85186899999999</v>
      </c>
      <c r="AF80" s="54">
        <v>15.189482</v>
      </c>
      <c r="AG80" s="53">
        <v>112.19646899999999</v>
      </c>
      <c r="AH80" s="53">
        <v>9.2872999999999997E-2</v>
      </c>
      <c r="AI80" s="54">
        <v>2.2653300000000001</v>
      </c>
      <c r="AJ80" s="54">
        <v>2.888226</v>
      </c>
      <c r="AK80" s="53">
        <v>3.5121229999999999</v>
      </c>
      <c r="AL80" s="53">
        <v>1.8821369999999999</v>
      </c>
      <c r="AM80" s="53">
        <v>6.0780000000000001E-2</v>
      </c>
      <c r="AN80" s="53">
        <v>0.26263799999999998</v>
      </c>
      <c r="AO80" s="53">
        <v>1.247725</v>
      </c>
      <c r="AP80" s="53">
        <v>6.834721</v>
      </c>
      <c r="AQ80" s="53">
        <v>5.5684820000000004</v>
      </c>
      <c r="AR80" s="53">
        <v>6.3059000000000004E-2</v>
      </c>
      <c r="AS80" s="53">
        <v>3.8919000000000002E-2</v>
      </c>
      <c r="AT80" s="53">
        <v>2.064743</v>
      </c>
      <c r="AU80" s="109">
        <v>15.206852</v>
      </c>
      <c r="AV80" s="109">
        <v>3.1633000000000001E-2</v>
      </c>
    </row>
    <row r="81" spans="1:48" ht="16.5" customHeight="1" x14ac:dyDescent="0.3">
      <c r="A81" s="9">
        <v>80</v>
      </c>
      <c r="B81" s="3">
        <v>44582</v>
      </c>
      <c r="C81" s="112">
        <v>7.5796799999999998</v>
      </c>
      <c r="D81" s="54">
        <v>2.3071000000000001E-2</v>
      </c>
      <c r="E81" s="112">
        <v>3.8360999999999999E-2</v>
      </c>
      <c r="F81" s="54">
        <v>7.0600149999999999</v>
      </c>
      <c r="G81" s="54">
        <v>3.0096349999999998</v>
      </c>
      <c r="H81" s="54">
        <v>16.177669000000002</v>
      </c>
      <c r="I81" s="54">
        <v>0.109166</v>
      </c>
      <c r="J81" s="54">
        <v>3.8182290000000001</v>
      </c>
      <c r="K81" s="54">
        <v>2.4921690000000001</v>
      </c>
      <c r="L81" s="54">
        <v>2.7120929999999999</v>
      </c>
      <c r="M81" s="54">
        <v>0.21870700000000001</v>
      </c>
      <c r="N81" s="54">
        <v>2.881942</v>
      </c>
      <c r="O81" s="54">
        <v>0.17185900000000001</v>
      </c>
      <c r="P81" s="54">
        <v>9.8925409999999996</v>
      </c>
      <c r="Q81" s="54">
        <v>0</v>
      </c>
      <c r="R81" s="54">
        <v>6.0291999999999998E-2</v>
      </c>
      <c r="S81" s="54">
        <v>6.6660969999999997</v>
      </c>
      <c r="T81" s="54">
        <v>0.16012499999999999</v>
      </c>
      <c r="U81" s="54">
        <v>13.715173</v>
      </c>
      <c r="V81" s="54">
        <v>18.628678000000001</v>
      </c>
      <c r="W81" s="54">
        <v>3.2341449999999998</v>
      </c>
      <c r="X81" s="54">
        <v>2.9555000000000001E-2</v>
      </c>
      <c r="Y81" s="54">
        <v>3.4867650000000001</v>
      </c>
      <c r="Z81" s="54">
        <v>1.193694</v>
      </c>
      <c r="AA81" s="54">
        <v>15.888415999999999</v>
      </c>
      <c r="AB81" s="54">
        <v>1.2702340000000001</v>
      </c>
      <c r="AC81" s="54">
        <v>17.474108000000001</v>
      </c>
      <c r="AD81" s="54">
        <v>1.9972129999999999</v>
      </c>
      <c r="AE81" s="54">
        <v>139.482733</v>
      </c>
      <c r="AF81" s="54">
        <v>15.19633</v>
      </c>
      <c r="AG81" s="53">
        <v>112.164214</v>
      </c>
      <c r="AH81" s="53">
        <v>9.2765E-2</v>
      </c>
      <c r="AI81" s="54">
        <v>2.2694179999999999</v>
      </c>
      <c r="AJ81" s="54">
        <v>2.8901910000000002</v>
      </c>
      <c r="AK81" s="53">
        <v>3.5173700000000001</v>
      </c>
      <c r="AL81" s="53">
        <v>1.8930370000000001</v>
      </c>
      <c r="AM81" s="53">
        <v>6.1005999999999998E-2</v>
      </c>
      <c r="AN81" s="53">
        <v>0.26225900000000002</v>
      </c>
      <c r="AO81" s="53">
        <v>1.248737</v>
      </c>
      <c r="AP81" s="53">
        <v>6.834721</v>
      </c>
      <c r="AQ81" s="53">
        <v>5.7224339999999998</v>
      </c>
      <c r="AR81" s="53">
        <v>6.3059000000000004E-2</v>
      </c>
      <c r="AS81" s="53">
        <v>3.8919000000000002E-2</v>
      </c>
      <c r="AT81" s="53">
        <v>2.066837</v>
      </c>
      <c r="AU81" s="109">
        <v>15.206852</v>
      </c>
      <c r="AV81" s="109">
        <v>3.1677999999999998E-2</v>
      </c>
    </row>
    <row r="82" spans="1:48" ht="16.5" customHeight="1" x14ac:dyDescent="0.3">
      <c r="A82" s="9">
        <v>81</v>
      </c>
      <c r="B82" s="3">
        <v>44581</v>
      </c>
      <c r="C82" s="112">
        <v>7.5760360000000002</v>
      </c>
      <c r="D82" s="54">
        <v>2.3060000000000001E-2</v>
      </c>
      <c r="E82" s="112">
        <v>3.8344000000000003E-2</v>
      </c>
      <c r="F82" s="54">
        <v>7.0576930000000004</v>
      </c>
      <c r="G82" s="54">
        <v>3.023377</v>
      </c>
      <c r="H82" s="54">
        <v>16.281099000000001</v>
      </c>
      <c r="I82" s="54">
        <v>0.10947800000000001</v>
      </c>
      <c r="J82" s="54">
        <v>3.8568349999999998</v>
      </c>
      <c r="K82" s="54">
        <v>2.5357569999999998</v>
      </c>
      <c r="L82" s="54">
        <v>2.7158329999999999</v>
      </c>
      <c r="M82" s="54">
        <v>0.21863299999999999</v>
      </c>
      <c r="N82" s="54">
        <v>2.9050929999999999</v>
      </c>
      <c r="O82" s="54">
        <v>0.17178299999999999</v>
      </c>
      <c r="P82" s="54">
        <v>9.8709950000000006</v>
      </c>
      <c r="Q82" s="54">
        <v>0</v>
      </c>
      <c r="R82" s="54">
        <v>6.0893999999999997E-2</v>
      </c>
      <c r="S82" s="54">
        <v>6.746041</v>
      </c>
      <c r="T82" s="54">
        <v>0.16223399999999999</v>
      </c>
      <c r="U82" s="54">
        <v>13.715173</v>
      </c>
      <c r="V82" s="54">
        <v>18.628678000000001</v>
      </c>
      <c r="W82" s="54">
        <v>3.2437909999999999</v>
      </c>
      <c r="X82" s="54">
        <v>2.9544000000000001E-2</v>
      </c>
      <c r="Y82" s="54">
        <v>3.5136500000000002</v>
      </c>
      <c r="Z82" s="54">
        <v>1.1942520000000001</v>
      </c>
      <c r="AA82" s="54">
        <v>16.017938000000001</v>
      </c>
      <c r="AB82" s="54">
        <v>1.2772330000000001</v>
      </c>
      <c r="AC82" s="54">
        <v>17.474108000000001</v>
      </c>
      <c r="AD82" s="54">
        <v>1.9972129999999999</v>
      </c>
      <c r="AE82" s="54">
        <v>139.281071</v>
      </c>
      <c r="AF82" s="54">
        <v>15.220105999999999</v>
      </c>
      <c r="AG82" s="53">
        <v>112.184046</v>
      </c>
      <c r="AH82" s="53">
        <v>9.2791999999999999E-2</v>
      </c>
      <c r="AI82" s="54">
        <v>2.2862300000000002</v>
      </c>
      <c r="AJ82" s="54">
        <v>2.8937300000000001</v>
      </c>
      <c r="AK82" s="53">
        <v>3.48386</v>
      </c>
      <c r="AL82" s="53">
        <v>1.912957</v>
      </c>
      <c r="AM82" s="53">
        <v>6.1440000000000002E-2</v>
      </c>
      <c r="AN82" s="53">
        <v>0.26295000000000002</v>
      </c>
      <c r="AO82" s="53">
        <v>1.248972</v>
      </c>
      <c r="AP82" s="53">
        <v>6.834721</v>
      </c>
      <c r="AQ82" s="53">
        <v>5.7224339999999998</v>
      </c>
      <c r="AR82" s="53">
        <v>6.3059000000000004E-2</v>
      </c>
      <c r="AS82" s="53">
        <v>3.8919000000000002E-2</v>
      </c>
      <c r="AT82" s="53">
        <v>2.0779450000000002</v>
      </c>
      <c r="AU82" s="109">
        <v>15.206852</v>
      </c>
      <c r="AV82" s="109">
        <v>3.2122999999999999E-2</v>
      </c>
    </row>
    <row r="83" spans="1:48" ht="16.5" customHeight="1" x14ac:dyDescent="0.3">
      <c r="A83" s="9">
        <v>82</v>
      </c>
      <c r="B83" s="3">
        <v>44580</v>
      </c>
      <c r="C83" s="112">
        <v>7.5723339999999997</v>
      </c>
      <c r="D83" s="54">
        <v>2.3047999999999999E-2</v>
      </c>
      <c r="E83" s="112">
        <v>3.8325999999999999E-2</v>
      </c>
      <c r="F83" s="54">
        <v>7.069877</v>
      </c>
      <c r="G83" s="54">
        <v>3.0293830000000002</v>
      </c>
      <c r="H83" s="54">
        <v>16.219228000000001</v>
      </c>
      <c r="I83" s="54">
        <v>0.108982</v>
      </c>
      <c r="J83" s="54">
        <v>3.8910290000000001</v>
      </c>
      <c r="K83" s="54">
        <v>2.5317129999999999</v>
      </c>
      <c r="L83" s="54">
        <v>2.706442</v>
      </c>
      <c r="M83" s="54">
        <v>0.218555</v>
      </c>
      <c r="N83" s="54">
        <v>2.9032369999999998</v>
      </c>
      <c r="O83" s="54">
        <v>0.171707</v>
      </c>
      <c r="P83" s="54">
        <v>9.8381969999999992</v>
      </c>
      <c r="Q83" s="54">
        <v>0</v>
      </c>
      <c r="R83" s="54">
        <v>6.1303000000000003E-2</v>
      </c>
      <c r="S83" s="54">
        <v>6.802009</v>
      </c>
      <c r="T83" s="54">
        <v>0.16292799999999999</v>
      </c>
      <c r="U83" s="54">
        <v>13.715173</v>
      </c>
      <c r="V83" s="54">
        <v>18.628678000000001</v>
      </c>
      <c r="W83" s="54">
        <v>3.22262</v>
      </c>
      <c r="X83" s="54">
        <v>2.9531000000000002E-2</v>
      </c>
      <c r="Y83" s="54">
        <v>3.5395829999999999</v>
      </c>
      <c r="Z83" s="54">
        <v>1.1939040000000001</v>
      </c>
      <c r="AA83" s="54">
        <v>15.941955999999999</v>
      </c>
      <c r="AB83" s="54">
        <v>1.2802629999999999</v>
      </c>
      <c r="AC83" s="54">
        <v>17.474108000000001</v>
      </c>
      <c r="AD83" s="54">
        <v>1.9972129999999999</v>
      </c>
      <c r="AE83" s="54">
        <v>139.13760400000001</v>
      </c>
      <c r="AF83" s="54">
        <v>15.185959</v>
      </c>
      <c r="AG83" s="53">
        <v>111.96321500000001</v>
      </c>
      <c r="AH83" s="53">
        <v>9.3009999999999995E-2</v>
      </c>
      <c r="AI83" s="54">
        <v>2.2803529999999999</v>
      </c>
      <c r="AJ83" s="54">
        <v>2.882387</v>
      </c>
      <c r="AK83" s="53">
        <v>3.5560369999999999</v>
      </c>
      <c r="AL83" s="53">
        <v>1.90141</v>
      </c>
      <c r="AM83" s="53">
        <v>6.0616999999999997E-2</v>
      </c>
      <c r="AN83" s="53">
        <v>0.26366000000000001</v>
      </c>
      <c r="AO83" s="53">
        <v>1.249117</v>
      </c>
      <c r="AP83" s="53">
        <v>6.834721</v>
      </c>
      <c r="AQ83" s="53">
        <v>5.7224339999999998</v>
      </c>
      <c r="AR83" s="53">
        <v>6.3059000000000004E-2</v>
      </c>
      <c r="AS83" s="53">
        <v>3.8919000000000002E-2</v>
      </c>
      <c r="AT83" s="53">
        <v>2.086652</v>
      </c>
      <c r="AU83" s="109">
        <v>15.206852</v>
      </c>
      <c r="AV83" s="109">
        <v>3.1932000000000002E-2</v>
      </c>
    </row>
    <row r="84" spans="1:48" ht="16.5" customHeight="1" x14ac:dyDescent="0.3">
      <c r="A84" s="9">
        <v>83</v>
      </c>
      <c r="B84" s="3">
        <v>44579</v>
      </c>
      <c r="C84" s="112">
        <v>7.5688079999999998</v>
      </c>
      <c r="D84" s="54">
        <v>2.3036999999999998E-2</v>
      </c>
      <c r="E84" s="112">
        <v>3.8309000000000003E-2</v>
      </c>
      <c r="F84" s="54">
        <v>7.0426479999999998</v>
      </c>
      <c r="G84" s="54">
        <v>3.0258039999999999</v>
      </c>
      <c r="H84" s="54">
        <v>16.161693</v>
      </c>
      <c r="I84" s="54">
        <v>0.10929800000000001</v>
      </c>
      <c r="J84" s="54">
        <v>3.934911</v>
      </c>
      <c r="K84" s="54">
        <v>2.546567</v>
      </c>
      <c r="L84" s="54">
        <v>2.7079230000000001</v>
      </c>
      <c r="M84" s="54">
        <v>0.21848100000000001</v>
      </c>
      <c r="N84" s="54">
        <v>2.9192550000000002</v>
      </c>
      <c r="O84" s="54">
        <v>0.17163200000000001</v>
      </c>
      <c r="P84" s="54">
        <v>9.8122129999999999</v>
      </c>
      <c r="Q84" s="54">
        <v>0</v>
      </c>
      <c r="R84" s="54">
        <v>6.1183000000000001E-2</v>
      </c>
      <c r="S84" s="54">
        <v>6.8862110000000003</v>
      </c>
      <c r="T84" s="54">
        <v>0.16680800000000001</v>
      </c>
      <c r="U84" s="54">
        <v>13.715173</v>
      </c>
      <c r="V84" s="54">
        <v>18.628678000000001</v>
      </c>
      <c r="W84" s="54">
        <v>3.2493500000000002</v>
      </c>
      <c r="X84" s="54">
        <v>2.9519E-2</v>
      </c>
      <c r="Y84" s="54">
        <v>3.568613</v>
      </c>
      <c r="Z84" s="54">
        <v>1.1929160000000001</v>
      </c>
      <c r="AA84" s="54">
        <v>15.897066000000001</v>
      </c>
      <c r="AB84" s="54">
        <v>1.2786820000000001</v>
      </c>
      <c r="AC84" s="54">
        <v>17.474108000000001</v>
      </c>
      <c r="AD84" s="54">
        <v>1.9972129999999999</v>
      </c>
      <c r="AE84" s="54">
        <v>138.762159</v>
      </c>
      <c r="AF84" s="54">
        <v>15.222773999999999</v>
      </c>
      <c r="AG84" s="53">
        <v>112.073438</v>
      </c>
      <c r="AH84" s="53">
        <v>9.2549999999999993E-2</v>
      </c>
      <c r="AI84" s="54">
        <v>2.2749239999999999</v>
      </c>
      <c r="AJ84" s="54">
        <v>2.8958020000000002</v>
      </c>
      <c r="AK84" s="53">
        <v>3.5213139999999998</v>
      </c>
      <c r="AL84" s="53">
        <v>1.9241539999999999</v>
      </c>
      <c r="AM84" s="53">
        <v>5.9978999999999998E-2</v>
      </c>
      <c r="AN84" s="53">
        <v>0.26328200000000002</v>
      </c>
      <c r="AO84" s="53">
        <v>1.246469</v>
      </c>
      <c r="AP84" s="53">
        <v>6.7976089999999996</v>
      </c>
      <c r="AQ84" s="53">
        <v>5.7224339999999998</v>
      </c>
      <c r="AR84" s="53">
        <v>6.3478999999999994E-2</v>
      </c>
      <c r="AS84" s="53">
        <v>3.8754999999999998E-2</v>
      </c>
      <c r="AT84" s="53">
        <v>2.0812849999999998</v>
      </c>
      <c r="AU84" s="109">
        <v>15.206852</v>
      </c>
      <c r="AV84" s="109">
        <v>3.1326E-2</v>
      </c>
    </row>
    <row r="85" spans="1:48" ht="16.5" customHeight="1" x14ac:dyDescent="0.3">
      <c r="A85" s="9">
        <v>84</v>
      </c>
      <c r="B85" s="3">
        <v>44578</v>
      </c>
      <c r="C85" s="112">
        <v>7.565283</v>
      </c>
      <c r="D85" s="54">
        <v>2.3026000000000001E-2</v>
      </c>
      <c r="E85" s="112">
        <v>3.8290999999999999E-2</v>
      </c>
      <c r="F85" s="54">
        <v>7.0323079999999996</v>
      </c>
      <c r="G85" s="54">
        <v>3.0241159999999998</v>
      </c>
      <c r="H85" s="54">
        <v>16.212641999999999</v>
      </c>
      <c r="I85" s="54">
        <v>0.109776</v>
      </c>
      <c r="J85" s="54">
        <v>3.892226</v>
      </c>
      <c r="K85" s="54">
        <v>2.527609</v>
      </c>
      <c r="L85" s="54">
        <v>2.7033610000000001</v>
      </c>
      <c r="M85" s="54">
        <v>0.21840599999999999</v>
      </c>
      <c r="N85" s="54">
        <v>2.9196659999999999</v>
      </c>
      <c r="O85" s="54">
        <v>0.17155699999999999</v>
      </c>
      <c r="P85" s="54">
        <v>9.8046640000000007</v>
      </c>
      <c r="Q85" s="54">
        <v>0</v>
      </c>
      <c r="R85" s="54">
        <v>6.0608000000000002E-2</v>
      </c>
      <c r="S85" s="54">
        <v>6.801698</v>
      </c>
      <c r="T85" s="54">
        <v>0.167078</v>
      </c>
      <c r="U85" s="54">
        <v>13.715173</v>
      </c>
      <c r="V85" s="54">
        <v>18.628678000000001</v>
      </c>
      <c r="W85" s="54">
        <v>3.2417910000000001</v>
      </c>
      <c r="X85" s="54">
        <v>2.9508E-2</v>
      </c>
      <c r="Y85" s="54">
        <v>3.53016</v>
      </c>
      <c r="Z85" s="54">
        <v>1.1902109999999999</v>
      </c>
      <c r="AA85" s="54">
        <v>15.932865</v>
      </c>
      <c r="AB85" s="54">
        <v>1.276694</v>
      </c>
      <c r="AC85" s="54">
        <v>17.474108000000001</v>
      </c>
      <c r="AD85" s="54">
        <v>1.9972129999999999</v>
      </c>
      <c r="AE85" s="54">
        <v>138.775744</v>
      </c>
      <c r="AF85" s="54">
        <v>15.242808999999999</v>
      </c>
      <c r="AG85" s="53">
        <v>112.046572</v>
      </c>
      <c r="AH85" s="53">
        <v>9.2356999999999995E-2</v>
      </c>
      <c r="AI85" s="54">
        <v>2.2797269999999998</v>
      </c>
      <c r="AJ85" s="54">
        <v>2.8899590000000002</v>
      </c>
      <c r="AK85" s="53">
        <v>3.5157349999999998</v>
      </c>
      <c r="AL85" s="53">
        <v>1.9244190000000001</v>
      </c>
      <c r="AM85" s="53">
        <v>6.0110999999999998E-2</v>
      </c>
      <c r="AN85" s="53">
        <v>0.26197999999999999</v>
      </c>
      <c r="AO85" s="53">
        <v>1.246715</v>
      </c>
      <c r="AP85" s="53">
        <v>6.7976089999999996</v>
      </c>
      <c r="AQ85" s="53">
        <v>5.7224339999999998</v>
      </c>
      <c r="AR85" s="53">
        <v>6.3478999999999994E-2</v>
      </c>
      <c r="AS85" s="53">
        <v>3.8754999999999998E-2</v>
      </c>
      <c r="AT85" s="53">
        <v>2.0798450000000002</v>
      </c>
      <c r="AU85" s="109">
        <v>15.206852</v>
      </c>
      <c r="AV85" s="109">
        <v>3.1363000000000002E-2</v>
      </c>
    </row>
    <row r="86" spans="1:48" ht="16.5" customHeight="1" x14ac:dyDescent="0.3">
      <c r="A86" s="9">
        <v>85</v>
      </c>
      <c r="B86" s="3">
        <v>44575</v>
      </c>
      <c r="C86" s="112">
        <v>7.5543230000000001</v>
      </c>
      <c r="D86" s="54">
        <v>2.299E-2</v>
      </c>
      <c r="E86" s="112">
        <v>3.8238000000000001E-2</v>
      </c>
      <c r="F86" s="54">
        <v>7.0385939999999998</v>
      </c>
      <c r="G86" s="54">
        <v>3.0194830000000001</v>
      </c>
      <c r="H86" s="54">
        <v>16.235195000000001</v>
      </c>
      <c r="I86" s="54">
        <v>0.110081</v>
      </c>
      <c r="J86" s="54">
        <v>3.9018739999999998</v>
      </c>
      <c r="K86" s="54">
        <v>2.531955</v>
      </c>
      <c r="L86" s="54">
        <v>2.7060599999999999</v>
      </c>
      <c r="M86" s="54">
        <v>0.21817600000000001</v>
      </c>
      <c r="N86" s="54">
        <v>2.917926</v>
      </c>
      <c r="O86" s="54">
        <v>0.17133300000000001</v>
      </c>
      <c r="P86" s="54">
        <v>9.7838390000000004</v>
      </c>
      <c r="Q86" s="54">
        <v>0</v>
      </c>
      <c r="R86" s="54">
        <v>6.0621000000000001E-2</v>
      </c>
      <c r="S86" s="54">
        <v>6.8027639999999998</v>
      </c>
      <c r="T86" s="54">
        <v>0.166269</v>
      </c>
      <c r="U86" s="54">
        <v>13.933197</v>
      </c>
      <c r="V86" s="54">
        <v>18.893701</v>
      </c>
      <c r="W86" s="54">
        <v>3.2424409999999999</v>
      </c>
      <c r="X86" s="54">
        <v>2.9479000000000002E-2</v>
      </c>
      <c r="Y86" s="54">
        <v>3.5248719999999998</v>
      </c>
      <c r="Z86" s="54">
        <v>1.188788</v>
      </c>
      <c r="AA86" s="54">
        <v>15.965370999999999</v>
      </c>
      <c r="AB86" s="54">
        <v>1.2768459999999999</v>
      </c>
      <c r="AC86" s="54">
        <v>17.809512999999999</v>
      </c>
      <c r="AD86" s="54">
        <v>1.9504170000000001</v>
      </c>
      <c r="AE86" s="54">
        <v>138.359149</v>
      </c>
      <c r="AF86" s="54">
        <v>15.240584999999999</v>
      </c>
      <c r="AG86" s="53">
        <v>111.98086600000001</v>
      </c>
      <c r="AH86" s="53">
        <v>9.2274999999999996E-2</v>
      </c>
      <c r="AI86" s="54">
        <v>2.2829890000000002</v>
      </c>
      <c r="AJ86" s="54">
        <v>2.8887960000000001</v>
      </c>
      <c r="AK86" s="53">
        <v>3.5197729999999998</v>
      </c>
      <c r="AL86" s="53">
        <v>1.9237230000000001</v>
      </c>
      <c r="AM86" s="53">
        <v>6.0664999999999997E-2</v>
      </c>
      <c r="AN86" s="53">
        <v>0.26229599999999997</v>
      </c>
      <c r="AO86" s="53">
        <v>1.248853</v>
      </c>
      <c r="AP86" s="53">
        <v>6.7976089999999996</v>
      </c>
      <c r="AQ86" s="53">
        <v>5.7003570000000003</v>
      </c>
      <c r="AR86" s="53">
        <v>6.3478999999999994E-2</v>
      </c>
      <c r="AS86" s="53">
        <v>3.8754999999999998E-2</v>
      </c>
      <c r="AT86" s="53">
        <v>2.0770040000000001</v>
      </c>
      <c r="AU86" s="109">
        <v>15.206852</v>
      </c>
      <c r="AV86" s="109">
        <v>3.0599000000000001E-2</v>
      </c>
    </row>
    <row r="87" spans="1:48" ht="16.5" customHeight="1" x14ac:dyDescent="0.3">
      <c r="A87" s="9">
        <v>86</v>
      </c>
      <c r="B87" s="3">
        <v>44574</v>
      </c>
      <c r="C87" s="112">
        <v>7.5512079999999999</v>
      </c>
      <c r="D87" s="54">
        <v>2.298E-2</v>
      </c>
      <c r="E87" s="112">
        <v>3.8220999999999998E-2</v>
      </c>
      <c r="F87" s="54">
        <v>7.0300070000000003</v>
      </c>
      <c r="G87" s="54">
        <v>3.026589</v>
      </c>
      <c r="H87" s="54">
        <v>16.378231</v>
      </c>
      <c r="I87" s="54">
        <v>0.111274</v>
      </c>
      <c r="J87" s="54">
        <v>3.8849300000000002</v>
      </c>
      <c r="K87" s="54">
        <v>2.4950510000000001</v>
      </c>
      <c r="L87" s="54">
        <v>2.7056239999999998</v>
      </c>
      <c r="M87" s="54">
        <v>0.21811</v>
      </c>
      <c r="N87" s="54">
        <v>2.935019</v>
      </c>
      <c r="O87" s="54">
        <v>0.171268</v>
      </c>
      <c r="P87" s="54">
        <v>9.7752579999999991</v>
      </c>
      <c r="Q87" s="54">
        <v>0</v>
      </c>
      <c r="R87" s="54">
        <v>6.0347999999999999E-2</v>
      </c>
      <c r="S87" s="54">
        <v>6.7823929999999999</v>
      </c>
      <c r="T87" s="54">
        <v>0.172516</v>
      </c>
      <c r="U87" s="54">
        <v>13.933197</v>
      </c>
      <c r="V87" s="54">
        <v>18.893701</v>
      </c>
      <c r="W87" s="54">
        <v>3.2544469999999999</v>
      </c>
      <c r="X87" s="54">
        <v>2.9468000000000001E-2</v>
      </c>
      <c r="Y87" s="54">
        <v>3.5125739999999999</v>
      </c>
      <c r="Z87" s="54">
        <v>1.185705</v>
      </c>
      <c r="AA87" s="54">
        <v>16.138484999999999</v>
      </c>
      <c r="AB87" s="54">
        <v>1.2796179999999999</v>
      </c>
      <c r="AC87" s="54">
        <v>17.809512999999999</v>
      </c>
      <c r="AD87" s="54">
        <v>1.9504170000000001</v>
      </c>
      <c r="AE87" s="54">
        <v>138.19106600000001</v>
      </c>
      <c r="AF87" s="54">
        <v>15.251519999999999</v>
      </c>
      <c r="AG87" s="53">
        <v>111.994957</v>
      </c>
      <c r="AH87" s="53">
        <v>9.2185000000000003E-2</v>
      </c>
      <c r="AI87" s="54">
        <v>2.3066309999999999</v>
      </c>
      <c r="AJ87" s="54">
        <v>2.8939710000000001</v>
      </c>
      <c r="AK87" s="53">
        <v>3.5081349999999998</v>
      </c>
      <c r="AL87" s="53">
        <v>1.935308</v>
      </c>
      <c r="AM87" s="53">
        <v>6.1176000000000001E-2</v>
      </c>
      <c r="AN87" s="53">
        <v>0.26200200000000001</v>
      </c>
      <c r="AO87" s="53">
        <v>1.24797</v>
      </c>
      <c r="AP87" s="53">
        <v>6.7976089999999996</v>
      </c>
      <c r="AQ87" s="53">
        <v>5.7003570000000003</v>
      </c>
      <c r="AR87" s="53">
        <v>6.3478999999999994E-2</v>
      </c>
      <c r="AS87" s="53">
        <v>3.8754999999999998E-2</v>
      </c>
      <c r="AT87" s="53">
        <v>2.0831879999999998</v>
      </c>
      <c r="AU87" s="109">
        <v>15.206852</v>
      </c>
      <c r="AV87" s="109">
        <v>3.1275999999999998E-2</v>
      </c>
    </row>
    <row r="88" spans="1:48" ht="16.5" customHeight="1" x14ac:dyDescent="0.3">
      <c r="A88" s="9">
        <v>87</v>
      </c>
      <c r="B88" s="3">
        <v>44573</v>
      </c>
      <c r="C88" s="112">
        <v>7.5475260000000004</v>
      </c>
      <c r="D88" s="54">
        <v>2.2967999999999999E-2</v>
      </c>
      <c r="E88" s="112">
        <v>3.8205000000000003E-2</v>
      </c>
      <c r="F88" s="54">
        <v>7.0089550000000003</v>
      </c>
      <c r="G88" s="54">
        <v>3.0205479999999998</v>
      </c>
      <c r="H88" s="54">
        <v>16.367761000000002</v>
      </c>
      <c r="I88" s="54">
        <v>0.110998</v>
      </c>
      <c r="J88" s="54">
        <v>3.8300800000000002</v>
      </c>
      <c r="K88" s="54">
        <v>2.477678</v>
      </c>
      <c r="L88" s="54">
        <v>2.696936</v>
      </c>
      <c r="M88" s="54">
        <v>0.21803700000000001</v>
      </c>
      <c r="N88" s="54">
        <v>2.9277570000000002</v>
      </c>
      <c r="O88" s="54">
        <v>0.17119000000000001</v>
      </c>
      <c r="P88" s="54">
        <v>9.7852160000000001</v>
      </c>
      <c r="Q88" s="54">
        <v>0</v>
      </c>
      <c r="R88" s="54">
        <v>5.9415999999999997E-2</v>
      </c>
      <c r="S88" s="54">
        <v>6.7219340000000001</v>
      </c>
      <c r="T88" s="54">
        <v>0.17124</v>
      </c>
      <c r="U88" s="54">
        <v>13.933197</v>
      </c>
      <c r="V88" s="54">
        <v>18.893701</v>
      </c>
      <c r="W88" s="54">
        <v>3.2372010000000002</v>
      </c>
      <c r="X88" s="54">
        <v>2.9457000000000001E-2</v>
      </c>
      <c r="Y88" s="54">
        <v>3.4873150000000002</v>
      </c>
      <c r="Z88" s="54">
        <v>1.1826220000000001</v>
      </c>
      <c r="AA88" s="54">
        <v>16.126878000000001</v>
      </c>
      <c r="AB88" s="54">
        <v>1.276349</v>
      </c>
      <c r="AC88" s="54">
        <v>17.809512999999999</v>
      </c>
      <c r="AD88" s="54">
        <v>1.9504170000000001</v>
      </c>
      <c r="AE88" s="54">
        <v>138.240565</v>
      </c>
      <c r="AF88" s="54">
        <v>15.240257</v>
      </c>
      <c r="AG88" s="53">
        <v>111.831675</v>
      </c>
      <c r="AH88" s="53">
        <v>9.1968999999999995E-2</v>
      </c>
      <c r="AI88" s="54">
        <v>2.306686</v>
      </c>
      <c r="AJ88" s="54">
        <v>2.8819469999999998</v>
      </c>
      <c r="AK88" s="53">
        <v>3.488089</v>
      </c>
      <c r="AL88" s="53">
        <v>1.9282840000000001</v>
      </c>
      <c r="AM88" s="53">
        <v>5.9752E-2</v>
      </c>
      <c r="AN88" s="53">
        <v>0.25955899999999998</v>
      </c>
      <c r="AO88" s="53">
        <v>1.2461260000000001</v>
      </c>
      <c r="AP88" s="53">
        <v>6.7976089999999996</v>
      </c>
      <c r="AQ88" s="53">
        <v>5.7003570000000003</v>
      </c>
      <c r="AR88" s="53">
        <v>6.3478999999999994E-2</v>
      </c>
      <c r="AS88" s="53">
        <v>3.8754999999999998E-2</v>
      </c>
      <c r="AT88" s="53">
        <v>2.081553</v>
      </c>
      <c r="AU88" s="109">
        <v>15.206852</v>
      </c>
      <c r="AV88" s="109">
        <v>3.0922000000000002E-2</v>
      </c>
    </row>
    <row r="89" spans="1:48" ht="16.5" customHeight="1" x14ac:dyDescent="0.3">
      <c r="A89" s="9">
        <v>88</v>
      </c>
      <c r="B89" s="3">
        <v>44572</v>
      </c>
      <c r="C89" s="112">
        <v>7.5441209999999996</v>
      </c>
      <c r="D89" s="54">
        <v>2.2957999999999999E-2</v>
      </c>
      <c r="E89" s="112">
        <v>3.8188E-2</v>
      </c>
      <c r="F89" s="54">
        <v>7.0043819999999997</v>
      </c>
      <c r="G89" s="54">
        <v>3.0157959999999999</v>
      </c>
      <c r="H89" s="54">
        <v>16.334810000000001</v>
      </c>
      <c r="I89" s="54">
        <v>0.11006100000000001</v>
      </c>
      <c r="J89" s="54">
        <v>3.8197839999999998</v>
      </c>
      <c r="K89" s="54">
        <v>2.4936440000000002</v>
      </c>
      <c r="L89" s="54">
        <v>2.6922999999999999</v>
      </c>
      <c r="M89" s="54">
        <v>0.21796199999999999</v>
      </c>
      <c r="N89" s="54">
        <v>2.921386</v>
      </c>
      <c r="O89" s="54">
        <v>0.17111499999999999</v>
      </c>
      <c r="P89" s="54">
        <v>9.810079</v>
      </c>
      <c r="Q89" s="54">
        <v>0</v>
      </c>
      <c r="R89" s="54">
        <v>5.9477000000000002E-2</v>
      </c>
      <c r="S89" s="54">
        <v>6.724799</v>
      </c>
      <c r="T89" s="54">
        <v>0.16797899999999999</v>
      </c>
      <c r="U89" s="54">
        <v>13.933197</v>
      </c>
      <c r="V89" s="54">
        <v>18.893701</v>
      </c>
      <c r="W89" s="54">
        <v>3.2238389999999999</v>
      </c>
      <c r="X89" s="54">
        <v>2.9444999999999999E-2</v>
      </c>
      <c r="Y89" s="54">
        <v>3.4918550000000002</v>
      </c>
      <c r="Z89" s="54">
        <v>1.1827220000000001</v>
      </c>
      <c r="AA89" s="54">
        <v>16.102955000000001</v>
      </c>
      <c r="AB89" s="54">
        <v>1.274359</v>
      </c>
      <c r="AC89" s="54">
        <v>17.809512999999999</v>
      </c>
      <c r="AD89" s="54">
        <v>1.9504170000000001</v>
      </c>
      <c r="AE89" s="54">
        <v>138.26599400000001</v>
      </c>
      <c r="AF89" s="54">
        <v>15.225073</v>
      </c>
      <c r="AG89" s="53">
        <v>111.772098</v>
      </c>
      <c r="AH89" s="53">
        <v>9.2092999999999994E-2</v>
      </c>
      <c r="AI89" s="54">
        <v>2.3056670000000001</v>
      </c>
      <c r="AJ89" s="54">
        <v>2.8747720000000001</v>
      </c>
      <c r="AK89" s="53">
        <v>3.5005660000000001</v>
      </c>
      <c r="AL89" s="53">
        <v>1.9209309999999999</v>
      </c>
      <c r="AM89" s="53">
        <v>5.9688999999999999E-2</v>
      </c>
      <c r="AN89" s="53">
        <v>0.25848500000000002</v>
      </c>
      <c r="AO89" s="53">
        <v>1.2447779999999999</v>
      </c>
      <c r="AP89" s="53">
        <v>6.8378870000000003</v>
      </c>
      <c r="AQ89" s="53">
        <v>5.7003570000000003</v>
      </c>
      <c r="AR89" s="53">
        <v>6.3440999999999997E-2</v>
      </c>
      <c r="AS89" s="53">
        <v>3.8566000000000003E-2</v>
      </c>
      <c r="AT89" s="53">
        <v>2.0787520000000002</v>
      </c>
      <c r="AU89" s="109">
        <v>15.206852</v>
      </c>
      <c r="AV89" s="109">
        <v>2.9855E-2</v>
      </c>
    </row>
    <row r="90" spans="1:48" ht="16.5" customHeight="1" x14ac:dyDescent="0.3">
      <c r="A90" s="9">
        <v>89</v>
      </c>
      <c r="B90" s="3">
        <v>44571</v>
      </c>
      <c r="C90" s="112">
        <v>7.5408220000000004</v>
      </c>
      <c r="D90" s="54">
        <v>2.2948E-2</v>
      </c>
      <c r="E90" s="112">
        <v>3.8178999999999998E-2</v>
      </c>
      <c r="F90" s="54">
        <v>6.998399</v>
      </c>
      <c r="G90" s="54">
        <v>3.0154649999999998</v>
      </c>
      <c r="H90" s="54">
        <v>16.375855999999999</v>
      </c>
      <c r="I90" s="54">
        <v>0.109976</v>
      </c>
      <c r="J90" s="54">
        <v>3.8009879999999998</v>
      </c>
      <c r="K90" s="54">
        <v>2.4987059999999999</v>
      </c>
      <c r="L90" s="54">
        <v>2.6920820000000001</v>
      </c>
      <c r="M90" s="54">
        <v>0.217891</v>
      </c>
      <c r="N90" s="54">
        <v>2.9241799999999998</v>
      </c>
      <c r="O90" s="54">
        <v>0.171044</v>
      </c>
      <c r="P90" s="54">
        <v>9.8036650000000005</v>
      </c>
      <c r="Q90" s="54">
        <v>0</v>
      </c>
      <c r="R90" s="54">
        <v>5.9379000000000001E-2</v>
      </c>
      <c r="S90" s="54">
        <v>6.6509830000000001</v>
      </c>
      <c r="T90" s="54">
        <v>0.16797100000000001</v>
      </c>
      <c r="U90" s="54">
        <v>13.933197</v>
      </c>
      <c r="V90" s="54">
        <v>18.893701</v>
      </c>
      <c r="W90" s="54">
        <v>3.2248939999999999</v>
      </c>
      <c r="X90" s="54">
        <v>2.9433999999999998E-2</v>
      </c>
      <c r="Y90" s="54">
        <v>3.4584139999999999</v>
      </c>
      <c r="Z90" s="54">
        <v>1.1783920000000001</v>
      </c>
      <c r="AA90" s="54">
        <v>16.134898</v>
      </c>
      <c r="AB90" s="54">
        <v>1.273995</v>
      </c>
      <c r="AC90" s="54">
        <v>17.809512999999999</v>
      </c>
      <c r="AD90" s="54">
        <v>1.9504170000000001</v>
      </c>
      <c r="AE90" s="54">
        <v>138.47635500000001</v>
      </c>
      <c r="AF90" s="54">
        <v>15.222842</v>
      </c>
      <c r="AG90" s="53">
        <v>111.709581</v>
      </c>
      <c r="AH90" s="53">
        <v>9.2034000000000005E-2</v>
      </c>
      <c r="AI90" s="54">
        <v>2.310432</v>
      </c>
      <c r="AJ90" s="54">
        <v>2.874654</v>
      </c>
      <c r="AK90" s="53">
        <v>3.452261</v>
      </c>
      <c r="AL90" s="53">
        <v>1.9269179999999999</v>
      </c>
      <c r="AM90" s="53">
        <v>5.9555999999999998E-2</v>
      </c>
      <c r="AN90" s="53">
        <v>0.25806499999999999</v>
      </c>
      <c r="AO90" s="53">
        <v>1.2444839999999999</v>
      </c>
      <c r="AP90" s="53">
        <v>6.8378870000000003</v>
      </c>
      <c r="AQ90" s="53">
        <v>5.7003570000000003</v>
      </c>
      <c r="AR90" s="53">
        <v>6.3440999999999997E-2</v>
      </c>
      <c r="AS90" s="53">
        <v>3.8566000000000003E-2</v>
      </c>
      <c r="AT90" s="53">
        <v>2.0796009999999998</v>
      </c>
      <c r="AU90" s="109">
        <v>15.206852</v>
      </c>
      <c r="AV90" s="109">
        <v>3.0223E-2</v>
      </c>
    </row>
    <row r="91" spans="1:48" ht="16.5" customHeight="1" x14ac:dyDescent="0.3">
      <c r="A91" s="9">
        <v>90</v>
      </c>
      <c r="B91" s="3">
        <v>44568</v>
      </c>
      <c r="C91" s="112">
        <v>7.5315770000000004</v>
      </c>
      <c r="D91" s="54">
        <v>2.2915999999999999E-2</v>
      </c>
      <c r="E91" s="112">
        <v>3.8122000000000003E-2</v>
      </c>
      <c r="F91" s="54">
        <v>6.9815379999999996</v>
      </c>
      <c r="G91" s="54">
        <v>3.0013139999999998</v>
      </c>
      <c r="H91" s="54">
        <v>16.249244999999998</v>
      </c>
      <c r="I91" s="54">
        <v>0.109472</v>
      </c>
      <c r="J91" s="54">
        <v>3.7417370000000001</v>
      </c>
      <c r="K91" s="54">
        <v>2.4840119999999999</v>
      </c>
      <c r="L91" s="54">
        <v>2.6799529999999998</v>
      </c>
      <c r="M91" s="54">
        <v>0.217693</v>
      </c>
      <c r="N91" s="54">
        <v>2.915597</v>
      </c>
      <c r="O91" s="54">
        <v>0.17082</v>
      </c>
      <c r="P91" s="54">
        <v>9.6633960000000005</v>
      </c>
      <c r="Q91" s="54">
        <v>0</v>
      </c>
      <c r="R91" s="54">
        <v>5.8682999999999999E-2</v>
      </c>
      <c r="S91" s="54">
        <v>6.5695920000000001</v>
      </c>
      <c r="T91" s="54">
        <v>0.167794</v>
      </c>
      <c r="U91" s="54">
        <v>13.473266000000001</v>
      </c>
      <c r="V91" s="54">
        <v>18.278697999999999</v>
      </c>
      <c r="W91" s="54">
        <v>3.201651</v>
      </c>
      <c r="X91" s="54">
        <v>2.9401E-2</v>
      </c>
      <c r="Y91" s="54">
        <v>3.4352990000000001</v>
      </c>
      <c r="Z91" s="54">
        <v>1.1756610000000001</v>
      </c>
      <c r="AA91" s="54">
        <v>15.992349000000001</v>
      </c>
      <c r="AB91" s="54">
        <v>1.266589</v>
      </c>
      <c r="AC91" s="54">
        <v>17.278926999999999</v>
      </c>
      <c r="AD91" s="54">
        <v>1.9359770000000001</v>
      </c>
      <c r="AE91" s="54">
        <v>138.32785100000001</v>
      </c>
      <c r="AF91" s="54">
        <v>15.174639000000001</v>
      </c>
      <c r="AG91" s="53">
        <v>111.475967</v>
      </c>
      <c r="AH91" s="53">
        <v>9.1911000000000007E-2</v>
      </c>
      <c r="AI91" s="54">
        <v>2.2937599999999998</v>
      </c>
      <c r="AJ91" s="54">
        <v>2.8605160000000001</v>
      </c>
      <c r="AK91" s="53">
        <v>3.471225</v>
      </c>
      <c r="AL91" s="53">
        <v>1.922077</v>
      </c>
      <c r="AM91" s="53">
        <v>5.8652000000000003E-2</v>
      </c>
      <c r="AN91" s="53">
        <v>0.255166</v>
      </c>
      <c r="AO91" s="53">
        <v>1.241501</v>
      </c>
      <c r="AP91" s="53">
        <v>6.8378870000000003</v>
      </c>
      <c r="AQ91" s="53">
        <v>4.8813630000000003</v>
      </c>
      <c r="AR91" s="53">
        <v>6.3440999999999997E-2</v>
      </c>
      <c r="AS91" s="53">
        <v>3.8566000000000003E-2</v>
      </c>
      <c r="AT91" s="53">
        <v>2.072114</v>
      </c>
      <c r="AU91" s="109">
        <v>15.206852</v>
      </c>
      <c r="AV91" s="109">
        <v>3.0061999999999998E-2</v>
      </c>
    </row>
    <row r="92" spans="1:48" ht="16.5" customHeight="1" x14ac:dyDescent="0.3">
      <c r="A92" s="9">
        <v>91</v>
      </c>
      <c r="B92" s="3">
        <v>44567</v>
      </c>
      <c r="C92" s="112">
        <v>7.5283579999999999</v>
      </c>
      <c r="D92" s="54">
        <v>2.2905999999999999E-2</v>
      </c>
      <c r="E92" s="112">
        <v>3.8105E-2</v>
      </c>
      <c r="F92" s="54">
        <v>6.9636399999999998</v>
      </c>
      <c r="G92" s="54">
        <v>2.990688</v>
      </c>
      <c r="H92" s="54">
        <v>15.960454</v>
      </c>
      <c r="I92" s="54">
        <v>0.108505</v>
      </c>
      <c r="J92" s="54">
        <v>3.7241939999999998</v>
      </c>
      <c r="K92" s="54">
        <v>2.4807130000000002</v>
      </c>
      <c r="L92" s="54">
        <v>2.6789329999999998</v>
      </c>
      <c r="M92" s="54">
        <v>0.21762300000000001</v>
      </c>
      <c r="N92" s="54">
        <v>2.8876219999999999</v>
      </c>
      <c r="O92" s="54">
        <v>0.17075099999999999</v>
      </c>
      <c r="P92" s="54">
        <v>9.4616729999999993</v>
      </c>
      <c r="Q92" s="54">
        <v>0</v>
      </c>
      <c r="R92" s="54">
        <v>5.8361999999999997E-2</v>
      </c>
      <c r="S92" s="54">
        <v>6.55504</v>
      </c>
      <c r="T92" s="54">
        <v>0.16384399999999999</v>
      </c>
      <c r="U92" s="54">
        <v>13.473266000000001</v>
      </c>
      <c r="V92" s="54">
        <v>18.278697999999999</v>
      </c>
      <c r="W92" s="54">
        <v>3.1862080000000002</v>
      </c>
      <c r="X92" s="54">
        <v>2.9401E-2</v>
      </c>
      <c r="Y92" s="54">
        <v>3.4318789999999999</v>
      </c>
      <c r="Z92" s="54">
        <v>1.1729000000000001</v>
      </c>
      <c r="AA92" s="54">
        <v>15.685935000000001</v>
      </c>
      <c r="AB92" s="54">
        <v>1.2597659999999999</v>
      </c>
      <c r="AC92" s="54">
        <v>17.278926999999999</v>
      </c>
      <c r="AD92" s="54">
        <v>1.9359770000000001</v>
      </c>
      <c r="AE92" s="54">
        <v>138.18297899999999</v>
      </c>
      <c r="AF92" s="54">
        <v>15.146186999999999</v>
      </c>
      <c r="AG92" s="53">
        <v>111.35501600000001</v>
      </c>
      <c r="AH92" s="53">
        <v>9.1746999999999995E-2</v>
      </c>
      <c r="AI92" s="54">
        <v>2.2566709999999999</v>
      </c>
      <c r="AJ92" s="54">
        <v>2.8517000000000001</v>
      </c>
      <c r="AK92" s="53">
        <v>3.4702950000000001</v>
      </c>
      <c r="AL92" s="53">
        <v>1.9044890000000001</v>
      </c>
      <c r="AM92" s="53">
        <v>5.7713E-2</v>
      </c>
      <c r="AN92" s="53">
        <v>0.25382300000000002</v>
      </c>
      <c r="AO92" s="53">
        <v>1.2381709999999999</v>
      </c>
      <c r="AP92" s="53">
        <v>6.8378870000000003</v>
      </c>
      <c r="AQ92" s="53">
        <v>4.8813630000000003</v>
      </c>
      <c r="AR92" s="53">
        <v>6.3440999999999997E-2</v>
      </c>
      <c r="AS92" s="53">
        <v>3.8566000000000003E-2</v>
      </c>
      <c r="AT92" s="53">
        <v>2.0616020000000002</v>
      </c>
      <c r="AU92" s="109">
        <v>15.206852</v>
      </c>
      <c r="AV92" s="109">
        <v>2.8805999999999998E-2</v>
      </c>
    </row>
    <row r="93" spans="1:48" ht="16.5" customHeight="1" x14ac:dyDescent="0.3">
      <c r="A93" s="9">
        <v>92</v>
      </c>
      <c r="B93" s="3">
        <v>44566</v>
      </c>
      <c r="C93" s="112">
        <v>7.5256910000000001</v>
      </c>
      <c r="D93" s="54">
        <v>2.2894000000000001E-2</v>
      </c>
      <c r="E93" s="112">
        <v>3.8088999999999998E-2</v>
      </c>
      <c r="F93" s="54">
        <v>6.9568159999999999</v>
      </c>
      <c r="G93" s="54">
        <v>2.9791889999999999</v>
      </c>
      <c r="H93" s="54">
        <v>15.728262000000001</v>
      </c>
      <c r="I93" s="54">
        <v>0.10663400000000001</v>
      </c>
      <c r="J93" s="54">
        <v>3.6366849999999999</v>
      </c>
      <c r="K93" s="54">
        <v>2.4261149999999998</v>
      </c>
      <c r="L93" s="54">
        <v>2.6710340000000001</v>
      </c>
      <c r="M93" s="54">
        <v>0.217554</v>
      </c>
      <c r="N93" s="54">
        <v>2.8674620000000002</v>
      </c>
      <c r="O93" s="54">
        <v>0.17068800000000001</v>
      </c>
      <c r="P93" s="54">
        <v>9.4394930000000006</v>
      </c>
      <c r="Q93" s="54">
        <v>0</v>
      </c>
      <c r="R93" s="54">
        <v>5.7334999999999997E-2</v>
      </c>
      <c r="S93" s="54">
        <v>6.4332370000000001</v>
      </c>
      <c r="T93" s="54">
        <v>0.166076</v>
      </c>
      <c r="U93" s="54">
        <v>13.473266000000001</v>
      </c>
      <c r="V93" s="54">
        <v>18.278697999999999</v>
      </c>
      <c r="W93" s="54">
        <v>3.170528</v>
      </c>
      <c r="X93" s="54">
        <v>2.9384E-2</v>
      </c>
      <c r="Y93" s="54">
        <v>3.3820260000000002</v>
      </c>
      <c r="Z93" s="54">
        <v>1.1690400000000001</v>
      </c>
      <c r="AA93" s="54">
        <v>15.459025</v>
      </c>
      <c r="AB93" s="54">
        <v>1.2554099999999999</v>
      </c>
      <c r="AC93" s="54">
        <v>17.278926999999999</v>
      </c>
      <c r="AD93" s="54">
        <v>1.9359770000000001</v>
      </c>
      <c r="AE93" s="54">
        <v>137.76163</v>
      </c>
      <c r="AF93" s="54">
        <v>15.056118</v>
      </c>
      <c r="AG93" s="53">
        <v>111.13434100000001</v>
      </c>
      <c r="AH93" s="53">
        <v>9.1506000000000004E-2</v>
      </c>
      <c r="AI93" s="54">
        <v>2.230226</v>
      </c>
      <c r="AJ93" s="54">
        <v>2.8444769999999999</v>
      </c>
      <c r="AK93" s="53">
        <v>3.5104890000000002</v>
      </c>
      <c r="AL93" s="53">
        <v>1.8916500000000001</v>
      </c>
      <c r="AM93" s="53">
        <v>5.6453000000000003E-2</v>
      </c>
      <c r="AN93" s="53">
        <v>0.25083499999999997</v>
      </c>
      <c r="AO93" s="53">
        <v>1.2340629999999999</v>
      </c>
      <c r="AP93" s="53">
        <v>6.8378870000000003</v>
      </c>
      <c r="AQ93" s="53">
        <v>4.8813630000000003</v>
      </c>
      <c r="AR93" s="53">
        <v>6.3440999999999997E-2</v>
      </c>
      <c r="AS93" s="53">
        <v>3.8566000000000003E-2</v>
      </c>
      <c r="AT93" s="53">
        <v>2.052899</v>
      </c>
      <c r="AU93" s="109">
        <v>15.206852</v>
      </c>
      <c r="AV93" s="109">
        <v>2.8500999999999999E-2</v>
      </c>
    </row>
    <row r="94" spans="1:48" ht="16.5" customHeight="1" x14ac:dyDescent="0.3">
      <c r="A94" s="9">
        <v>93</v>
      </c>
      <c r="B94" s="3">
        <v>44565</v>
      </c>
      <c r="C94" s="112">
        <v>7.5227139999999997</v>
      </c>
      <c r="D94" s="54">
        <v>2.2884000000000002E-2</v>
      </c>
      <c r="E94" s="112">
        <v>3.8071000000000001E-2</v>
      </c>
      <c r="F94" s="54">
        <v>6.9786299999999999</v>
      </c>
      <c r="G94" s="54">
        <v>2.991269</v>
      </c>
      <c r="H94" s="54">
        <v>15.956476</v>
      </c>
      <c r="I94" s="54">
        <v>0.109152</v>
      </c>
      <c r="J94" s="54">
        <v>3.5607500000000001</v>
      </c>
      <c r="K94" s="54">
        <v>2.4076230000000001</v>
      </c>
      <c r="L94" s="54">
        <v>2.6734270000000002</v>
      </c>
      <c r="M94" s="54">
        <v>0.21748500000000001</v>
      </c>
      <c r="N94" s="54">
        <v>2.8919260000000002</v>
      </c>
      <c r="O94" s="54">
        <v>0.17061899999999999</v>
      </c>
      <c r="P94" s="54">
        <v>9.4155200000000008</v>
      </c>
      <c r="Q94" s="54">
        <v>0</v>
      </c>
      <c r="R94" s="54">
        <v>5.6628999999999999E-2</v>
      </c>
      <c r="S94" s="54">
        <v>6.3589929999999999</v>
      </c>
      <c r="T94" s="54">
        <v>0.17086699999999999</v>
      </c>
      <c r="U94" s="54">
        <v>13.473266000000001</v>
      </c>
      <c r="V94" s="54">
        <v>18.278697999999999</v>
      </c>
      <c r="W94" s="54">
        <v>3.1873939999999998</v>
      </c>
      <c r="X94" s="54">
        <v>2.9377E-2</v>
      </c>
      <c r="Y94" s="54">
        <v>3.3601390000000002</v>
      </c>
      <c r="Z94" s="54">
        <v>1.1645490000000001</v>
      </c>
      <c r="AA94" s="54">
        <v>15.718394</v>
      </c>
      <c r="AB94" s="54">
        <v>1.2609840000000001</v>
      </c>
      <c r="AC94" s="54">
        <v>17.278926999999999</v>
      </c>
      <c r="AD94" s="54">
        <v>1.9359770000000001</v>
      </c>
      <c r="AE94" s="54">
        <v>137.64676900000001</v>
      </c>
      <c r="AF94" s="54">
        <v>15.030111</v>
      </c>
      <c r="AG94" s="53">
        <v>111.23224</v>
      </c>
      <c r="AH94" s="53">
        <v>9.1380000000000003E-2</v>
      </c>
      <c r="AI94" s="54">
        <v>2.2647010000000001</v>
      </c>
      <c r="AJ94" s="54">
        <v>2.8559410000000001</v>
      </c>
      <c r="AK94" s="53">
        <v>3.5035349999999998</v>
      </c>
      <c r="AL94" s="53">
        <v>1.909618</v>
      </c>
      <c r="AM94" s="53">
        <v>5.6989999999999999E-2</v>
      </c>
      <c r="AN94" s="53">
        <v>0.24923899999999999</v>
      </c>
      <c r="AO94" s="53">
        <v>1.2337800000000001</v>
      </c>
      <c r="AP94" s="53">
        <v>6.8941020000000002</v>
      </c>
      <c r="AQ94" s="53">
        <v>4.8813630000000003</v>
      </c>
      <c r="AR94" s="53">
        <v>6.3732999999999998E-2</v>
      </c>
      <c r="AS94" s="53">
        <v>3.8379000000000003E-2</v>
      </c>
      <c r="AT94" s="53">
        <v>2.0537860000000001</v>
      </c>
      <c r="AU94" s="109">
        <v>15.206852</v>
      </c>
      <c r="AV94" s="109">
        <v>2.8577000000000002E-2</v>
      </c>
    </row>
    <row r="95" spans="1:48" ht="16.5" customHeight="1" x14ac:dyDescent="0.3">
      <c r="A95" s="9">
        <v>94</v>
      </c>
      <c r="B95" s="3">
        <v>44564</v>
      </c>
      <c r="C95" s="112">
        <v>7.5197229999999999</v>
      </c>
      <c r="D95" s="54">
        <v>2.2873999999999999E-2</v>
      </c>
      <c r="E95" s="112">
        <v>3.8054999999999999E-2</v>
      </c>
      <c r="F95" s="54">
        <v>6.9320019999999998</v>
      </c>
      <c r="G95" s="54">
        <v>2.9746809999999999</v>
      </c>
      <c r="H95" s="54">
        <v>15.892445</v>
      </c>
      <c r="I95" s="54">
        <v>0.10798199999999999</v>
      </c>
      <c r="J95" s="54">
        <v>3.4198490000000001</v>
      </c>
      <c r="K95" s="54">
        <v>2.3131740000000001</v>
      </c>
      <c r="L95" s="54">
        <v>2.6476869999999999</v>
      </c>
      <c r="M95" s="54">
        <v>0.217414</v>
      </c>
      <c r="N95" s="54">
        <v>2.8546930000000001</v>
      </c>
      <c r="O95" s="54">
        <v>0.170545</v>
      </c>
      <c r="P95" s="54">
        <v>9.2979009999999995</v>
      </c>
      <c r="Q95" s="54">
        <v>0</v>
      </c>
      <c r="R95" s="54">
        <v>5.45E-2</v>
      </c>
      <c r="S95" s="54">
        <v>6.1475669999999996</v>
      </c>
      <c r="T95" s="54">
        <v>0.16621</v>
      </c>
      <c r="U95" s="54">
        <v>13.473266000000001</v>
      </c>
      <c r="V95" s="54">
        <v>18.278697999999999</v>
      </c>
      <c r="W95" s="54">
        <v>3.1457860000000002</v>
      </c>
      <c r="X95" s="54">
        <v>2.9378000000000001E-2</v>
      </c>
      <c r="Y95" s="54">
        <v>3.2580749999999998</v>
      </c>
      <c r="Z95" s="54">
        <v>1.157211</v>
      </c>
      <c r="AA95" s="54">
        <v>15.604113</v>
      </c>
      <c r="AB95" s="54">
        <v>1.252875</v>
      </c>
      <c r="AC95" s="54">
        <v>17.278926999999999</v>
      </c>
      <c r="AD95" s="54">
        <v>1.9359770000000001</v>
      </c>
      <c r="AE95" s="54">
        <v>137.746634</v>
      </c>
      <c r="AF95" s="54">
        <v>14.994199999999999</v>
      </c>
      <c r="AG95" s="53">
        <v>110.74031100000001</v>
      </c>
      <c r="AH95" s="53">
        <v>9.0948000000000001E-2</v>
      </c>
      <c r="AI95" s="54">
        <v>2.2512150000000002</v>
      </c>
      <c r="AJ95" s="54">
        <v>2.8288929999999999</v>
      </c>
      <c r="AK95" s="53">
        <v>3.5582880000000001</v>
      </c>
      <c r="AL95" s="53">
        <v>1.8841749999999999</v>
      </c>
      <c r="AM95" s="53">
        <v>5.6783E-2</v>
      </c>
      <c r="AN95" s="53">
        <v>0.24637600000000001</v>
      </c>
      <c r="AO95" s="53">
        <v>1.2312700000000001</v>
      </c>
      <c r="AP95" s="53">
        <v>6.8941020000000002</v>
      </c>
      <c r="AQ95" s="53">
        <v>4.8813630000000003</v>
      </c>
      <c r="AR95" s="53">
        <v>6.3732999999999998E-2</v>
      </c>
      <c r="AS95" s="53">
        <v>3.8379000000000003E-2</v>
      </c>
      <c r="AT95" s="53">
        <v>2.0514700000000001</v>
      </c>
      <c r="AU95" s="109">
        <v>15.206852</v>
      </c>
      <c r="AV95" s="109">
        <v>2.8052000000000001E-2</v>
      </c>
    </row>
    <row r="96" spans="1:48" ht="16.5" customHeight="1" x14ac:dyDescent="0.3">
      <c r="A96" s="9">
        <v>95</v>
      </c>
      <c r="B96" s="3">
        <v>44561</v>
      </c>
      <c r="C96" s="112">
        <v>7.5094349999999999</v>
      </c>
      <c r="D96" s="54">
        <v>2.2844E-2</v>
      </c>
      <c r="E96" s="112">
        <v>3.7999999999999999E-2</v>
      </c>
      <c r="F96" s="54">
        <v>6.9212569999999998</v>
      </c>
      <c r="G96" s="54">
        <v>2.9556429999999998</v>
      </c>
      <c r="H96" s="54">
        <v>15.462018</v>
      </c>
      <c r="I96" s="54">
        <v>0.104425</v>
      </c>
      <c r="J96" s="54">
        <v>3.4075510000000002</v>
      </c>
      <c r="K96" s="54">
        <v>2.310549</v>
      </c>
      <c r="L96" s="54">
        <v>2.6556769999999998</v>
      </c>
      <c r="M96" s="54">
        <v>0.217197</v>
      </c>
      <c r="N96" s="54">
        <v>2.8157589999999999</v>
      </c>
      <c r="O96" s="54">
        <v>0.17030400000000001</v>
      </c>
      <c r="P96" s="54">
        <v>9.2170679999999994</v>
      </c>
      <c r="Q96" s="54">
        <v>0</v>
      </c>
      <c r="R96" s="54">
        <v>5.4397000000000001E-2</v>
      </c>
      <c r="S96" s="54">
        <v>6.1025859999999996</v>
      </c>
      <c r="T96" s="54">
        <v>0.16328799999999999</v>
      </c>
      <c r="U96" s="54">
        <v>12.047691</v>
      </c>
      <c r="V96" s="54">
        <v>16.039265</v>
      </c>
      <c r="W96" s="54">
        <v>3.1271680000000002</v>
      </c>
      <c r="X96" s="54">
        <v>2.9357999999999999E-2</v>
      </c>
      <c r="Y96" s="54">
        <v>3.2318709999999999</v>
      </c>
      <c r="Z96" s="54">
        <v>1.154984</v>
      </c>
      <c r="AA96" s="54">
        <v>15.186363</v>
      </c>
      <c r="AB96" s="54">
        <v>1.2480180000000001</v>
      </c>
      <c r="AC96" s="54">
        <v>15.124458000000001</v>
      </c>
      <c r="AD96" s="54">
        <v>2.0159579999999999</v>
      </c>
      <c r="AE96" s="54">
        <v>137.13051300000001</v>
      </c>
      <c r="AF96" s="54">
        <v>14.84074</v>
      </c>
      <c r="AG96" s="53">
        <v>110.339383</v>
      </c>
      <c r="AH96" s="53">
        <v>9.0714000000000003E-2</v>
      </c>
      <c r="AI96" s="54">
        <v>2.2013310000000001</v>
      </c>
      <c r="AJ96" s="54">
        <v>2.8195229999999998</v>
      </c>
      <c r="AK96" s="53">
        <v>3.5243440000000001</v>
      </c>
      <c r="AL96" s="53">
        <v>1.8587959999999999</v>
      </c>
      <c r="AM96" s="53">
        <v>5.5420999999999998E-2</v>
      </c>
      <c r="AN96" s="53">
        <v>0.24320600000000001</v>
      </c>
      <c r="AO96" s="53">
        <v>1.2223869999999999</v>
      </c>
      <c r="AP96" s="53">
        <v>6.8117979999999996</v>
      </c>
      <c r="AQ96" s="53">
        <v>4.395473</v>
      </c>
      <c r="AR96" s="53">
        <v>6.2003999999999997E-2</v>
      </c>
      <c r="AS96" s="53">
        <v>3.8131999999999999E-2</v>
      </c>
      <c r="AT96" s="53">
        <v>2.04088</v>
      </c>
      <c r="AU96" s="109">
        <v>14.994859999999999</v>
      </c>
      <c r="AV96" s="109">
        <v>2.7699000000000001E-2</v>
      </c>
    </row>
    <row r="97" spans="1:48" ht="16.5" customHeight="1" x14ac:dyDescent="0.3">
      <c r="A97" s="9">
        <v>96</v>
      </c>
      <c r="B97" s="3">
        <v>44560</v>
      </c>
      <c r="C97" s="112">
        <v>7.5088080000000001</v>
      </c>
      <c r="D97" s="54">
        <v>2.2834E-2</v>
      </c>
      <c r="E97" s="112">
        <v>3.7973E-2</v>
      </c>
      <c r="F97" s="54">
        <v>6.847505</v>
      </c>
      <c r="G97" s="54">
        <v>2.9273820000000002</v>
      </c>
      <c r="H97" s="54">
        <v>14.600785999999999</v>
      </c>
      <c r="I97" s="54">
        <v>9.8730999999999999E-2</v>
      </c>
      <c r="J97" s="54">
        <v>3.463543</v>
      </c>
      <c r="K97" s="54">
        <v>2.3306680000000002</v>
      </c>
      <c r="L97" s="54">
        <v>2.6415999999999999</v>
      </c>
      <c r="M97" s="54">
        <v>0.21712300000000001</v>
      </c>
      <c r="N97" s="54">
        <v>2.7451539999999999</v>
      </c>
      <c r="O97" s="54">
        <v>0.17023099999999999</v>
      </c>
      <c r="P97" s="54">
        <v>9.1831130000000005</v>
      </c>
      <c r="Q97" s="54">
        <v>0</v>
      </c>
      <c r="R97" s="54">
        <v>5.4746000000000003E-2</v>
      </c>
      <c r="S97" s="54">
        <v>6.1960439999999997</v>
      </c>
      <c r="T97" s="54">
        <v>0.15273500000000001</v>
      </c>
      <c r="U97" s="54">
        <v>12.047691</v>
      </c>
      <c r="V97" s="54">
        <v>16.039265</v>
      </c>
      <c r="W97" s="54">
        <v>3.0828449999999998</v>
      </c>
      <c r="X97" s="54">
        <v>2.9340999999999999E-2</v>
      </c>
      <c r="Y97" s="54">
        <v>3.265749</v>
      </c>
      <c r="Z97" s="54">
        <v>1.154903</v>
      </c>
      <c r="AA97" s="54">
        <v>14.295645</v>
      </c>
      <c r="AB97" s="54">
        <v>1.235843</v>
      </c>
      <c r="AC97" s="54">
        <v>15.124458000000001</v>
      </c>
      <c r="AD97" s="54">
        <v>2.0159579999999999</v>
      </c>
      <c r="AE97" s="54">
        <v>137.01222300000001</v>
      </c>
      <c r="AF97" s="54">
        <v>14.724352</v>
      </c>
      <c r="AG97" s="53">
        <v>109.82145</v>
      </c>
      <c r="AH97" s="53">
        <v>9.0406E-2</v>
      </c>
      <c r="AI97" s="54">
        <v>2.0911599999999999</v>
      </c>
      <c r="AJ97" s="54">
        <v>2.794457</v>
      </c>
      <c r="AK97" s="53">
        <v>3.491555</v>
      </c>
      <c r="AL97" s="53">
        <v>1.809564</v>
      </c>
      <c r="AM97" s="53">
        <v>5.2304000000000003E-2</v>
      </c>
      <c r="AN97" s="53">
        <v>0.241479</v>
      </c>
      <c r="AO97" s="53">
        <v>1.2050890000000001</v>
      </c>
      <c r="AP97" s="53">
        <v>6.8117979999999996</v>
      </c>
      <c r="AQ97" s="53">
        <v>4.395473</v>
      </c>
      <c r="AR97" s="53">
        <v>6.2003999999999997E-2</v>
      </c>
      <c r="AS97" s="53">
        <v>3.8131999999999999E-2</v>
      </c>
      <c r="AT97" s="53">
        <v>2.0210210000000002</v>
      </c>
      <c r="AU97" s="109">
        <v>14.994859999999999</v>
      </c>
      <c r="AV97" s="109">
        <v>2.6144000000000001E-2</v>
      </c>
    </row>
    <row r="98" spans="1:48" ht="16.5" customHeight="1" x14ac:dyDescent="0.3">
      <c r="A98" s="9">
        <v>97</v>
      </c>
      <c r="B98" s="3">
        <v>44559</v>
      </c>
      <c r="C98" s="112">
        <v>7.5064029999999997</v>
      </c>
      <c r="D98" s="54">
        <v>2.2827E-2</v>
      </c>
      <c r="E98" s="112">
        <v>3.7955999999999997E-2</v>
      </c>
      <c r="F98" s="54">
        <v>6.8460340000000004</v>
      </c>
      <c r="G98" s="54">
        <v>2.9121350000000001</v>
      </c>
      <c r="H98" s="54">
        <v>14.114091</v>
      </c>
      <c r="I98" s="54">
        <v>9.5742999999999995E-2</v>
      </c>
      <c r="J98" s="54">
        <v>3.3826770000000002</v>
      </c>
      <c r="K98" s="54">
        <v>2.2778450000000001</v>
      </c>
      <c r="L98" s="54">
        <v>2.6510050000000001</v>
      </c>
      <c r="M98" s="54">
        <v>0.21705099999999999</v>
      </c>
      <c r="N98" s="54">
        <v>2.688053</v>
      </c>
      <c r="O98" s="54">
        <v>0.17016200000000001</v>
      </c>
      <c r="P98" s="54">
        <v>9.1485230000000008</v>
      </c>
      <c r="Q98" s="54">
        <v>0</v>
      </c>
      <c r="R98" s="54">
        <v>5.3654E-2</v>
      </c>
      <c r="S98" s="54">
        <v>6.0652530000000002</v>
      </c>
      <c r="T98" s="54">
        <v>0.14863399999999999</v>
      </c>
      <c r="U98" s="54">
        <v>12.047691</v>
      </c>
      <c r="V98" s="54">
        <v>16.039265</v>
      </c>
      <c r="W98" s="54">
        <v>3.048791</v>
      </c>
      <c r="X98" s="54">
        <v>2.9330999999999999E-2</v>
      </c>
      <c r="Y98" s="54">
        <v>3.205365</v>
      </c>
      <c r="Z98" s="54">
        <v>1.153281</v>
      </c>
      <c r="AA98" s="54">
        <v>13.821184000000001</v>
      </c>
      <c r="AB98" s="54">
        <v>1.2299640000000001</v>
      </c>
      <c r="AC98" s="54">
        <v>15.124458000000001</v>
      </c>
      <c r="AD98" s="54">
        <v>2.0159579999999999</v>
      </c>
      <c r="AE98" s="54">
        <v>136.97243</v>
      </c>
      <c r="AF98" s="54">
        <v>14.537932</v>
      </c>
      <c r="AG98" s="53">
        <v>109.41323800000001</v>
      </c>
      <c r="AH98" s="53">
        <v>8.9802999999999994E-2</v>
      </c>
      <c r="AI98" s="54">
        <v>2.0335350000000001</v>
      </c>
      <c r="AJ98" s="54">
        <v>2.7777959999999999</v>
      </c>
      <c r="AK98" s="53">
        <v>3.5140600000000002</v>
      </c>
      <c r="AL98" s="53">
        <v>1.7718590000000001</v>
      </c>
      <c r="AM98" s="53">
        <v>4.9910000000000003E-2</v>
      </c>
      <c r="AN98" s="53">
        <v>0.238423</v>
      </c>
      <c r="AO98" s="53">
        <v>1.1973670000000001</v>
      </c>
      <c r="AP98" s="53">
        <v>6.8117979999999996</v>
      </c>
      <c r="AQ98" s="53">
        <v>4.395473</v>
      </c>
      <c r="AR98" s="53">
        <v>6.2003999999999997E-2</v>
      </c>
      <c r="AS98" s="53">
        <v>3.8131999999999999E-2</v>
      </c>
      <c r="AT98" s="53">
        <v>2.0100220000000002</v>
      </c>
      <c r="AU98" s="109">
        <v>14.994859999999999</v>
      </c>
      <c r="AV98" s="109">
        <v>2.5052000000000001E-2</v>
      </c>
    </row>
    <row r="99" spans="1:48" ht="16.5" customHeight="1" x14ac:dyDescent="0.3">
      <c r="A99" s="9">
        <v>98</v>
      </c>
      <c r="B99" s="3">
        <v>44558</v>
      </c>
      <c r="C99" s="112">
        <v>7.5033279999999998</v>
      </c>
      <c r="D99" s="54">
        <v>2.2814999999999998E-2</v>
      </c>
      <c r="E99" s="112">
        <v>3.7939000000000001E-2</v>
      </c>
      <c r="F99" s="54">
        <v>6.8206689999999996</v>
      </c>
      <c r="G99" s="54">
        <v>2.9165329999999998</v>
      </c>
      <c r="H99" s="54">
        <v>13.602228</v>
      </c>
      <c r="I99" s="54">
        <v>9.1606999999999994E-2</v>
      </c>
      <c r="J99" s="54">
        <v>3.4599199999999999</v>
      </c>
      <c r="K99" s="54">
        <v>2.3215170000000001</v>
      </c>
      <c r="L99" s="54">
        <v>2.666677</v>
      </c>
      <c r="M99" s="54">
        <v>0.216969</v>
      </c>
      <c r="N99" s="54">
        <v>2.6508729999999998</v>
      </c>
      <c r="O99" s="54">
        <v>0.17008999999999999</v>
      </c>
      <c r="P99" s="54">
        <v>9.1415620000000004</v>
      </c>
      <c r="Q99" s="54">
        <v>0</v>
      </c>
      <c r="R99" s="54">
        <v>5.4625E-2</v>
      </c>
      <c r="S99" s="54">
        <v>6.1988089999999998</v>
      </c>
      <c r="T99" s="54">
        <v>0.144122</v>
      </c>
      <c r="U99" s="54">
        <v>12.047691</v>
      </c>
      <c r="V99" s="54">
        <v>16.039265</v>
      </c>
      <c r="W99" s="54">
        <v>3.0389309999999998</v>
      </c>
      <c r="X99" s="54">
        <v>2.9319999999999999E-2</v>
      </c>
      <c r="Y99" s="54">
        <v>3.2658849999999999</v>
      </c>
      <c r="Z99" s="54">
        <v>1.1559470000000001</v>
      </c>
      <c r="AA99" s="54">
        <v>13.304539999999999</v>
      </c>
      <c r="AB99" s="54">
        <v>1.231358</v>
      </c>
      <c r="AC99" s="54">
        <v>15.124458000000001</v>
      </c>
      <c r="AD99" s="54">
        <v>2.0159579999999999</v>
      </c>
      <c r="AE99" s="54">
        <v>136.91237599999999</v>
      </c>
      <c r="AF99" s="54">
        <v>14.504789000000001</v>
      </c>
      <c r="AG99" s="53">
        <v>109.375114</v>
      </c>
      <c r="AH99" s="53">
        <v>8.9757000000000003E-2</v>
      </c>
      <c r="AI99" s="54">
        <v>1.971031</v>
      </c>
      <c r="AJ99" s="54">
        <v>2.7731569999999999</v>
      </c>
      <c r="AK99" s="53">
        <v>3.5008750000000002</v>
      </c>
      <c r="AL99" s="53">
        <v>1.745808</v>
      </c>
      <c r="AM99" s="53">
        <v>4.8022000000000002E-2</v>
      </c>
      <c r="AN99" s="53">
        <v>0.24005299999999999</v>
      </c>
      <c r="AO99" s="53">
        <v>1.1899109999999999</v>
      </c>
      <c r="AP99" s="53">
        <v>6.6812589999999998</v>
      </c>
      <c r="AQ99" s="53">
        <v>4.395473</v>
      </c>
      <c r="AR99" s="53">
        <v>6.4240000000000005E-2</v>
      </c>
      <c r="AS99" s="53">
        <v>3.8816000000000003E-2</v>
      </c>
      <c r="AT99" s="53">
        <v>2.0112109999999999</v>
      </c>
      <c r="AU99" s="109">
        <v>14.994859999999999</v>
      </c>
      <c r="AV99" s="109">
        <v>2.4074000000000002E-2</v>
      </c>
    </row>
    <row r="100" spans="1:48" ht="16.5" customHeight="1" x14ac:dyDescent="0.3">
      <c r="A100" s="9">
        <v>99</v>
      </c>
      <c r="B100" s="3">
        <v>44557</v>
      </c>
      <c r="C100" s="112">
        <v>7.5001860000000002</v>
      </c>
      <c r="D100" s="54">
        <v>2.2804000000000001E-2</v>
      </c>
      <c r="E100" s="112">
        <v>3.7939000000000001E-2</v>
      </c>
      <c r="F100" s="54">
        <v>6.8406349999999998</v>
      </c>
      <c r="G100" s="54">
        <v>2.9270049999999999</v>
      </c>
      <c r="H100" s="54">
        <v>13.978925</v>
      </c>
      <c r="I100" s="54">
        <v>9.4394000000000006E-2</v>
      </c>
      <c r="J100" s="54">
        <v>3.4673150000000001</v>
      </c>
      <c r="K100" s="54">
        <v>2.3132519999999999</v>
      </c>
      <c r="L100" s="54">
        <v>2.6726890000000001</v>
      </c>
      <c r="M100" s="54">
        <v>0.216895</v>
      </c>
      <c r="N100" s="54">
        <v>2.6820539999999999</v>
      </c>
      <c r="O100" s="54">
        <v>0.17</v>
      </c>
      <c r="P100" s="54">
        <v>9.1560869999999994</v>
      </c>
      <c r="Q100" s="54">
        <v>0</v>
      </c>
      <c r="R100" s="54">
        <v>5.4651999999999999E-2</v>
      </c>
      <c r="S100" s="54">
        <v>6.1680020000000004</v>
      </c>
      <c r="T100" s="54">
        <v>0.14685300000000001</v>
      </c>
      <c r="U100" s="54">
        <v>12.047691</v>
      </c>
      <c r="V100" s="54">
        <v>16.039265</v>
      </c>
      <c r="W100" s="54">
        <v>3.0549360000000001</v>
      </c>
      <c r="X100" s="54">
        <v>2.9305999999999999E-2</v>
      </c>
      <c r="Y100" s="54">
        <v>3.2397640000000001</v>
      </c>
      <c r="Z100" s="54">
        <v>1.1793100000000001</v>
      </c>
      <c r="AA100" s="54">
        <v>13.685525999999999</v>
      </c>
      <c r="AB100" s="54">
        <v>1.234332</v>
      </c>
      <c r="AC100" s="54">
        <v>15.124458000000001</v>
      </c>
      <c r="AD100" s="54">
        <v>2.0159579999999999</v>
      </c>
      <c r="AE100" s="54">
        <v>137.04773900000001</v>
      </c>
      <c r="AF100" s="54">
        <v>14.519696</v>
      </c>
      <c r="AG100" s="53">
        <v>109.531924</v>
      </c>
      <c r="AH100" s="53">
        <v>8.9900999999999995E-2</v>
      </c>
      <c r="AI100" s="54">
        <v>2.0187210000000002</v>
      </c>
      <c r="AJ100" s="54">
        <v>2.783201</v>
      </c>
      <c r="AK100" s="53">
        <v>3.4766889999999999</v>
      </c>
      <c r="AL100" s="53">
        <v>1.7671829999999999</v>
      </c>
      <c r="AM100" s="53">
        <v>4.9308999999999999E-2</v>
      </c>
      <c r="AN100" s="53">
        <v>0.24057100000000001</v>
      </c>
      <c r="AO100" s="53">
        <v>1.19173</v>
      </c>
      <c r="AP100" s="53">
        <v>6.6812589999999998</v>
      </c>
      <c r="AQ100" s="53">
        <v>4.395473</v>
      </c>
      <c r="AR100" s="53">
        <v>6.4240000000000005E-2</v>
      </c>
      <c r="AS100" s="53">
        <v>3.8816000000000003E-2</v>
      </c>
      <c r="AT100" s="53">
        <v>2.0141990000000001</v>
      </c>
      <c r="AU100" s="109">
        <v>14.994859999999999</v>
      </c>
      <c r="AV100" s="109">
        <v>2.4163E-2</v>
      </c>
    </row>
    <row r="101" spans="1:48" ht="16.5" customHeight="1" x14ac:dyDescent="0.3">
      <c r="A101" s="9">
        <v>100</v>
      </c>
      <c r="B101" s="3">
        <v>44554</v>
      </c>
      <c r="C101" s="112">
        <v>7.4893640000000001</v>
      </c>
      <c r="D101" s="54">
        <v>2.2773000000000002E-2</v>
      </c>
      <c r="E101" s="112">
        <v>3.7897E-2</v>
      </c>
      <c r="F101" s="54">
        <v>6.8438559999999997</v>
      </c>
      <c r="G101" s="54">
        <v>2.924331</v>
      </c>
      <c r="H101" s="54">
        <v>13.63871</v>
      </c>
      <c r="I101" s="54">
        <v>9.214E-2</v>
      </c>
      <c r="J101" s="54">
        <v>3.3134939999999999</v>
      </c>
      <c r="K101" s="54">
        <v>2.208307</v>
      </c>
      <c r="L101" s="54">
        <v>2.6914539999999998</v>
      </c>
      <c r="M101" s="54">
        <v>0.216669</v>
      </c>
      <c r="N101" s="54">
        <v>2.6247379999999998</v>
      </c>
      <c r="O101" s="54">
        <v>0.16980000000000001</v>
      </c>
      <c r="P101" s="54">
        <v>9.17042</v>
      </c>
      <c r="Q101" s="54">
        <v>0</v>
      </c>
      <c r="R101" s="54">
        <v>5.2386000000000002E-2</v>
      </c>
      <c r="S101" s="54">
        <v>5.9014749999999996</v>
      </c>
      <c r="T101" s="54">
        <v>0.143401</v>
      </c>
      <c r="U101" s="54">
        <v>17.226126000000001</v>
      </c>
      <c r="V101" s="54">
        <v>23.694206999999999</v>
      </c>
      <c r="W101" s="54">
        <v>3.0212210000000002</v>
      </c>
      <c r="X101" s="54">
        <v>2.9263999999999998E-2</v>
      </c>
      <c r="Y101" s="54">
        <v>3.1193960000000001</v>
      </c>
      <c r="Z101" s="54">
        <v>1.17693</v>
      </c>
      <c r="AA101" s="54">
        <v>13.356056000000001</v>
      </c>
      <c r="AB101" s="54">
        <v>1.2279599999999999</v>
      </c>
      <c r="AC101" s="54">
        <v>21.365669</v>
      </c>
      <c r="AD101" s="54">
        <v>1.9548570000000001</v>
      </c>
      <c r="AE101" s="54">
        <v>137.07459299999999</v>
      </c>
      <c r="AF101" s="54">
        <v>14.418979999999999</v>
      </c>
      <c r="AG101" s="53">
        <v>109.36565400000001</v>
      </c>
      <c r="AH101" s="53">
        <v>8.8911000000000004E-2</v>
      </c>
      <c r="AI101" s="54">
        <v>1.9786600000000001</v>
      </c>
      <c r="AJ101" s="54">
        <v>2.7651599999999998</v>
      </c>
      <c r="AK101" s="53">
        <v>3.4838330000000002</v>
      </c>
      <c r="AL101" s="53">
        <v>1.729414</v>
      </c>
      <c r="AM101" s="53">
        <v>4.8188000000000002E-2</v>
      </c>
      <c r="AN101" s="53">
        <v>0.23650599999999999</v>
      </c>
      <c r="AO101" s="53">
        <v>1.186796</v>
      </c>
      <c r="AP101" s="53">
        <v>6.6812589999999998</v>
      </c>
      <c r="AQ101" s="53">
        <v>5.7927869999999997</v>
      </c>
      <c r="AR101" s="53">
        <v>6.4240000000000005E-2</v>
      </c>
      <c r="AS101" s="53">
        <v>3.8816000000000003E-2</v>
      </c>
      <c r="AT101" s="53">
        <v>2.006059</v>
      </c>
      <c r="AU101" s="109">
        <v>14.994859999999999</v>
      </c>
      <c r="AV101" s="109">
        <v>2.3632E-2</v>
      </c>
    </row>
    <row r="102" spans="1:48" ht="16.5" customHeight="1" x14ac:dyDescent="0.3">
      <c r="A102" s="9">
        <v>101</v>
      </c>
      <c r="B102" s="3">
        <v>44553</v>
      </c>
      <c r="C102" s="112">
        <v>7.486294</v>
      </c>
      <c r="D102" s="54">
        <v>2.2762999999999999E-2</v>
      </c>
      <c r="E102" s="112">
        <v>3.7881999999999999E-2</v>
      </c>
      <c r="F102" s="54">
        <v>6.8855120000000003</v>
      </c>
      <c r="G102" s="54">
        <v>2.9473729999999998</v>
      </c>
      <c r="H102" s="54">
        <v>14.701599</v>
      </c>
      <c r="I102" s="54">
        <v>9.9643999999999996E-2</v>
      </c>
      <c r="J102" s="54">
        <v>3.3294809999999999</v>
      </c>
      <c r="K102" s="54">
        <v>2.2102879999999998</v>
      </c>
      <c r="L102" s="54">
        <v>2.6802160000000002</v>
      </c>
      <c r="M102" s="54">
        <v>0.21659500000000001</v>
      </c>
      <c r="N102" s="54">
        <v>2.714086</v>
      </c>
      <c r="O102" s="54">
        <v>0.16970199999999999</v>
      </c>
      <c r="P102" s="54">
        <v>9.2875759999999996</v>
      </c>
      <c r="Q102" s="54">
        <v>0</v>
      </c>
      <c r="R102" s="54">
        <v>5.2936999999999998E-2</v>
      </c>
      <c r="S102" s="54">
        <v>5.8884350000000003</v>
      </c>
      <c r="T102" s="54">
        <v>0.154164</v>
      </c>
      <c r="U102" s="54">
        <v>17.226126000000001</v>
      </c>
      <c r="V102" s="54">
        <v>23.694206999999999</v>
      </c>
      <c r="W102" s="54">
        <v>3.0637660000000002</v>
      </c>
      <c r="X102" s="54">
        <v>2.9256999999999998E-2</v>
      </c>
      <c r="Y102" s="54">
        <v>3.1349149999999999</v>
      </c>
      <c r="Z102" s="54">
        <v>1.180769</v>
      </c>
      <c r="AA102" s="54">
        <v>14.473241</v>
      </c>
      <c r="AB102" s="54">
        <v>1.2401169999999999</v>
      </c>
      <c r="AC102" s="54">
        <v>21.365669</v>
      </c>
      <c r="AD102" s="54">
        <v>1.9548570000000001</v>
      </c>
      <c r="AE102" s="54">
        <v>137.36837299999999</v>
      </c>
      <c r="AF102" s="54">
        <v>14.58905</v>
      </c>
      <c r="AG102" s="53">
        <v>109.638227</v>
      </c>
      <c r="AH102" s="53">
        <v>8.9781E-2</v>
      </c>
      <c r="AI102" s="54">
        <v>2.144196</v>
      </c>
      <c r="AJ102" s="54">
        <v>2.7838780000000001</v>
      </c>
      <c r="AK102" s="53">
        <v>3.56446</v>
      </c>
      <c r="AL102" s="53">
        <v>1.787425</v>
      </c>
      <c r="AM102" s="53">
        <v>5.2090999999999998E-2</v>
      </c>
      <c r="AN102" s="53">
        <v>0.24045</v>
      </c>
      <c r="AO102" s="53">
        <v>1.205535</v>
      </c>
      <c r="AP102" s="53">
        <v>6.6812589999999998</v>
      </c>
      <c r="AQ102" s="53">
        <v>5.7927869999999997</v>
      </c>
      <c r="AR102" s="53">
        <v>6.4240000000000005E-2</v>
      </c>
      <c r="AS102" s="53">
        <v>3.8816000000000003E-2</v>
      </c>
      <c r="AT102" s="53">
        <v>2.0322960000000001</v>
      </c>
      <c r="AU102" s="109">
        <v>14.994859999999999</v>
      </c>
      <c r="AV102" s="109">
        <v>2.5367000000000001E-2</v>
      </c>
    </row>
    <row r="103" spans="1:48" ht="16.5" customHeight="1" x14ac:dyDescent="0.3">
      <c r="A103" s="9">
        <v>102</v>
      </c>
      <c r="B103" s="3">
        <v>44552</v>
      </c>
      <c r="C103" s="112">
        <v>7.4841230000000003</v>
      </c>
      <c r="D103" s="54">
        <v>2.2754E-2</v>
      </c>
      <c r="E103" s="112">
        <v>3.7865999999999997E-2</v>
      </c>
      <c r="F103" s="54">
        <v>6.961538</v>
      </c>
      <c r="G103" s="54">
        <v>3.0015209999999999</v>
      </c>
      <c r="H103" s="54">
        <v>15.289939</v>
      </c>
      <c r="I103" s="54">
        <v>0.103975</v>
      </c>
      <c r="J103" s="54">
        <v>3.4887570000000001</v>
      </c>
      <c r="K103" s="54">
        <v>2.289034</v>
      </c>
      <c r="L103" s="54">
        <v>2.7152440000000002</v>
      </c>
      <c r="M103" s="54">
        <v>0.216529</v>
      </c>
      <c r="N103" s="54">
        <v>2.784284</v>
      </c>
      <c r="O103" s="54">
        <v>0.169626</v>
      </c>
      <c r="P103" s="54">
        <v>9.3751680000000004</v>
      </c>
      <c r="Q103" s="54">
        <v>0</v>
      </c>
      <c r="R103" s="54">
        <v>5.5478E-2</v>
      </c>
      <c r="S103" s="54">
        <v>6.1863799999999998</v>
      </c>
      <c r="T103" s="54">
        <v>0.15973599999999999</v>
      </c>
      <c r="U103" s="54">
        <v>17.226126000000001</v>
      </c>
      <c r="V103" s="54">
        <v>23.694206999999999</v>
      </c>
      <c r="W103" s="54">
        <v>3.1139510000000001</v>
      </c>
      <c r="X103" s="54">
        <v>2.9246000000000001E-2</v>
      </c>
      <c r="Y103" s="54">
        <v>3.253908</v>
      </c>
      <c r="Z103" s="54">
        <v>1.1947220000000001</v>
      </c>
      <c r="AA103" s="54">
        <v>15.08667</v>
      </c>
      <c r="AB103" s="54">
        <v>1.2537499999999999</v>
      </c>
      <c r="AC103" s="54">
        <v>21.365669</v>
      </c>
      <c r="AD103" s="54">
        <v>1.9548570000000001</v>
      </c>
      <c r="AE103" s="54">
        <v>137.983611</v>
      </c>
      <c r="AF103" s="54">
        <v>15.012121</v>
      </c>
      <c r="AG103" s="53">
        <v>110.945728</v>
      </c>
      <c r="AH103" s="53">
        <v>9.0205999999999995E-2</v>
      </c>
      <c r="AI103" s="54">
        <v>2.2297769999999999</v>
      </c>
      <c r="AJ103" s="54">
        <v>2.8094839999999999</v>
      </c>
      <c r="AK103" s="53">
        <v>3.4896159999999998</v>
      </c>
      <c r="AL103" s="53">
        <v>1.8343700000000001</v>
      </c>
      <c r="AM103" s="53">
        <v>5.3241999999999998E-2</v>
      </c>
      <c r="AN103" s="53">
        <v>0.24568799999999999</v>
      </c>
      <c r="AO103" s="53">
        <v>1.2336929999999999</v>
      </c>
      <c r="AP103" s="53">
        <v>6.6812589999999998</v>
      </c>
      <c r="AQ103" s="53">
        <v>5.7927869999999997</v>
      </c>
      <c r="AR103" s="53">
        <v>6.4240000000000005E-2</v>
      </c>
      <c r="AS103" s="53">
        <v>3.8816000000000003E-2</v>
      </c>
      <c r="AT103" s="53">
        <v>2.0425409999999999</v>
      </c>
      <c r="AU103" s="109">
        <v>14.994859999999999</v>
      </c>
      <c r="AV103" s="109">
        <v>2.6072000000000001E-2</v>
      </c>
    </row>
    <row r="104" spans="1:48" ht="16.5" customHeight="1" x14ac:dyDescent="0.3">
      <c r="A104" s="9">
        <v>103</v>
      </c>
      <c r="B104" s="3">
        <v>44551</v>
      </c>
      <c r="C104" s="112">
        <v>7.4811800000000002</v>
      </c>
      <c r="D104" s="54">
        <v>2.2744E-2</v>
      </c>
      <c r="E104" s="112">
        <v>3.7855E-2</v>
      </c>
      <c r="F104" s="54">
        <v>6.9674259999999997</v>
      </c>
      <c r="G104" s="54">
        <v>3.0603039999999999</v>
      </c>
      <c r="H104" s="54">
        <v>20.167297000000001</v>
      </c>
      <c r="I104" s="54">
        <v>0.141209</v>
      </c>
      <c r="J104" s="54">
        <v>3.8043260000000001</v>
      </c>
      <c r="K104" s="54">
        <v>2.4670260000000002</v>
      </c>
      <c r="L104" s="54">
        <v>2.6709130000000001</v>
      </c>
      <c r="M104" s="54">
        <v>0.21645900000000001</v>
      </c>
      <c r="N104" s="54">
        <v>3.2363119999999999</v>
      </c>
      <c r="O104" s="54">
        <v>0.16955700000000001</v>
      </c>
      <c r="P104" s="54">
        <v>9.6734489999999997</v>
      </c>
      <c r="Q104" s="54">
        <v>0</v>
      </c>
      <c r="R104" s="54">
        <v>5.9454E-2</v>
      </c>
      <c r="S104" s="54">
        <v>6.7494269999999998</v>
      </c>
      <c r="T104" s="54">
        <v>0.20774000000000001</v>
      </c>
      <c r="U104" s="54">
        <v>17.226126000000001</v>
      </c>
      <c r="V104" s="54">
        <v>23.694206999999999</v>
      </c>
      <c r="W104" s="54">
        <v>3.3707020000000001</v>
      </c>
      <c r="X104" s="54">
        <v>2.9235000000000001E-2</v>
      </c>
      <c r="Y104" s="54">
        <v>3.5250319999999999</v>
      </c>
      <c r="Z104" s="54">
        <v>1.1952670000000001</v>
      </c>
      <c r="AA104" s="54">
        <v>20.203399000000001</v>
      </c>
      <c r="AB104" s="54">
        <v>1.321976</v>
      </c>
      <c r="AC104" s="54">
        <v>21.365669</v>
      </c>
      <c r="AD104" s="54">
        <v>1.9548570000000001</v>
      </c>
      <c r="AE104" s="54">
        <v>139.27312499999999</v>
      </c>
      <c r="AF104" s="54">
        <v>15.827824</v>
      </c>
      <c r="AG104" s="53">
        <v>112.456019</v>
      </c>
      <c r="AH104" s="53">
        <v>9.3945000000000001E-2</v>
      </c>
      <c r="AI104" s="54">
        <v>2.8480789999999998</v>
      </c>
      <c r="AJ104" s="54">
        <v>2.9282879999999998</v>
      </c>
      <c r="AK104" s="53">
        <v>3.4917479999999999</v>
      </c>
      <c r="AL104" s="53">
        <v>2.1303290000000001</v>
      </c>
      <c r="AM104" s="53">
        <v>7.0259000000000002E-2</v>
      </c>
      <c r="AN104" s="53">
        <v>0.26600499999999999</v>
      </c>
      <c r="AO104" s="53">
        <v>1.2928109999999999</v>
      </c>
      <c r="AP104" s="53">
        <v>6.6885969999999997</v>
      </c>
      <c r="AQ104" s="53">
        <v>5.7927869999999997</v>
      </c>
      <c r="AR104" s="53">
        <v>6.1774000000000003E-2</v>
      </c>
      <c r="AS104" s="53">
        <v>3.7102000000000003E-2</v>
      </c>
      <c r="AT104" s="53">
        <v>2.1479490000000001</v>
      </c>
      <c r="AU104" s="109">
        <v>14.994859999999999</v>
      </c>
      <c r="AV104" s="109">
        <v>3.2996999999999999E-2</v>
      </c>
    </row>
    <row r="105" spans="1:48" ht="16.5" customHeight="1" x14ac:dyDescent="0.3">
      <c r="A105" s="9">
        <v>104</v>
      </c>
      <c r="B105" s="3">
        <v>44550</v>
      </c>
      <c r="C105" s="112">
        <v>7.4775239999999998</v>
      </c>
      <c r="D105" s="54">
        <v>2.2734999999999998E-2</v>
      </c>
      <c r="E105" s="112">
        <v>3.7848E-2</v>
      </c>
      <c r="F105" s="54">
        <v>7.0051459999999999</v>
      </c>
      <c r="G105" s="54">
        <v>3.0663130000000001</v>
      </c>
      <c r="H105" s="54">
        <v>19.204568999999999</v>
      </c>
      <c r="I105" s="54">
        <v>0.13203100000000001</v>
      </c>
      <c r="J105" s="54">
        <v>3.8662510000000001</v>
      </c>
      <c r="K105" s="54">
        <v>2.4922390000000001</v>
      </c>
      <c r="L105" s="54">
        <v>2.7054719999999999</v>
      </c>
      <c r="M105" s="54">
        <v>0.216388</v>
      </c>
      <c r="N105" s="54">
        <v>3.1564209999999999</v>
      </c>
      <c r="O105" s="54">
        <v>0.16947799999999999</v>
      </c>
      <c r="P105" s="54">
        <v>9.5210910000000002</v>
      </c>
      <c r="Q105" s="54">
        <v>0</v>
      </c>
      <c r="R105" s="54">
        <v>6.0361999999999999E-2</v>
      </c>
      <c r="S105" s="54">
        <v>6.8238139999999996</v>
      </c>
      <c r="T105" s="54">
        <v>0.19784599999999999</v>
      </c>
      <c r="U105" s="54">
        <v>17.226126000000001</v>
      </c>
      <c r="V105" s="54">
        <v>23.694206999999999</v>
      </c>
      <c r="W105" s="54">
        <v>3.3342000000000001</v>
      </c>
      <c r="X105" s="54">
        <v>2.9224E-2</v>
      </c>
      <c r="Y105" s="54">
        <v>3.5500750000000001</v>
      </c>
      <c r="Z105" s="54">
        <v>1.181484</v>
      </c>
      <c r="AA105" s="54">
        <v>19.127177</v>
      </c>
      <c r="AB105" s="54">
        <v>1.318055</v>
      </c>
      <c r="AC105" s="54">
        <v>21.365669</v>
      </c>
      <c r="AD105" s="54">
        <v>1.9548570000000001</v>
      </c>
      <c r="AE105" s="54">
        <v>138.81597500000001</v>
      </c>
      <c r="AF105" s="54">
        <v>15.571676999999999</v>
      </c>
      <c r="AG105" s="53">
        <v>111.905671</v>
      </c>
      <c r="AH105" s="53">
        <v>9.3357999999999997E-2</v>
      </c>
      <c r="AI105" s="54">
        <v>2.691907</v>
      </c>
      <c r="AJ105" s="54">
        <v>2.916004</v>
      </c>
      <c r="AK105" s="53">
        <v>3.5074730000000001</v>
      </c>
      <c r="AL105" s="53">
        <v>2.0818469999999998</v>
      </c>
      <c r="AM105" s="53">
        <v>6.7042000000000004E-2</v>
      </c>
      <c r="AN105" s="53">
        <v>0.26616800000000002</v>
      </c>
      <c r="AO105" s="53">
        <v>1.2860940000000001</v>
      </c>
      <c r="AP105" s="53">
        <v>6.6885969999999997</v>
      </c>
      <c r="AQ105" s="53">
        <v>5.7927869999999997</v>
      </c>
      <c r="AR105" s="53">
        <v>6.1774000000000003E-2</v>
      </c>
      <c r="AS105" s="53">
        <v>3.7102000000000003E-2</v>
      </c>
      <c r="AT105" s="53">
        <v>2.1339769999999998</v>
      </c>
      <c r="AU105" s="109">
        <v>14.994859999999999</v>
      </c>
      <c r="AV105" s="109">
        <v>3.1600000000000003E-2</v>
      </c>
    </row>
    <row r="106" spans="1:48" ht="16.5" customHeight="1" x14ac:dyDescent="0.3">
      <c r="A106" s="9">
        <v>105</v>
      </c>
      <c r="B106" s="3">
        <v>44547</v>
      </c>
      <c r="C106" s="112">
        <v>7.4686709999999996</v>
      </c>
      <c r="D106" s="54">
        <v>2.2702E-2</v>
      </c>
      <c r="E106" s="112">
        <v>3.7796000000000003E-2</v>
      </c>
      <c r="F106" s="54">
        <v>6.9648909999999997</v>
      </c>
      <c r="G106" s="54">
        <v>3.0641310000000002</v>
      </c>
      <c r="H106" s="54">
        <v>18.019342000000002</v>
      </c>
      <c r="I106" s="54">
        <v>0.121568</v>
      </c>
      <c r="J106" s="54">
        <v>4.2197459999999998</v>
      </c>
      <c r="K106" s="54">
        <v>2.6978520000000001</v>
      </c>
      <c r="L106" s="54">
        <v>2.7245309999999998</v>
      </c>
      <c r="M106" s="54">
        <v>0.216166</v>
      </c>
      <c r="N106" s="54">
        <v>3.0962719999999999</v>
      </c>
      <c r="O106" s="54">
        <v>0.16925399999999999</v>
      </c>
      <c r="P106" s="54">
        <v>9.4504239999999999</v>
      </c>
      <c r="Q106" s="54">
        <v>0</v>
      </c>
      <c r="R106" s="54">
        <v>6.3992999999999994E-2</v>
      </c>
      <c r="S106" s="54">
        <v>7.4367200000000002</v>
      </c>
      <c r="T106" s="54">
        <v>0.18473600000000001</v>
      </c>
      <c r="U106" s="54">
        <v>14.467271</v>
      </c>
      <c r="V106" s="54">
        <v>19.885845</v>
      </c>
      <c r="W106" s="54">
        <v>3.3274759999999999</v>
      </c>
      <c r="X106" s="54">
        <v>2.9191000000000002E-2</v>
      </c>
      <c r="Y106" s="54">
        <v>3.8079999999999998</v>
      </c>
      <c r="Z106" s="54">
        <v>1.178007</v>
      </c>
      <c r="AA106" s="54">
        <v>17.864533999999999</v>
      </c>
      <c r="AB106" s="54">
        <v>1.3151090000000001</v>
      </c>
      <c r="AC106" s="54">
        <v>17.956429</v>
      </c>
      <c r="AD106" s="54">
        <v>1.98685</v>
      </c>
      <c r="AE106" s="54">
        <v>138.34591699999999</v>
      </c>
      <c r="AF106" s="54">
        <v>15.503781999999999</v>
      </c>
      <c r="AG106" s="53">
        <v>111.46897</v>
      </c>
      <c r="AH106" s="53">
        <v>9.2719999999999997E-2</v>
      </c>
      <c r="AI106" s="54">
        <v>2.5432779999999999</v>
      </c>
      <c r="AJ106" s="54">
        <v>2.9122340000000002</v>
      </c>
      <c r="AK106" s="53">
        <v>3.5164330000000001</v>
      </c>
      <c r="AL106" s="53">
        <v>2.043129</v>
      </c>
      <c r="AM106" s="53">
        <v>6.2377000000000002E-2</v>
      </c>
      <c r="AN106" s="53">
        <v>0.27032499999999998</v>
      </c>
      <c r="AO106" s="53">
        <v>1.2697080000000001</v>
      </c>
      <c r="AP106" s="53">
        <v>6.6885969999999997</v>
      </c>
      <c r="AQ106" s="53">
        <v>5.5798249999999996</v>
      </c>
      <c r="AR106" s="53">
        <v>6.1774000000000003E-2</v>
      </c>
      <c r="AS106" s="53">
        <v>3.7102000000000003E-2</v>
      </c>
      <c r="AT106" s="53">
        <v>2.122611</v>
      </c>
      <c r="AU106" s="109">
        <v>14.994859999999999</v>
      </c>
      <c r="AV106" s="109">
        <v>3.0263000000000002E-2</v>
      </c>
    </row>
    <row r="107" spans="1:48" ht="16.5" customHeight="1" x14ac:dyDescent="0.3">
      <c r="A107" s="9">
        <v>106</v>
      </c>
      <c r="B107" s="3">
        <v>44546</v>
      </c>
      <c r="C107" s="112">
        <v>7.4656399999999996</v>
      </c>
      <c r="D107" s="54">
        <v>2.2700999999999999E-2</v>
      </c>
      <c r="E107" s="112">
        <v>3.7780000000000001E-2</v>
      </c>
      <c r="F107" s="54">
        <v>6.9602409999999999</v>
      </c>
      <c r="G107" s="54">
        <v>3.0442119999999999</v>
      </c>
      <c r="H107" s="54">
        <v>17.341363999999999</v>
      </c>
      <c r="I107" s="54">
        <v>0.11590399999999999</v>
      </c>
      <c r="J107" s="54">
        <v>4.0196110000000003</v>
      </c>
      <c r="K107" s="54">
        <v>2.597655</v>
      </c>
      <c r="L107" s="54">
        <v>2.7419349999999998</v>
      </c>
      <c r="M107" s="54">
        <v>0.216085</v>
      </c>
      <c r="N107" s="54">
        <v>3.0256500000000002</v>
      </c>
      <c r="O107" s="54">
        <v>0.169183</v>
      </c>
      <c r="P107" s="54">
        <v>9.3924470000000007</v>
      </c>
      <c r="Q107" s="54">
        <v>0</v>
      </c>
      <c r="R107" s="54">
        <v>6.1372999999999997E-2</v>
      </c>
      <c r="S107" s="54">
        <v>7.04366</v>
      </c>
      <c r="T107" s="54">
        <v>0.18129700000000001</v>
      </c>
      <c r="U107" s="54">
        <v>14.467271</v>
      </c>
      <c r="V107" s="54">
        <v>19.885845</v>
      </c>
      <c r="W107" s="54">
        <v>3.2649509999999999</v>
      </c>
      <c r="X107" s="54">
        <v>2.9180000000000001E-2</v>
      </c>
      <c r="Y107" s="54">
        <v>3.6373380000000002</v>
      </c>
      <c r="Z107" s="54">
        <v>1.176461</v>
      </c>
      <c r="AA107" s="54">
        <v>17.186205999999999</v>
      </c>
      <c r="AB107" s="54">
        <v>1.3062659999999999</v>
      </c>
      <c r="AC107" s="54">
        <v>17.956429</v>
      </c>
      <c r="AD107" s="54">
        <v>1.98685</v>
      </c>
      <c r="AE107" s="54">
        <v>135.31205</v>
      </c>
      <c r="AF107" s="54">
        <v>15.222359000000001</v>
      </c>
      <c r="AG107" s="53">
        <v>110.80694099999999</v>
      </c>
      <c r="AH107" s="53">
        <v>9.1495000000000007E-2</v>
      </c>
      <c r="AI107" s="54">
        <v>2.4538549999999999</v>
      </c>
      <c r="AJ107" s="54">
        <v>2.8816269999999999</v>
      </c>
      <c r="AK107" s="53">
        <v>3.529261</v>
      </c>
      <c r="AL107" s="53">
        <v>1.9972179999999999</v>
      </c>
      <c r="AM107" s="53">
        <v>5.8907000000000001E-2</v>
      </c>
      <c r="AN107" s="53">
        <v>0.265102</v>
      </c>
      <c r="AO107" s="53">
        <v>1.256686</v>
      </c>
      <c r="AP107" s="53">
        <v>6.6885969999999997</v>
      </c>
      <c r="AQ107" s="53">
        <v>5.5798249999999996</v>
      </c>
      <c r="AR107" s="53">
        <v>6.1774000000000003E-2</v>
      </c>
      <c r="AS107" s="53">
        <v>3.7102000000000003E-2</v>
      </c>
      <c r="AT107" s="53">
        <v>2.1132249999999999</v>
      </c>
      <c r="AU107" s="109">
        <v>14.994859999999999</v>
      </c>
      <c r="AV107" s="109">
        <v>2.9065000000000001E-2</v>
      </c>
    </row>
    <row r="108" spans="1:48" ht="16.5" customHeight="1" x14ac:dyDescent="0.3">
      <c r="A108" s="9">
        <v>107</v>
      </c>
      <c r="B108" s="3">
        <v>44545</v>
      </c>
      <c r="C108" s="112">
        <v>7.4615299999999998</v>
      </c>
      <c r="D108" s="54">
        <v>2.2688E-2</v>
      </c>
      <c r="E108" s="112">
        <v>3.7762999999999998E-2</v>
      </c>
      <c r="F108" s="54">
        <v>6.9389950000000002</v>
      </c>
      <c r="G108" s="54">
        <v>3.0298340000000001</v>
      </c>
      <c r="H108" s="54">
        <v>16.827586</v>
      </c>
      <c r="I108" s="54">
        <v>0.113242</v>
      </c>
      <c r="J108" s="54">
        <v>4.028823</v>
      </c>
      <c r="K108" s="54">
        <v>2.6151019999999998</v>
      </c>
      <c r="L108" s="54">
        <v>2.7403059999999999</v>
      </c>
      <c r="M108" s="54">
        <v>0.216006</v>
      </c>
      <c r="N108" s="54">
        <v>2.973312</v>
      </c>
      <c r="O108" s="54">
        <v>0.16911200000000001</v>
      </c>
      <c r="P108" s="54">
        <v>9.2297720000000005</v>
      </c>
      <c r="Q108" s="54">
        <v>0</v>
      </c>
      <c r="R108" s="54">
        <v>6.1076999999999999E-2</v>
      </c>
      <c r="S108" s="54">
        <v>7.062519</v>
      </c>
      <c r="T108" s="54">
        <v>0.172819</v>
      </c>
      <c r="U108" s="54">
        <v>14.467271</v>
      </c>
      <c r="V108" s="54">
        <v>19.885845</v>
      </c>
      <c r="W108" s="54">
        <v>3.240415</v>
      </c>
      <c r="X108" s="54">
        <v>2.9170000000000001E-2</v>
      </c>
      <c r="Y108" s="54">
        <v>3.6407609999999999</v>
      </c>
      <c r="Z108" s="54">
        <v>1.1756200000000001</v>
      </c>
      <c r="AA108" s="54">
        <v>16.653030999999999</v>
      </c>
      <c r="AB108" s="54">
        <v>1.2977609999999999</v>
      </c>
      <c r="AC108" s="54">
        <v>17.956429</v>
      </c>
      <c r="AD108" s="54">
        <v>1.98685</v>
      </c>
      <c r="AE108" s="54">
        <v>135.389205</v>
      </c>
      <c r="AF108" s="54">
        <v>15.160632</v>
      </c>
      <c r="AG108" s="53">
        <v>110.615498</v>
      </c>
      <c r="AH108" s="53">
        <v>9.1175999999999993E-2</v>
      </c>
      <c r="AI108" s="54">
        <v>2.3901910000000002</v>
      </c>
      <c r="AJ108" s="54">
        <v>2.8692980000000001</v>
      </c>
      <c r="AK108" s="53">
        <v>3.5389119999999998</v>
      </c>
      <c r="AL108" s="53">
        <v>1.962583</v>
      </c>
      <c r="AM108" s="53">
        <v>5.7935E-2</v>
      </c>
      <c r="AN108" s="53">
        <v>0.26396999999999998</v>
      </c>
      <c r="AO108" s="53">
        <v>1.249182</v>
      </c>
      <c r="AP108" s="53">
        <v>6.6885969999999997</v>
      </c>
      <c r="AQ108" s="53">
        <v>5.5798249999999996</v>
      </c>
      <c r="AR108" s="53">
        <v>6.1774000000000003E-2</v>
      </c>
      <c r="AS108" s="53">
        <v>3.7102000000000003E-2</v>
      </c>
      <c r="AT108" s="53">
        <v>2.099745</v>
      </c>
      <c r="AU108" s="109">
        <v>14.994859999999999</v>
      </c>
      <c r="AV108" s="109">
        <v>2.7928999999999999E-2</v>
      </c>
    </row>
    <row r="109" spans="1:48" ht="16.5" customHeight="1" x14ac:dyDescent="0.3">
      <c r="A109" s="9">
        <v>108</v>
      </c>
      <c r="B109" s="3">
        <v>44544</v>
      </c>
      <c r="C109" s="112">
        <v>7.4586420000000002</v>
      </c>
      <c r="D109" s="54">
        <v>2.2678E-2</v>
      </c>
      <c r="E109" s="112">
        <v>3.7746000000000002E-2</v>
      </c>
      <c r="F109" s="54">
        <v>6.9494170000000004</v>
      </c>
      <c r="G109" s="54">
        <v>3.0449470000000001</v>
      </c>
      <c r="H109" s="54">
        <v>16.909614999999999</v>
      </c>
      <c r="I109" s="54">
        <v>0.113644</v>
      </c>
      <c r="J109" s="54">
        <v>3.9316080000000002</v>
      </c>
      <c r="K109" s="54">
        <v>2.5589460000000002</v>
      </c>
      <c r="L109" s="54">
        <v>2.7772459999999999</v>
      </c>
      <c r="M109" s="54">
        <v>0.215923</v>
      </c>
      <c r="N109" s="54">
        <v>2.970815</v>
      </c>
      <c r="O109" s="54">
        <v>0.16903899999999999</v>
      </c>
      <c r="P109" s="54">
        <v>9.1955310000000008</v>
      </c>
      <c r="Q109" s="54">
        <v>0</v>
      </c>
      <c r="R109" s="54">
        <v>6.0269999999999997E-2</v>
      </c>
      <c r="S109" s="54">
        <v>6.9114209999999998</v>
      </c>
      <c r="T109" s="54">
        <v>0.17468800000000001</v>
      </c>
      <c r="U109" s="54">
        <v>14.467271</v>
      </c>
      <c r="V109" s="54">
        <v>19.885845</v>
      </c>
      <c r="W109" s="54">
        <v>3.2320389999999999</v>
      </c>
      <c r="X109" s="54">
        <v>2.9160999999999999E-2</v>
      </c>
      <c r="Y109" s="54">
        <v>3.5804109999999998</v>
      </c>
      <c r="Z109" s="54">
        <v>1.173335</v>
      </c>
      <c r="AA109" s="54">
        <v>16.724288000000001</v>
      </c>
      <c r="AB109" s="54">
        <v>1.303172</v>
      </c>
      <c r="AC109" s="54">
        <v>17.956429</v>
      </c>
      <c r="AD109" s="54">
        <v>1.98685</v>
      </c>
      <c r="AE109" s="54">
        <v>135.192274</v>
      </c>
      <c r="AF109" s="54">
        <v>15.046735999999999</v>
      </c>
      <c r="AG109" s="53">
        <v>110.506066</v>
      </c>
      <c r="AH109" s="53">
        <v>9.0468000000000007E-2</v>
      </c>
      <c r="AI109" s="54">
        <v>2.3848210000000001</v>
      </c>
      <c r="AJ109" s="54">
        <v>2.8685260000000001</v>
      </c>
      <c r="AK109" s="53">
        <v>3.603443</v>
      </c>
      <c r="AL109" s="53">
        <v>1.962383</v>
      </c>
      <c r="AM109" s="53">
        <v>5.8922000000000002E-2</v>
      </c>
      <c r="AN109" s="53">
        <v>0.26268999999999998</v>
      </c>
      <c r="AO109" s="53">
        <v>1.245584</v>
      </c>
      <c r="AP109" s="53">
        <v>6.7051170000000004</v>
      </c>
      <c r="AQ109" s="53">
        <v>5.5798249999999996</v>
      </c>
      <c r="AR109" s="53">
        <v>6.1143000000000003E-2</v>
      </c>
      <c r="AS109" s="53">
        <v>3.6842E-2</v>
      </c>
      <c r="AT109" s="53">
        <v>2.108994</v>
      </c>
      <c r="AU109" s="109">
        <v>14.994859999999999</v>
      </c>
      <c r="AV109" s="109">
        <v>2.8396000000000001E-2</v>
      </c>
    </row>
    <row r="110" spans="1:48" ht="16.5" customHeight="1" x14ac:dyDescent="0.3">
      <c r="A110" s="9">
        <v>109</v>
      </c>
      <c r="B110" s="3">
        <v>44543</v>
      </c>
      <c r="C110" s="112">
        <v>7.4555670000000003</v>
      </c>
      <c r="D110" s="54">
        <v>2.2668000000000001E-2</v>
      </c>
      <c r="E110" s="112">
        <v>3.773E-2</v>
      </c>
      <c r="F110" s="54">
        <v>6.9267729999999998</v>
      </c>
      <c r="G110" s="54">
        <v>3.0278209999999999</v>
      </c>
      <c r="H110" s="54">
        <v>16.489429999999999</v>
      </c>
      <c r="I110" s="54">
        <v>0.10967200000000001</v>
      </c>
      <c r="J110" s="54">
        <v>3.8157969999999999</v>
      </c>
      <c r="K110" s="54">
        <v>2.494869</v>
      </c>
      <c r="L110" s="54">
        <v>2.7648039999999998</v>
      </c>
      <c r="M110" s="54">
        <v>0.215839</v>
      </c>
      <c r="N110" s="54">
        <v>2.9225669999999999</v>
      </c>
      <c r="O110" s="54">
        <v>0.16896700000000001</v>
      </c>
      <c r="P110" s="54">
        <v>9.1832980000000006</v>
      </c>
      <c r="Q110" s="54">
        <v>0</v>
      </c>
      <c r="R110" s="54">
        <v>5.9489E-2</v>
      </c>
      <c r="S110" s="54">
        <v>6.7352629999999998</v>
      </c>
      <c r="T110" s="54">
        <v>0.17216200000000001</v>
      </c>
      <c r="U110" s="54">
        <v>14.467271</v>
      </c>
      <c r="V110" s="54">
        <v>19.885845</v>
      </c>
      <c r="W110" s="54">
        <v>3.190442</v>
      </c>
      <c r="X110" s="54">
        <v>2.9149999999999999E-2</v>
      </c>
      <c r="Y110" s="54">
        <v>3.5032839999999998</v>
      </c>
      <c r="Z110" s="54">
        <v>1.1677550000000001</v>
      </c>
      <c r="AA110" s="54">
        <v>16.263273000000002</v>
      </c>
      <c r="AB110" s="54">
        <v>1.29434</v>
      </c>
      <c r="AC110" s="54">
        <v>17.956429</v>
      </c>
      <c r="AD110" s="54">
        <v>1.98685</v>
      </c>
      <c r="AE110" s="54">
        <v>135.18507700000001</v>
      </c>
      <c r="AF110" s="54">
        <v>14.927609</v>
      </c>
      <c r="AG110" s="53">
        <v>110.103703</v>
      </c>
      <c r="AH110" s="53">
        <v>8.9806999999999998E-2</v>
      </c>
      <c r="AI110" s="54">
        <v>2.3334950000000001</v>
      </c>
      <c r="AJ110" s="54">
        <v>2.8475999999999999</v>
      </c>
      <c r="AK110" s="53">
        <v>3.6591209999999998</v>
      </c>
      <c r="AL110" s="53">
        <v>1.9302870000000001</v>
      </c>
      <c r="AM110" s="53">
        <v>5.6834000000000003E-2</v>
      </c>
      <c r="AN110" s="53">
        <v>0.25989000000000001</v>
      </c>
      <c r="AO110" s="53">
        <v>1.2394419999999999</v>
      </c>
      <c r="AP110" s="53">
        <v>6.7051170000000004</v>
      </c>
      <c r="AQ110" s="53">
        <v>5.5798249999999996</v>
      </c>
      <c r="AR110" s="53">
        <v>6.1143000000000003E-2</v>
      </c>
      <c r="AS110" s="53">
        <v>3.6842E-2</v>
      </c>
      <c r="AT110" s="53">
        <v>2.0970680000000002</v>
      </c>
      <c r="AU110" s="109">
        <v>14.994859999999999</v>
      </c>
      <c r="AV110" s="109">
        <v>2.7954E-2</v>
      </c>
    </row>
    <row r="111" spans="1:48" ht="16.5" customHeight="1" x14ac:dyDescent="0.3">
      <c r="A111" s="9">
        <v>110</v>
      </c>
      <c r="B111" s="3">
        <v>44540</v>
      </c>
      <c r="C111" s="112">
        <v>7.446529</v>
      </c>
      <c r="D111" s="54">
        <v>2.2638999999999999E-2</v>
      </c>
      <c r="E111" s="112">
        <v>3.7679999999999998E-2</v>
      </c>
      <c r="F111" s="54">
        <v>6.9142609999999998</v>
      </c>
      <c r="G111" s="54">
        <v>3.0198480000000001</v>
      </c>
      <c r="H111" s="54">
        <v>16.405041000000001</v>
      </c>
      <c r="I111" s="54">
        <v>0.109629</v>
      </c>
      <c r="J111" s="54">
        <v>3.7952240000000002</v>
      </c>
      <c r="K111" s="54">
        <v>2.5029370000000002</v>
      </c>
      <c r="L111" s="54">
        <v>2.7613289999999999</v>
      </c>
      <c r="M111" s="54">
        <v>0.215611</v>
      </c>
      <c r="N111" s="54">
        <v>2.9146570000000001</v>
      </c>
      <c r="O111" s="54">
        <v>0.16875100000000001</v>
      </c>
      <c r="P111" s="54">
        <v>9.165616</v>
      </c>
      <c r="Q111" s="54">
        <v>0</v>
      </c>
      <c r="R111" s="54">
        <v>5.9631000000000003E-2</v>
      </c>
      <c r="S111" s="54">
        <v>6.7113040000000002</v>
      </c>
      <c r="T111" s="54">
        <v>0.17044899999999999</v>
      </c>
      <c r="U111" s="54">
        <v>14.2379</v>
      </c>
      <c r="V111" s="54">
        <v>19.517529</v>
      </c>
      <c r="W111" s="54">
        <v>3.1873079999999998</v>
      </c>
      <c r="X111" s="54">
        <v>2.9117000000000001E-2</v>
      </c>
      <c r="Y111" s="54">
        <v>3.4894219999999998</v>
      </c>
      <c r="Z111" s="54">
        <v>1.1658919999999999</v>
      </c>
      <c r="AA111" s="54">
        <v>16.158693</v>
      </c>
      <c r="AB111" s="54">
        <v>1.291228</v>
      </c>
      <c r="AC111" s="54">
        <v>17.803173999999999</v>
      </c>
      <c r="AD111" s="54">
        <v>1.9420010000000001</v>
      </c>
      <c r="AE111" s="54">
        <v>134.980695</v>
      </c>
      <c r="AF111" s="54">
        <v>14.885292</v>
      </c>
      <c r="AG111" s="53">
        <v>109.935057</v>
      </c>
      <c r="AH111" s="53">
        <v>8.9635999999999993E-2</v>
      </c>
      <c r="AI111" s="54">
        <v>2.3205740000000001</v>
      </c>
      <c r="AJ111" s="54">
        <v>2.8455360000000001</v>
      </c>
      <c r="AK111" s="53">
        <v>3.6650489999999998</v>
      </c>
      <c r="AL111" s="53">
        <v>1.9253750000000001</v>
      </c>
      <c r="AM111" s="53">
        <v>5.6529999999999997E-2</v>
      </c>
      <c r="AN111" s="53">
        <v>0.25943699999999997</v>
      </c>
      <c r="AO111" s="53">
        <v>1.2367729999999999</v>
      </c>
      <c r="AP111" s="53">
        <v>6.7051170000000004</v>
      </c>
      <c r="AQ111" s="53">
        <v>5.3704739999999997</v>
      </c>
      <c r="AR111" s="53">
        <v>6.1143000000000003E-2</v>
      </c>
      <c r="AS111" s="53">
        <v>3.6842E-2</v>
      </c>
      <c r="AT111" s="53">
        <v>2.0926110000000002</v>
      </c>
      <c r="AU111" s="109">
        <v>14.994859999999999</v>
      </c>
      <c r="AV111" s="109">
        <v>2.7317000000000001E-2</v>
      </c>
    </row>
    <row r="112" spans="1:48" ht="16.5" customHeight="1" x14ac:dyDescent="0.3">
      <c r="A112" s="9">
        <v>111</v>
      </c>
      <c r="B112" s="3">
        <v>44539</v>
      </c>
      <c r="C112" s="112">
        <v>7.4451879999999999</v>
      </c>
      <c r="D112" s="54">
        <v>2.2627999999999999E-2</v>
      </c>
      <c r="E112" s="112">
        <v>3.7664000000000003E-2</v>
      </c>
      <c r="F112" s="54">
        <v>6.8989849999999997</v>
      </c>
      <c r="G112" s="54">
        <v>3.015272</v>
      </c>
      <c r="H112" s="54">
        <v>16.269888000000002</v>
      </c>
      <c r="I112" s="54">
        <v>0.10879</v>
      </c>
      <c r="J112" s="54">
        <v>3.7418629999999999</v>
      </c>
      <c r="K112" s="54">
        <v>2.4843060000000001</v>
      </c>
      <c r="L112" s="54">
        <v>2.753396</v>
      </c>
      <c r="M112" s="54">
        <v>0.215535</v>
      </c>
      <c r="N112" s="54">
        <v>2.906771</v>
      </c>
      <c r="O112" s="54">
        <v>0.168681</v>
      </c>
      <c r="P112" s="54">
        <v>9.156542</v>
      </c>
      <c r="Q112" s="54">
        <v>0</v>
      </c>
      <c r="R112" s="54">
        <v>5.9171000000000001E-2</v>
      </c>
      <c r="S112" s="54">
        <v>6.6359029999999999</v>
      </c>
      <c r="T112" s="54">
        <v>0.170986</v>
      </c>
      <c r="U112" s="54">
        <v>14.2379</v>
      </c>
      <c r="V112" s="54">
        <v>19.517529</v>
      </c>
      <c r="W112" s="54">
        <v>3.1775370000000001</v>
      </c>
      <c r="X112" s="54">
        <v>2.9108999999999999E-2</v>
      </c>
      <c r="Y112" s="54">
        <v>3.4568150000000002</v>
      </c>
      <c r="Z112" s="54">
        <v>1.1649389999999999</v>
      </c>
      <c r="AA112" s="54">
        <v>16.016411999999999</v>
      </c>
      <c r="AB112" s="54">
        <v>1.289973</v>
      </c>
      <c r="AC112" s="54">
        <v>17.803173999999999</v>
      </c>
      <c r="AD112" s="54">
        <v>1.9420010000000001</v>
      </c>
      <c r="AE112" s="54">
        <v>134.90891400000001</v>
      </c>
      <c r="AF112" s="54">
        <v>14.845575</v>
      </c>
      <c r="AG112" s="53">
        <v>109.820933</v>
      </c>
      <c r="AH112" s="53">
        <v>8.9334999999999998E-2</v>
      </c>
      <c r="AI112" s="54">
        <v>2.303655</v>
      </c>
      <c r="AJ112" s="54">
        <v>2.840468</v>
      </c>
      <c r="AK112" s="53">
        <v>3.6567850000000002</v>
      </c>
      <c r="AL112" s="53">
        <v>1.9201630000000001</v>
      </c>
      <c r="AM112" s="53">
        <v>5.6061E-2</v>
      </c>
      <c r="AN112" s="53">
        <v>0.258295</v>
      </c>
      <c r="AO112" s="53">
        <v>1.2324379999999999</v>
      </c>
      <c r="AP112" s="53">
        <v>6.7051170000000004</v>
      </c>
      <c r="AQ112" s="53">
        <v>5.3704739999999997</v>
      </c>
      <c r="AR112" s="53">
        <v>6.1143000000000003E-2</v>
      </c>
      <c r="AS112" s="53">
        <v>3.6842E-2</v>
      </c>
      <c r="AT112" s="53">
        <v>2.0891069999999998</v>
      </c>
      <c r="AU112" s="109">
        <v>14.994859999999999</v>
      </c>
      <c r="AV112" s="109">
        <v>2.7775000000000001E-2</v>
      </c>
    </row>
    <row r="113" spans="1:48" ht="16.5" customHeight="1" x14ac:dyDescent="0.3">
      <c r="A113" s="9">
        <v>112</v>
      </c>
      <c r="B113" s="3">
        <v>44538</v>
      </c>
      <c r="C113" s="112">
        <v>7.4421530000000002</v>
      </c>
      <c r="D113" s="54">
        <v>2.2617999999999999E-2</v>
      </c>
      <c r="E113" s="112">
        <v>3.7643999999999997E-2</v>
      </c>
      <c r="F113" s="54">
        <v>6.8867510000000003</v>
      </c>
      <c r="G113" s="54">
        <v>3.0115029999999998</v>
      </c>
      <c r="H113" s="54">
        <v>16.248446999999999</v>
      </c>
      <c r="I113" s="54">
        <v>0.10874399999999999</v>
      </c>
      <c r="J113" s="54">
        <v>3.6927129999999999</v>
      </c>
      <c r="K113" s="54">
        <v>2.4620489999999999</v>
      </c>
      <c r="L113" s="54">
        <v>2.755528</v>
      </c>
      <c r="M113" s="54">
        <v>0.21545900000000001</v>
      </c>
      <c r="N113" s="54">
        <v>2.8960659999999998</v>
      </c>
      <c r="O113" s="54">
        <v>0.16861100000000001</v>
      </c>
      <c r="P113" s="54">
        <v>9.1443790000000007</v>
      </c>
      <c r="Q113" s="54">
        <v>0</v>
      </c>
      <c r="R113" s="54">
        <v>5.8918999999999999E-2</v>
      </c>
      <c r="S113" s="54">
        <v>6.506259</v>
      </c>
      <c r="T113" s="54">
        <v>0.171238</v>
      </c>
      <c r="U113" s="54">
        <v>14.2379</v>
      </c>
      <c r="V113" s="54">
        <v>19.517529</v>
      </c>
      <c r="W113" s="54">
        <v>3.1670910000000001</v>
      </c>
      <c r="X113" s="54">
        <v>2.9097999999999999E-2</v>
      </c>
      <c r="Y113" s="54">
        <v>3.3973170000000001</v>
      </c>
      <c r="Z113" s="54">
        <v>1.163106</v>
      </c>
      <c r="AA113" s="54">
        <v>16.034528000000002</v>
      </c>
      <c r="AB113" s="54">
        <v>1.2886839999999999</v>
      </c>
      <c r="AC113" s="54">
        <v>17.803173999999999</v>
      </c>
      <c r="AD113" s="54">
        <v>1.9420010000000001</v>
      </c>
      <c r="AE113" s="54">
        <v>134.75869800000001</v>
      </c>
      <c r="AF113" s="54">
        <v>14.807454</v>
      </c>
      <c r="AG113" s="53">
        <v>109.77248299999999</v>
      </c>
      <c r="AH113" s="53">
        <v>8.8963E-2</v>
      </c>
      <c r="AI113" s="54">
        <v>2.3048860000000002</v>
      </c>
      <c r="AJ113" s="54">
        <v>2.8342079999999998</v>
      </c>
      <c r="AK113" s="53">
        <v>3.6459899999999998</v>
      </c>
      <c r="AL113" s="53">
        <v>1.9131260000000001</v>
      </c>
      <c r="AM113" s="53">
        <v>5.5447000000000003E-2</v>
      </c>
      <c r="AN113" s="53">
        <v>0.25809799999999999</v>
      </c>
      <c r="AO113" s="53">
        <v>1.227017</v>
      </c>
      <c r="AP113" s="53">
        <v>6.7051170000000004</v>
      </c>
      <c r="AQ113" s="53">
        <v>5.3704739999999997</v>
      </c>
      <c r="AR113" s="53">
        <v>6.1143000000000003E-2</v>
      </c>
      <c r="AS113" s="53">
        <v>3.6842E-2</v>
      </c>
      <c r="AT113" s="53">
        <v>2.0874450000000002</v>
      </c>
      <c r="AU113" s="109">
        <v>14.994859999999999</v>
      </c>
      <c r="AV113" s="109">
        <v>2.7407000000000001E-2</v>
      </c>
    </row>
    <row r="114" spans="1:48" ht="16.5" customHeight="1" x14ac:dyDescent="0.3">
      <c r="A114" s="9">
        <v>113</v>
      </c>
      <c r="B114" s="3">
        <v>44537</v>
      </c>
      <c r="C114" s="112">
        <v>7.439127</v>
      </c>
      <c r="D114" s="54">
        <v>2.2608E-2</v>
      </c>
      <c r="E114" s="112">
        <v>3.7626E-2</v>
      </c>
      <c r="F114" s="54">
        <v>6.8814799999999998</v>
      </c>
      <c r="G114" s="54">
        <v>2.9947889999999999</v>
      </c>
      <c r="H114" s="54">
        <v>16.338642</v>
      </c>
      <c r="I114" s="54">
        <v>0.109433</v>
      </c>
      <c r="J114" s="54">
        <v>3.5936020000000002</v>
      </c>
      <c r="K114" s="54">
        <v>2.4144450000000002</v>
      </c>
      <c r="L114" s="54">
        <v>2.7472370000000002</v>
      </c>
      <c r="M114" s="54">
        <v>0.21538199999999999</v>
      </c>
      <c r="N114" s="54">
        <v>2.8760889999999999</v>
      </c>
      <c r="O114" s="54">
        <v>0.16853799999999999</v>
      </c>
      <c r="P114" s="54">
        <v>9.1479239999999997</v>
      </c>
      <c r="Q114" s="54">
        <v>0</v>
      </c>
      <c r="R114" s="54">
        <v>5.7898999999999999E-2</v>
      </c>
      <c r="S114" s="54">
        <v>6.3411379999999999</v>
      </c>
      <c r="T114" s="54">
        <v>0.16772200000000001</v>
      </c>
      <c r="U114" s="54">
        <v>14.2379</v>
      </c>
      <c r="V114" s="54">
        <v>19.517529</v>
      </c>
      <c r="W114" s="54">
        <v>3.149883</v>
      </c>
      <c r="X114" s="54">
        <v>2.9086999999999998E-2</v>
      </c>
      <c r="Y114" s="54">
        <v>3.3363369999999999</v>
      </c>
      <c r="Z114" s="54">
        <v>1.1616310000000001</v>
      </c>
      <c r="AA114" s="54">
        <v>16.142105000000001</v>
      </c>
      <c r="AB114" s="54">
        <v>1.2826759999999999</v>
      </c>
      <c r="AC114" s="54">
        <v>17.803173999999999</v>
      </c>
      <c r="AD114" s="54">
        <v>1.9420010000000001</v>
      </c>
      <c r="AE114" s="54">
        <v>134.67622</v>
      </c>
      <c r="AF114" s="54">
        <v>14.778950999999999</v>
      </c>
      <c r="AG114" s="53">
        <v>109.66536000000001</v>
      </c>
      <c r="AH114" s="53">
        <v>8.8807999999999998E-2</v>
      </c>
      <c r="AI114" s="54">
        <v>2.3239179999999999</v>
      </c>
      <c r="AJ114" s="54">
        <v>2.8241960000000002</v>
      </c>
      <c r="AK114" s="53">
        <v>3.6746620000000001</v>
      </c>
      <c r="AL114" s="53">
        <v>1.8982019999999999</v>
      </c>
      <c r="AM114" s="53">
        <v>5.5279000000000002E-2</v>
      </c>
      <c r="AN114" s="53">
        <v>0.25705800000000001</v>
      </c>
      <c r="AO114" s="53">
        <v>1.224488</v>
      </c>
      <c r="AP114" s="53">
        <v>6.2853389999999996</v>
      </c>
      <c r="AQ114" s="53">
        <v>5.3704739999999997</v>
      </c>
      <c r="AR114" s="53">
        <v>6.0256999999999998E-2</v>
      </c>
      <c r="AS114" s="53">
        <v>3.6493999999999999E-2</v>
      </c>
      <c r="AT114" s="53">
        <v>2.0805470000000001</v>
      </c>
      <c r="AU114" s="109">
        <v>14.994859999999999</v>
      </c>
      <c r="AV114" s="109">
        <v>2.7001000000000001E-2</v>
      </c>
    </row>
    <row r="115" spans="1:48" ht="16.5" customHeight="1" x14ac:dyDescent="0.3">
      <c r="A115" s="9">
        <v>114</v>
      </c>
      <c r="B115" s="3">
        <v>44536</v>
      </c>
      <c r="C115" s="112">
        <v>7.4360189999999999</v>
      </c>
      <c r="D115" s="54">
        <v>2.2596999999999999E-2</v>
      </c>
      <c r="E115" s="112">
        <v>3.7609999999999998E-2</v>
      </c>
      <c r="F115" s="54">
        <v>6.8705210000000001</v>
      </c>
      <c r="G115" s="54">
        <v>2.9834019999999999</v>
      </c>
      <c r="H115" s="54">
        <v>16.246576000000001</v>
      </c>
      <c r="I115" s="54">
        <v>0.108358</v>
      </c>
      <c r="J115" s="54">
        <v>3.5643630000000002</v>
      </c>
      <c r="K115" s="54">
        <v>2.4187479999999999</v>
      </c>
      <c r="L115" s="54">
        <v>2.7356440000000002</v>
      </c>
      <c r="M115" s="54">
        <v>0.21530199999999999</v>
      </c>
      <c r="N115" s="54">
        <v>2.86443</v>
      </c>
      <c r="O115" s="54">
        <v>0.16845199999999999</v>
      </c>
      <c r="P115" s="54">
        <v>9.1406910000000003</v>
      </c>
      <c r="Q115" s="54">
        <v>0</v>
      </c>
      <c r="R115" s="54">
        <v>5.7588E-2</v>
      </c>
      <c r="S115" s="54">
        <v>6.285812</v>
      </c>
      <c r="T115" s="54">
        <v>0.16345899999999999</v>
      </c>
      <c r="U115" s="54">
        <v>14.2379</v>
      </c>
      <c r="V115" s="54">
        <v>19.517529</v>
      </c>
      <c r="W115" s="54">
        <v>3.1335679999999999</v>
      </c>
      <c r="X115" s="54">
        <v>2.9073000000000002E-2</v>
      </c>
      <c r="Y115" s="54">
        <v>3.311312</v>
      </c>
      <c r="Z115" s="54">
        <v>1.1578710000000001</v>
      </c>
      <c r="AA115" s="54">
        <v>16.040575</v>
      </c>
      <c r="AB115" s="54">
        <v>1.276988</v>
      </c>
      <c r="AC115" s="54">
        <v>17.803173999999999</v>
      </c>
      <c r="AD115" s="54">
        <v>1.9420010000000001</v>
      </c>
      <c r="AE115" s="54">
        <v>134.770726</v>
      </c>
      <c r="AF115" s="54">
        <v>14.691561</v>
      </c>
      <c r="AG115" s="53">
        <v>109.396816</v>
      </c>
      <c r="AH115" s="53">
        <v>8.8517999999999999E-2</v>
      </c>
      <c r="AI115" s="54">
        <v>2.3139029999999998</v>
      </c>
      <c r="AJ115" s="54">
        <v>2.8150089999999999</v>
      </c>
      <c r="AK115" s="53">
        <v>3.6943100000000002</v>
      </c>
      <c r="AL115" s="53">
        <v>1.8899140000000001</v>
      </c>
      <c r="AM115" s="53">
        <v>5.5703999999999997E-2</v>
      </c>
      <c r="AN115" s="53">
        <v>0.25600200000000001</v>
      </c>
      <c r="AO115" s="53">
        <v>1.221859</v>
      </c>
      <c r="AP115" s="53">
        <v>6.2853389999999996</v>
      </c>
      <c r="AQ115" s="53">
        <v>5.3704739999999997</v>
      </c>
      <c r="AR115" s="53">
        <v>6.0256999999999998E-2</v>
      </c>
      <c r="AS115" s="53">
        <v>3.6493999999999999E-2</v>
      </c>
      <c r="AT115" s="53">
        <v>2.0711599999999999</v>
      </c>
      <c r="AU115" s="109">
        <v>14.994859999999999</v>
      </c>
      <c r="AV115" s="109">
        <v>2.5669999999999998E-2</v>
      </c>
    </row>
    <row r="116" spans="1:48" ht="16.5" customHeight="1" x14ac:dyDescent="0.3">
      <c r="A116" s="9">
        <v>115</v>
      </c>
      <c r="B116" s="3">
        <v>44533</v>
      </c>
      <c r="C116" s="112">
        <v>7.426793</v>
      </c>
      <c r="D116" s="54">
        <v>2.2565000000000002E-2</v>
      </c>
      <c r="E116" s="112">
        <v>3.7562999999999999E-2</v>
      </c>
      <c r="F116" s="54">
        <v>6.850041</v>
      </c>
      <c r="G116" s="54">
        <v>2.9741960000000001</v>
      </c>
      <c r="H116" s="54">
        <v>15.937742999999999</v>
      </c>
      <c r="I116" s="54">
        <v>0.10673299999999999</v>
      </c>
      <c r="J116" s="54">
        <v>3.5181640000000001</v>
      </c>
      <c r="K116" s="54">
        <v>2.385885</v>
      </c>
      <c r="L116" s="54">
        <v>2.728755</v>
      </c>
      <c r="M116" s="54">
        <v>0.215057</v>
      </c>
      <c r="N116" s="54">
        <v>2.8389340000000001</v>
      </c>
      <c r="O116" s="54">
        <v>0.168236</v>
      </c>
      <c r="P116" s="54">
        <v>9.1185650000000003</v>
      </c>
      <c r="Q116" s="54">
        <v>0</v>
      </c>
      <c r="R116" s="54">
        <v>5.6555000000000001E-2</v>
      </c>
      <c r="S116" s="54">
        <v>6.165057</v>
      </c>
      <c r="T116" s="54">
        <v>0.16397700000000001</v>
      </c>
      <c r="U116" s="54">
        <v>13.496081</v>
      </c>
      <c r="V116" s="54">
        <v>18.524101000000002</v>
      </c>
      <c r="W116" s="54">
        <v>3.1098189999999999</v>
      </c>
      <c r="X116" s="54">
        <v>2.9038999999999999E-2</v>
      </c>
      <c r="Y116" s="54">
        <v>3.2602350000000002</v>
      </c>
      <c r="Z116" s="54">
        <v>1.155643</v>
      </c>
      <c r="AA116" s="54">
        <v>15.722059</v>
      </c>
      <c r="AB116" s="54">
        <v>1.2722199999999999</v>
      </c>
      <c r="AC116" s="54">
        <v>16.801974000000001</v>
      </c>
      <c r="AD116" s="54">
        <v>1.950242</v>
      </c>
      <c r="AE116" s="54">
        <v>134.546299</v>
      </c>
      <c r="AF116" s="54">
        <v>14.608397</v>
      </c>
      <c r="AG116" s="53">
        <v>109.122277</v>
      </c>
      <c r="AH116" s="53">
        <v>8.8239999999999999E-2</v>
      </c>
      <c r="AI116" s="54">
        <v>2.276993</v>
      </c>
      <c r="AJ116" s="54">
        <v>2.8006549999999999</v>
      </c>
      <c r="AK116" s="53">
        <v>3.6832220000000002</v>
      </c>
      <c r="AL116" s="53">
        <v>1.872287</v>
      </c>
      <c r="AM116" s="53">
        <v>5.4167E-2</v>
      </c>
      <c r="AN116" s="53">
        <v>0.254353</v>
      </c>
      <c r="AO116" s="53">
        <v>1.215338</v>
      </c>
      <c r="AP116" s="53">
        <v>6.2853389999999996</v>
      </c>
      <c r="AQ116" s="53">
        <v>4.8576100000000002</v>
      </c>
      <c r="AR116" s="53">
        <v>6.0256999999999998E-2</v>
      </c>
      <c r="AS116" s="53">
        <v>3.6493999999999999E-2</v>
      </c>
      <c r="AT116" s="53">
        <v>2.0647519999999999</v>
      </c>
      <c r="AU116" s="109">
        <v>14.994859999999999</v>
      </c>
      <c r="AV116" s="109">
        <v>2.5225999999999998E-2</v>
      </c>
    </row>
    <row r="117" spans="1:48" ht="16.5" customHeight="1" x14ac:dyDescent="0.3">
      <c r="A117" s="9">
        <v>116</v>
      </c>
      <c r="B117" s="3">
        <v>44532</v>
      </c>
      <c r="C117" s="112">
        <v>7.4237830000000002</v>
      </c>
      <c r="D117" s="54">
        <v>2.2554999999999999E-2</v>
      </c>
      <c r="E117" s="112">
        <v>3.7546000000000003E-2</v>
      </c>
      <c r="F117" s="54">
        <v>6.8372780000000004</v>
      </c>
      <c r="G117" s="54">
        <v>2.966351</v>
      </c>
      <c r="H117" s="54">
        <v>15.902746</v>
      </c>
      <c r="I117" s="54">
        <v>0.106644</v>
      </c>
      <c r="J117" s="54">
        <v>3.4889670000000002</v>
      </c>
      <c r="K117" s="54">
        <v>2.3522949999999998</v>
      </c>
      <c r="L117" s="54">
        <v>2.7307649999999999</v>
      </c>
      <c r="M117" s="54">
        <v>0.21498</v>
      </c>
      <c r="N117" s="54">
        <v>2.8246229999999999</v>
      </c>
      <c r="O117" s="54">
        <v>0.16816500000000001</v>
      </c>
      <c r="P117" s="54">
        <v>9.1037549999999996</v>
      </c>
      <c r="Q117" s="54">
        <v>0</v>
      </c>
      <c r="R117" s="54">
        <v>5.5821000000000003E-2</v>
      </c>
      <c r="S117" s="54">
        <v>6.0873140000000001</v>
      </c>
      <c r="T117" s="54">
        <v>0.16209299999999999</v>
      </c>
      <c r="U117" s="54">
        <v>13.496081</v>
      </c>
      <c r="V117" s="54">
        <v>18.524101000000002</v>
      </c>
      <c r="W117" s="54">
        <v>3.0992410000000001</v>
      </c>
      <c r="X117" s="54">
        <v>2.9033E-2</v>
      </c>
      <c r="Y117" s="54">
        <v>3.2210100000000002</v>
      </c>
      <c r="Z117" s="54">
        <v>1.1532420000000001</v>
      </c>
      <c r="AA117" s="54">
        <v>15.669454999999999</v>
      </c>
      <c r="AB117" s="54">
        <v>1.2689330000000001</v>
      </c>
      <c r="AC117" s="54">
        <v>16.801974000000001</v>
      </c>
      <c r="AD117" s="54">
        <v>1.950242</v>
      </c>
      <c r="AE117" s="54">
        <v>134.418735</v>
      </c>
      <c r="AF117" s="54">
        <v>14.509612000000001</v>
      </c>
      <c r="AG117" s="53">
        <v>108.961527</v>
      </c>
      <c r="AH117" s="53">
        <v>8.7957999999999995E-2</v>
      </c>
      <c r="AI117" s="54">
        <v>2.2638389999999999</v>
      </c>
      <c r="AJ117" s="54">
        <v>2.7951109999999999</v>
      </c>
      <c r="AK117" s="53">
        <v>3.658919</v>
      </c>
      <c r="AL117" s="53">
        <v>1.863264</v>
      </c>
      <c r="AM117" s="53">
        <v>5.4864999999999997E-2</v>
      </c>
      <c r="AN117" s="53">
        <v>0.25314900000000001</v>
      </c>
      <c r="AO117" s="53">
        <v>1.2115290000000001</v>
      </c>
      <c r="AP117" s="53">
        <v>6.2853389999999996</v>
      </c>
      <c r="AQ117" s="53">
        <v>4.8576100000000002</v>
      </c>
      <c r="AR117" s="53">
        <v>6.0256999999999998E-2</v>
      </c>
      <c r="AS117" s="53">
        <v>3.6493999999999999E-2</v>
      </c>
      <c r="AT117" s="53">
        <v>2.0579719999999999</v>
      </c>
      <c r="AU117" s="109">
        <v>14.994859999999999</v>
      </c>
      <c r="AV117" s="109">
        <v>2.4598999999999999E-2</v>
      </c>
    </row>
    <row r="118" spans="1:48" ht="16.5" customHeight="1" x14ac:dyDescent="0.3">
      <c r="A118" s="9">
        <v>117</v>
      </c>
      <c r="B118" s="3">
        <v>44531</v>
      </c>
      <c r="C118" s="112">
        <v>7.420655</v>
      </c>
      <c r="D118" s="54">
        <v>2.2544999999999999E-2</v>
      </c>
      <c r="E118" s="112">
        <v>3.7530000000000001E-2</v>
      </c>
      <c r="F118" s="54">
        <v>6.8256410000000001</v>
      </c>
      <c r="G118" s="54">
        <v>2.9472939999999999</v>
      </c>
      <c r="H118" s="54">
        <v>15.48372</v>
      </c>
      <c r="I118" s="54">
        <v>0.10382</v>
      </c>
      <c r="J118" s="54">
        <v>3.4060969999999999</v>
      </c>
      <c r="K118" s="54">
        <v>2.299007</v>
      </c>
      <c r="L118" s="54">
        <v>2.7153990000000001</v>
      </c>
      <c r="M118" s="54">
        <v>0.21490000000000001</v>
      </c>
      <c r="N118" s="54">
        <v>2.7842449999999999</v>
      </c>
      <c r="O118" s="54">
        <v>0.16809099999999999</v>
      </c>
      <c r="P118" s="54">
        <v>9.1108799999999999</v>
      </c>
      <c r="Q118" s="54">
        <v>0</v>
      </c>
      <c r="R118" s="54">
        <v>5.4612000000000001E-2</v>
      </c>
      <c r="S118" s="54">
        <v>5.9740250000000001</v>
      </c>
      <c r="T118" s="54">
        <v>0.15955800000000001</v>
      </c>
      <c r="U118" s="54">
        <v>13.496081</v>
      </c>
      <c r="V118" s="54">
        <v>18.524101000000002</v>
      </c>
      <c r="W118" s="54">
        <v>3.056165</v>
      </c>
      <c r="X118" s="54">
        <v>2.9021999999999999E-2</v>
      </c>
      <c r="Y118" s="54">
        <v>3.171789</v>
      </c>
      <c r="Z118" s="54">
        <v>1.152064</v>
      </c>
      <c r="AA118" s="54">
        <v>15.225519999999999</v>
      </c>
      <c r="AB118" s="54">
        <v>1.2577940000000001</v>
      </c>
      <c r="AC118" s="54">
        <v>16.801974000000001</v>
      </c>
      <c r="AD118" s="54">
        <v>1.950242</v>
      </c>
      <c r="AE118" s="54">
        <v>134.33006700000001</v>
      </c>
      <c r="AF118" s="54">
        <v>14.371328999999999</v>
      </c>
      <c r="AG118" s="53">
        <v>108.448137</v>
      </c>
      <c r="AH118" s="53">
        <v>8.7771000000000002E-2</v>
      </c>
      <c r="AI118" s="54">
        <v>2.2206399999999999</v>
      </c>
      <c r="AJ118" s="54">
        <v>2.7718440000000002</v>
      </c>
      <c r="AK118" s="53">
        <v>3.6830120000000002</v>
      </c>
      <c r="AL118" s="53">
        <v>1.8339000000000001</v>
      </c>
      <c r="AM118" s="53">
        <v>5.3755999999999998E-2</v>
      </c>
      <c r="AN118" s="53">
        <v>0.25038500000000002</v>
      </c>
      <c r="AO118" s="53">
        <v>1.2074720000000001</v>
      </c>
      <c r="AP118" s="53">
        <v>6.2853389999999996</v>
      </c>
      <c r="AQ118" s="53">
        <v>4.8576100000000002</v>
      </c>
      <c r="AR118" s="53">
        <v>6.0256999999999998E-2</v>
      </c>
      <c r="AS118" s="53">
        <v>3.6493999999999999E-2</v>
      </c>
      <c r="AT118" s="53">
        <v>2.0447519999999999</v>
      </c>
      <c r="AU118" s="109">
        <v>14.994859999999999</v>
      </c>
      <c r="AV118" s="109">
        <v>2.4382000000000001E-2</v>
      </c>
    </row>
    <row r="119" spans="1:48" ht="16.5" customHeight="1" x14ac:dyDescent="0.3">
      <c r="A119" s="9">
        <v>118</v>
      </c>
      <c r="B119" s="3">
        <v>44530</v>
      </c>
      <c r="C119" s="112">
        <v>7.4176440000000001</v>
      </c>
      <c r="D119" s="54">
        <v>2.2537999999999999E-2</v>
      </c>
      <c r="E119" s="112">
        <v>3.7513999999999999E-2</v>
      </c>
      <c r="F119" s="54">
        <v>6.8007470000000003</v>
      </c>
      <c r="G119" s="54">
        <v>2.9222830000000002</v>
      </c>
      <c r="H119" s="54">
        <v>15.169947000000001</v>
      </c>
      <c r="I119" s="54">
        <v>0.101703</v>
      </c>
      <c r="J119" s="54">
        <v>3.4095019999999998</v>
      </c>
      <c r="K119" s="54">
        <v>2.297641</v>
      </c>
      <c r="L119" s="54">
        <v>2.7043499999999998</v>
      </c>
      <c r="M119" s="54">
        <v>0.21482399999999999</v>
      </c>
      <c r="N119" s="54">
        <v>2.7636080000000001</v>
      </c>
      <c r="O119" s="54">
        <v>0.168013</v>
      </c>
      <c r="P119" s="54">
        <v>9.0727460000000004</v>
      </c>
      <c r="Q119" s="54">
        <v>0</v>
      </c>
      <c r="R119" s="54">
        <v>5.416E-2</v>
      </c>
      <c r="S119" s="54">
        <v>6.0020100000000003</v>
      </c>
      <c r="T119" s="54">
        <v>0.158692</v>
      </c>
      <c r="U119" s="54">
        <v>12.576487</v>
      </c>
      <c r="V119" s="54">
        <v>17.263598000000002</v>
      </c>
      <c r="W119" s="54">
        <v>3.0412499999999998</v>
      </c>
      <c r="X119" s="54">
        <v>2.9010999999999999E-2</v>
      </c>
      <c r="Y119" s="54">
        <v>3.1807289999999999</v>
      </c>
      <c r="Z119" s="54">
        <v>1.1505270000000001</v>
      </c>
      <c r="AA119" s="54">
        <v>14.915513000000001</v>
      </c>
      <c r="AB119" s="54">
        <v>1.2527820000000001</v>
      </c>
      <c r="AC119" s="54">
        <v>15.700340000000001</v>
      </c>
      <c r="AD119" s="54">
        <v>1.92672</v>
      </c>
      <c r="AE119" s="54">
        <v>134.07885099999999</v>
      </c>
      <c r="AF119" s="54">
        <v>14.167676</v>
      </c>
      <c r="AG119" s="53">
        <v>107.79210399999999</v>
      </c>
      <c r="AH119" s="53">
        <v>8.7497000000000005E-2</v>
      </c>
      <c r="AI119" s="54">
        <v>2.1716669999999998</v>
      </c>
      <c r="AJ119" s="54">
        <v>2.763258</v>
      </c>
      <c r="AK119" s="53">
        <v>3.6655060000000002</v>
      </c>
      <c r="AL119" s="53">
        <v>1.821218</v>
      </c>
      <c r="AM119" s="53">
        <v>5.3774000000000002E-2</v>
      </c>
      <c r="AN119" s="53">
        <v>0.24923100000000001</v>
      </c>
      <c r="AO119" s="53">
        <v>1.1996500000000001</v>
      </c>
      <c r="AP119" s="53">
        <v>5.9263479999999999</v>
      </c>
      <c r="AQ119" s="53">
        <v>4.8576100000000002</v>
      </c>
      <c r="AR119" s="53">
        <v>5.7391999999999999E-2</v>
      </c>
      <c r="AS119" s="53">
        <v>3.6160999999999999E-2</v>
      </c>
      <c r="AT119" s="53">
        <v>2.0308799999999998</v>
      </c>
      <c r="AU119" s="109">
        <v>11.088006999999999</v>
      </c>
      <c r="AV119" s="109">
        <v>2.4944000000000001E-2</v>
      </c>
    </row>
    <row r="120" spans="1:48" ht="16.5" customHeight="1" x14ac:dyDescent="0.3">
      <c r="A120" s="9">
        <v>119</v>
      </c>
      <c r="B120" s="3">
        <v>44529</v>
      </c>
      <c r="C120" s="112">
        <v>7.4144920000000001</v>
      </c>
      <c r="D120" s="54">
        <v>2.2527999999999999E-2</v>
      </c>
      <c r="E120" s="112">
        <v>3.7498999999999998E-2</v>
      </c>
      <c r="F120" s="54">
        <v>6.8000259999999999</v>
      </c>
      <c r="G120" s="54">
        <v>2.8868</v>
      </c>
      <c r="H120" s="54">
        <v>14.52322</v>
      </c>
      <c r="I120" s="54">
        <v>9.7536999999999999E-2</v>
      </c>
      <c r="J120" s="54">
        <v>3.352957</v>
      </c>
      <c r="K120" s="54">
        <v>2.2486809999999999</v>
      </c>
      <c r="L120" s="54">
        <v>2.6897799999999998</v>
      </c>
      <c r="M120" s="54">
        <v>0.21474699999999999</v>
      </c>
      <c r="N120" s="54">
        <v>2.6855060000000002</v>
      </c>
      <c r="O120" s="54">
        <v>0.16794400000000001</v>
      </c>
      <c r="P120" s="54">
        <v>9.0684210000000007</v>
      </c>
      <c r="Q120" s="54">
        <v>0</v>
      </c>
      <c r="R120" s="54">
        <v>5.3684000000000003E-2</v>
      </c>
      <c r="S120" s="54">
        <v>5.8811689999999999</v>
      </c>
      <c r="T120" s="54">
        <v>0.148613</v>
      </c>
      <c r="U120" s="54">
        <v>12.576487</v>
      </c>
      <c r="V120" s="54">
        <v>17.263598000000002</v>
      </c>
      <c r="W120" s="54">
        <v>2.9943089999999999</v>
      </c>
      <c r="X120" s="54">
        <v>2.9000000000000001E-2</v>
      </c>
      <c r="Y120" s="54">
        <v>3.1202519999999998</v>
      </c>
      <c r="Z120" s="54">
        <v>1.1540980000000001</v>
      </c>
      <c r="AA120" s="54">
        <v>14.255851</v>
      </c>
      <c r="AB120" s="54">
        <v>1.2347980000000001</v>
      </c>
      <c r="AC120" s="54">
        <v>15.700340000000001</v>
      </c>
      <c r="AD120" s="54">
        <v>1.92672</v>
      </c>
      <c r="AE120" s="54">
        <v>134.06663800000001</v>
      </c>
      <c r="AF120" s="54">
        <v>14.019753</v>
      </c>
      <c r="AG120" s="53">
        <v>107.321005</v>
      </c>
      <c r="AH120" s="53">
        <v>8.7101999999999999E-2</v>
      </c>
      <c r="AI120" s="54">
        <v>2.0941550000000002</v>
      </c>
      <c r="AJ120" s="54">
        <v>2.7364869999999999</v>
      </c>
      <c r="AK120" s="53">
        <v>3.651214</v>
      </c>
      <c r="AL120" s="53">
        <v>1.7682180000000001</v>
      </c>
      <c r="AM120" s="53">
        <v>5.2329000000000001E-2</v>
      </c>
      <c r="AN120" s="53">
        <v>0.24725800000000001</v>
      </c>
      <c r="AO120" s="53">
        <v>1.199085</v>
      </c>
      <c r="AP120" s="53">
        <v>5.9263479999999999</v>
      </c>
      <c r="AQ120" s="53">
        <v>4.8576100000000002</v>
      </c>
      <c r="AR120" s="53">
        <v>5.7391999999999999E-2</v>
      </c>
      <c r="AS120" s="53">
        <v>3.6160999999999999E-2</v>
      </c>
      <c r="AT120" s="53">
        <v>2.0038130000000001</v>
      </c>
      <c r="AU120" s="109">
        <v>11.088006999999999</v>
      </c>
      <c r="AV120" s="109">
        <v>2.3569E-2</v>
      </c>
    </row>
    <row r="121" spans="1:48" ht="16.5" customHeight="1" x14ac:dyDescent="0.3">
      <c r="A121" s="9">
        <v>120</v>
      </c>
      <c r="B121" s="3">
        <v>44526</v>
      </c>
      <c r="C121" s="112">
        <v>7.40578</v>
      </c>
      <c r="D121" s="54">
        <v>2.2499000000000002E-2</v>
      </c>
      <c r="E121" s="112">
        <v>3.7456999999999997E-2</v>
      </c>
      <c r="F121" s="54">
        <v>6.7950200000000001</v>
      </c>
      <c r="G121" s="54">
        <v>2.8860700000000001</v>
      </c>
      <c r="H121" s="54">
        <v>14.434922</v>
      </c>
      <c r="I121" s="54">
        <v>9.6248E-2</v>
      </c>
      <c r="J121" s="54">
        <v>3.4232320000000001</v>
      </c>
      <c r="K121" s="54">
        <v>2.303639</v>
      </c>
      <c r="L121" s="54">
        <v>2.7074959999999999</v>
      </c>
      <c r="M121" s="54">
        <v>0.21451700000000001</v>
      </c>
      <c r="N121" s="54">
        <v>2.6933630000000002</v>
      </c>
      <c r="O121" s="54">
        <v>0.16772799999999999</v>
      </c>
      <c r="P121" s="54">
        <v>9.0400679999999998</v>
      </c>
      <c r="Q121" s="54">
        <v>0</v>
      </c>
      <c r="R121" s="54">
        <v>5.4281999999999997E-2</v>
      </c>
      <c r="S121" s="54">
        <v>5.9910509999999997</v>
      </c>
      <c r="T121" s="54">
        <v>0.15076400000000001</v>
      </c>
      <c r="U121" s="54">
        <v>11.436049000000001</v>
      </c>
      <c r="V121" s="54">
        <v>15.782933999999999</v>
      </c>
      <c r="W121" s="54">
        <v>3.0070489999999999</v>
      </c>
      <c r="X121" s="54">
        <v>2.8967E-2</v>
      </c>
      <c r="Y121" s="54">
        <v>3.1683629999999998</v>
      </c>
      <c r="Z121" s="54">
        <v>1.153443</v>
      </c>
      <c r="AA121" s="54">
        <v>14.168253999999999</v>
      </c>
      <c r="AB121" s="54">
        <v>1.237552</v>
      </c>
      <c r="AC121" s="54">
        <v>14.420427999999999</v>
      </c>
      <c r="AD121" s="54">
        <v>1.963347</v>
      </c>
      <c r="AE121" s="54">
        <v>133.74644699999999</v>
      </c>
      <c r="AF121" s="54">
        <v>14.029408</v>
      </c>
      <c r="AG121" s="53">
        <v>107.530495</v>
      </c>
      <c r="AH121" s="53">
        <v>8.7198999999999999E-2</v>
      </c>
      <c r="AI121" s="54">
        <v>2.0640839999999998</v>
      </c>
      <c r="AJ121" s="54">
        <v>2.7425250000000001</v>
      </c>
      <c r="AK121" s="53">
        <v>3.6377459999999999</v>
      </c>
      <c r="AL121" s="53">
        <v>1.7769550000000001</v>
      </c>
      <c r="AM121" s="53">
        <v>5.3116999999999998E-2</v>
      </c>
      <c r="AN121" s="53">
        <v>0.24834999999999999</v>
      </c>
      <c r="AO121" s="53">
        <v>1.1994940000000001</v>
      </c>
      <c r="AP121" s="53">
        <v>5.9263479999999999</v>
      </c>
      <c r="AQ121" s="53">
        <v>4.532597</v>
      </c>
      <c r="AR121" s="53">
        <v>5.7391999999999999E-2</v>
      </c>
      <c r="AS121" s="53">
        <v>3.6160999999999999E-2</v>
      </c>
      <c r="AT121" s="53">
        <v>2.0034619999999999</v>
      </c>
      <c r="AU121" s="109">
        <v>11.088006999999999</v>
      </c>
      <c r="AV121" s="109">
        <v>2.6338E-2</v>
      </c>
    </row>
    <row r="122" spans="1:48" ht="16.5" customHeight="1" x14ac:dyDescent="0.3">
      <c r="A122" s="9">
        <v>121</v>
      </c>
      <c r="B122" s="3">
        <v>44525</v>
      </c>
      <c r="C122" s="112">
        <v>7.4027849999999997</v>
      </c>
      <c r="D122" s="54">
        <v>2.2488999999999999E-2</v>
      </c>
      <c r="E122" s="112">
        <v>3.7442999999999997E-2</v>
      </c>
      <c r="F122" s="54">
        <v>6.7999980000000004</v>
      </c>
      <c r="G122" s="54">
        <v>2.9180250000000001</v>
      </c>
      <c r="H122" s="54">
        <v>15.117272</v>
      </c>
      <c r="I122" s="54">
        <v>0.10105500000000001</v>
      </c>
      <c r="J122" s="54">
        <v>3.40957</v>
      </c>
      <c r="K122" s="54">
        <v>2.2759399999999999</v>
      </c>
      <c r="L122" s="54">
        <v>2.7228309999999998</v>
      </c>
      <c r="M122" s="54">
        <v>0.21444199999999999</v>
      </c>
      <c r="N122" s="54">
        <v>2.7536160000000001</v>
      </c>
      <c r="O122" s="54">
        <v>0.167632</v>
      </c>
      <c r="P122" s="54">
        <v>9.054748</v>
      </c>
      <c r="Q122" s="54">
        <v>0</v>
      </c>
      <c r="R122" s="54">
        <v>5.4163000000000003E-2</v>
      </c>
      <c r="S122" s="54">
        <v>5.9903659999999999</v>
      </c>
      <c r="T122" s="54">
        <v>0.158248</v>
      </c>
      <c r="U122" s="54">
        <v>11.436049000000001</v>
      </c>
      <c r="V122" s="54">
        <v>15.782933999999999</v>
      </c>
      <c r="W122" s="54">
        <v>3.055409</v>
      </c>
      <c r="X122" s="54">
        <v>2.8941999999999999E-2</v>
      </c>
      <c r="Y122" s="54">
        <v>3.1597550000000001</v>
      </c>
      <c r="Z122" s="54">
        <v>1.152217</v>
      </c>
      <c r="AA122" s="54">
        <v>14.869909</v>
      </c>
      <c r="AB122" s="54">
        <v>1.256227</v>
      </c>
      <c r="AC122" s="54">
        <v>14.420427999999999</v>
      </c>
      <c r="AD122" s="54">
        <v>1.963347</v>
      </c>
      <c r="AE122" s="54">
        <v>134.03735699999999</v>
      </c>
      <c r="AF122" s="54">
        <v>14.108987000000001</v>
      </c>
      <c r="AG122" s="53">
        <v>107.780063</v>
      </c>
      <c r="AH122" s="53">
        <v>8.7428000000000006E-2</v>
      </c>
      <c r="AI122" s="54">
        <v>2.1491609999999999</v>
      </c>
      <c r="AJ122" s="54">
        <v>2.7703069999999999</v>
      </c>
      <c r="AK122" s="53">
        <v>3.6311200000000001</v>
      </c>
      <c r="AL122" s="53">
        <v>1.8168519999999999</v>
      </c>
      <c r="AM122" s="53">
        <v>5.5611000000000001E-2</v>
      </c>
      <c r="AN122" s="53">
        <v>0.249616</v>
      </c>
      <c r="AO122" s="53">
        <v>1.2028490000000001</v>
      </c>
      <c r="AP122" s="53">
        <v>5.9263479999999999</v>
      </c>
      <c r="AQ122" s="53">
        <v>4.532597</v>
      </c>
      <c r="AR122" s="53">
        <v>5.7391999999999999E-2</v>
      </c>
      <c r="AS122" s="53">
        <v>3.6160999999999999E-2</v>
      </c>
      <c r="AT122" s="53">
        <v>2.0319180000000001</v>
      </c>
      <c r="AU122" s="109">
        <v>11.088006999999999</v>
      </c>
      <c r="AV122" s="109">
        <v>2.7699999999999999E-2</v>
      </c>
    </row>
    <row r="123" spans="1:48" ht="16.5" customHeight="1" x14ac:dyDescent="0.3">
      <c r="A123" s="9">
        <v>122</v>
      </c>
      <c r="B123" s="3">
        <v>44524</v>
      </c>
      <c r="C123" s="112">
        <v>7.3997039999999998</v>
      </c>
      <c r="D123" s="54">
        <v>2.2461999999999999E-2</v>
      </c>
      <c r="E123" s="112">
        <v>3.7426000000000001E-2</v>
      </c>
      <c r="F123" s="54">
        <v>6.7641349999999996</v>
      </c>
      <c r="G123" s="54">
        <v>2.8857849999999998</v>
      </c>
      <c r="H123" s="54">
        <v>14.61847</v>
      </c>
      <c r="I123" s="54">
        <v>9.9002999999999994E-2</v>
      </c>
      <c r="J123" s="54">
        <v>3.3730129999999998</v>
      </c>
      <c r="K123" s="54">
        <v>2.286403</v>
      </c>
      <c r="L123" s="54">
        <v>2.6778170000000001</v>
      </c>
      <c r="M123" s="54">
        <v>0.214366</v>
      </c>
      <c r="N123" s="54">
        <v>2.7076929999999999</v>
      </c>
      <c r="O123" s="54">
        <v>0.167548</v>
      </c>
      <c r="P123" s="54">
        <v>9.0989249999999995</v>
      </c>
      <c r="Q123" s="54">
        <v>0</v>
      </c>
      <c r="R123" s="54">
        <v>5.3720999999999998E-2</v>
      </c>
      <c r="S123" s="54">
        <v>5.842536</v>
      </c>
      <c r="T123" s="54">
        <v>0.15234200000000001</v>
      </c>
      <c r="U123" s="54">
        <v>11.436049000000001</v>
      </c>
      <c r="V123" s="54">
        <v>15.782933999999999</v>
      </c>
      <c r="W123" s="54">
        <v>2.9995980000000002</v>
      </c>
      <c r="X123" s="54">
        <v>2.8915E-2</v>
      </c>
      <c r="Y123" s="54">
        <v>3.095243</v>
      </c>
      <c r="Z123" s="54">
        <v>1.149678</v>
      </c>
      <c r="AA123" s="54">
        <v>14.343344</v>
      </c>
      <c r="AB123" s="54">
        <v>1.237628</v>
      </c>
      <c r="AC123" s="54">
        <v>14.420427999999999</v>
      </c>
      <c r="AD123" s="54">
        <v>1.963347</v>
      </c>
      <c r="AE123" s="54">
        <v>134.23298500000001</v>
      </c>
      <c r="AF123" s="54">
        <v>13.967574000000001</v>
      </c>
      <c r="AG123" s="53">
        <v>106.976169</v>
      </c>
      <c r="AH123" s="53">
        <v>8.7258000000000002E-2</v>
      </c>
      <c r="AI123" s="54">
        <v>2.1152280000000001</v>
      </c>
      <c r="AJ123" s="54">
        <v>2.738559</v>
      </c>
      <c r="AK123" s="53">
        <v>3.613775</v>
      </c>
      <c r="AL123" s="53">
        <v>1.783353</v>
      </c>
      <c r="AM123" s="53">
        <v>5.3248999999999998E-2</v>
      </c>
      <c r="AN123" s="53">
        <v>0.24832799999999999</v>
      </c>
      <c r="AO123" s="53">
        <v>1.191381</v>
      </c>
      <c r="AP123" s="53">
        <v>5.9263479999999999</v>
      </c>
      <c r="AQ123" s="53">
        <v>4.532597</v>
      </c>
      <c r="AR123" s="53">
        <v>5.7391999999999999E-2</v>
      </c>
      <c r="AS123" s="53">
        <v>3.6160999999999999E-2</v>
      </c>
      <c r="AT123" s="53">
        <v>2.0056729999999998</v>
      </c>
      <c r="AU123" s="109">
        <v>11.088006999999999</v>
      </c>
      <c r="AV123" s="109">
        <v>2.6832000000000002E-2</v>
      </c>
    </row>
    <row r="124" spans="1:48" ht="16.5" customHeight="1" x14ac:dyDescent="0.3">
      <c r="A124" s="9">
        <v>123</v>
      </c>
      <c r="B124" s="3">
        <v>44523</v>
      </c>
      <c r="C124" s="112">
        <v>7.3970140000000004</v>
      </c>
      <c r="D124" s="54">
        <v>2.2447000000000002E-2</v>
      </c>
      <c r="E124" s="112">
        <v>3.7408999999999998E-2</v>
      </c>
      <c r="F124" s="54">
        <v>6.7532730000000001</v>
      </c>
      <c r="G124" s="54">
        <v>2.8028529999999998</v>
      </c>
      <c r="H124" s="54">
        <v>13.608609</v>
      </c>
      <c r="I124" s="54">
        <v>9.2513999999999999E-2</v>
      </c>
      <c r="J124" s="54">
        <v>3.3027510000000002</v>
      </c>
      <c r="K124" s="54">
        <v>2.2347540000000001</v>
      </c>
      <c r="L124" s="54">
        <v>2.6654930000000001</v>
      </c>
      <c r="M124" s="54">
        <v>0.21429100000000001</v>
      </c>
      <c r="N124" s="54">
        <v>2.6047449999999999</v>
      </c>
      <c r="O124" s="54">
        <v>0.16747300000000001</v>
      </c>
      <c r="P124" s="54">
        <v>9.0791690000000003</v>
      </c>
      <c r="Q124" s="54">
        <v>0</v>
      </c>
      <c r="R124" s="54">
        <v>5.2548999999999998E-2</v>
      </c>
      <c r="S124" s="54">
        <v>5.7642720000000001</v>
      </c>
      <c r="T124" s="54">
        <v>0.141267</v>
      </c>
      <c r="U124" s="54">
        <v>11.436049000000001</v>
      </c>
      <c r="V124" s="54">
        <v>15.782933999999999</v>
      </c>
      <c r="W124" s="54">
        <v>2.978729</v>
      </c>
      <c r="X124" s="54">
        <v>2.8903999999999999E-2</v>
      </c>
      <c r="Y124" s="54">
        <v>3.0578539999999998</v>
      </c>
      <c r="Z124" s="54">
        <v>1.148115</v>
      </c>
      <c r="AA124" s="54">
        <v>13.265326</v>
      </c>
      <c r="AB124" s="54">
        <v>1.2116499999999999</v>
      </c>
      <c r="AC124" s="54">
        <v>14.420427999999999</v>
      </c>
      <c r="AD124" s="54">
        <v>1.963347</v>
      </c>
      <c r="AE124" s="54">
        <v>134.21135699999999</v>
      </c>
      <c r="AF124" s="54">
        <v>13.503408</v>
      </c>
      <c r="AG124" s="53">
        <v>106.131885</v>
      </c>
      <c r="AH124" s="53">
        <v>8.6226999999999998E-2</v>
      </c>
      <c r="AI124" s="54">
        <v>1.93238</v>
      </c>
      <c r="AJ124" s="54">
        <v>2.7277369999999999</v>
      </c>
      <c r="AK124" s="53">
        <v>3.610662</v>
      </c>
      <c r="AL124" s="53">
        <v>1.7188049999999999</v>
      </c>
      <c r="AM124" s="53">
        <v>4.8724000000000003E-2</v>
      </c>
      <c r="AN124" s="53">
        <v>0.24431900000000001</v>
      </c>
      <c r="AO124" s="53">
        <v>1.1885190000000001</v>
      </c>
      <c r="AP124" s="53">
        <v>5.857799</v>
      </c>
      <c r="AQ124" s="53">
        <v>4.532597</v>
      </c>
      <c r="AR124" s="53">
        <v>5.5515000000000002E-2</v>
      </c>
      <c r="AS124" s="53">
        <v>3.6005000000000002E-2</v>
      </c>
      <c r="AT124" s="53">
        <v>1.9558580000000001</v>
      </c>
      <c r="AU124" s="109">
        <v>11.088006999999999</v>
      </c>
      <c r="AV124" s="109">
        <v>2.3871E-2</v>
      </c>
    </row>
    <row r="125" spans="1:48" ht="16.5" customHeight="1" x14ac:dyDescent="0.3">
      <c r="A125" s="9">
        <v>124</v>
      </c>
      <c r="B125" s="3">
        <v>44522</v>
      </c>
      <c r="C125" s="112">
        <v>7.3936279999999996</v>
      </c>
      <c r="D125" s="54">
        <v>2.2436999999999999E-2</v>
      </c>
      <c r="E125" s="112">
        <v>3.7393000000000003E-2</v>
      </c>
      <c r="F125" s="54">
        <v>6.7406899999999998</v>
      </c>
      <c r="G125" s="54">
        <v>2.7934160000000001</v>
      </c>
      <c r="H125" s="54">
        <v>13.436023</v>
      </c>
      <c r="I125" s="54">
        <v>9.1828999999999994E-2</v>
      </c>
      <c r="J125" s="54">
        <v>3.2702</v>
      </c>
      <c r="K125" s="54">
        <v>2.185781</v>
      </c>
      <c r="L125" s="54">
        <v>2.659637</v>
      </c>
      <c r="M125" s="54">
        <v>0.21421599999999999</v>
      </c>
      <c r="N125" s="54">
        <v>2.5868329999999999</v>
      </c>
      <c r="O125" s="54">
        <v>0.16739799999999999</v>
      </c>
      <c r="P125" s="54">
        <v>9.0659729999999996</v>
      </c>
      <c r="Q125" s="54">
        <v>0</v>
      </c>
      <c r="R125" s="54">
        <v>5.1774000000000001E-2</v>
      </c>
      <c r="S125" s="54">
        <v>5.6634900000000004</v>
      </c>
      <c r="T125" s="54">
        <v>0.14075199999999999</v>
      </c>
      <c r="U125" s="54">
        <v>11.436049000000001</v>
      </c>
      <c r="V125" s="54">
        <v>15.782933999999999</v>
      </c>
      <c r="W125" s="54">
        <v>2.9688659999999998</v>
      </c>
      <c r="X125" s="54">
        <v>2.8892999999999999E-2</v>
      </c>
      <c r="Y125" s="54">
        <v>3.0016430000000001</v>
      </c>
      <c r="Z125" s="54">
        <v>1.1495</v>
      </c>
      <c r="AA125" s="54">
        <v>13.088936</v>
      </c>
      <c r="AB125" s="54">
        <v>1.2070110000000001</v>
      </c>
      <c r="AC125" s="54">
        <v>14.420427999999999</v>
      </c>
      <c r="AD125" s="54">
        <v>1.963347</v>
      </c>
      <c r="AE125" s="54">
        <v>134.143835</v>
      </c>
      <c r="AF125" s="54">
        <v>13.437787999999999</v>
      </c>
      <c r="AG125" s="53">
        <v>105.923875</v>
      </c>
      <c r="AH125" s="53">
        <v>8.6021E-2</v>
      </c>
      <c r="AI125" s="54">
        <v>1.9113119999999999</v>
      </c>
      <c r="AJ125" s="54">
        <v>2.7210649999999998</v>
      </c>
      <c r="AK125" s="53">
        <v>3.566986</v>
      </c>
      <c r="AL125" s="53">
        <v>1.7057230000000001</v>
      </c>
      <c r="AM125" s="53">
        <v>4.8283E-2</v>
      </c>
      <c r="AN125" s="53">
        <v>0.242257</v>
      </c>
      <c r="AO125" s="53">
        <v>1.1846159999999999</v>
      </c>
      <c r="AP125" s="53">
        <v>5.857799</v>
      </c>
      <c r="AQ125" s="53">
        <v>4.532597</v>
      </c>
      <c r="AR125" s="53">
        <v>5.5515000000000002E-2</v>
      </c>
      <c r="AS125" s="53">
        <v>3.6005000000000002E-2</v>
      </c>
      <c r="AT125" s="53">
        <v>1.950612</v>
      </c>
      <c r="AU125" s="109">
        <v>11.088006999999999</v>
      </c>
      <c r="AV125" s="109">
        <v>2.3272999999999999E-2</v>
      </c>
    </row>
    <row r="126" spans="1:48" ht="16.5" customHeight="1" x14ac:dyDescent="0.3">
      <c r="A126" s="9">
        <v>125</v>
      </c>
      <c r="B126" s="3">
        <v>44519</v>
      </c>
      <c r="C126" s="112">
        <v>7.3845770000000002</v>
      </c>
      <c r="D126" s="54">
        <v>2.2405999999999999E-2</v>
      </c>
      <c r="E126" s="112">
        <v>3.7344000000000002E-2</v>
      </c>
      <c r="F126" s="54">
        <v>6.7192980000000002</v>
      </c>
      <c r="G126" s="54">
        <v>2.766753</v>
      </c>
      <c r="H126" s="54">
        <v>13.066328</v>
      </c>
      <c r="I126" s="54">
        <v>8.9362999999999998E-2</v>
      </c>
      <c r="J126" s="54">
        <v>3.267474</v>
      </c>
      <c r="K126" s="54">
        <v>2.1827700000000001</v>
      </c>
      <c r="L126" s="54">
        <v>2.6381049999999999</v>
      </c>
      <c r="M126" s="54">
        <v>0.21399000000000001</v>
      </c>
      <c r="N126" s="54">
        <v>2.5486620000000002</v>
      </c>
      <c r="O126" s="54">
        <v>0.16717000000000001</v>
      </c>
      <c r="P126" s="54">
        <v>9.0622509999999998</v>
      </c>
      <c r="Q126" s="54">
        <v>0</v>
      </c>
      <c r="R126" s="54">
        <v>5.1213000000000002E-2</v>
      </c>
      <c r="S126" s="54">
        <v>5.6420880000000002</v>
      </c>
      <c r="T126" s="54">
        <v>0.13624800000000001</v>
      </c>
      <c r="U126" s="54">
        <v>10.224686</v>
      </c>
      <c r="V126" s="54">
        <v>14.119858000000001</v>
      </c>
      <c r="W126" s="54">
        <v>2.9406819999999998</v>
      </c>
      <c r="X126" s="54">
        <v>2.8858999999999999E-2</v>
      </c>
      <c r="Y126" s="54">
        <v>2.9822639999999998</v>
      </c>
      <c r="Z126" s="54">
        <v>1.147238</v>
      </c>
      <c r="AA126" s="54">
        <v>12.707392</v>
      </c>
      <c r="AB126" s="54">
        <v>1.195686</v>
      </c>
      <c r="AC126" s="54">
        <v>12.995577000000001</v>
      </c>
      <c r="AD126" s="54">
        <v>1.99376</v>
      </c>
      <c r="AE126" s="54">
        <v>134.05962299999999</v>
      </c>
      <c r="AF126" s="54">
        <v>13.316537</v>
      </c>
      <c r="AG126" s="53">
        <v>105.452791</v>
      </c>
      <c r="AH126" s="53">
        <v>8.5504999999999998E-2</v>
      </c>
      <c r="AI126" s="54">
        <v>1.8701730000000001</v>
      </c>
      <c r="AJ126" s="54">
        <v>2.703271</v>
      </c>
      <c r="AK126" s="53">
        <v>3.5334120000000002</v>
      </c>
      <c r="AL126" s="53">
        <v>1.6807000000000001</v>
      </c>
      <c r="AM126" s="53">
        <v>4.6690000000000002E-2</v>
      </c>
      <c r="AN126" s="53">
        <v>0.24046999999999999</v>
      </c>
      <c r="AO126" s="53">
        <v>1.1788419999999999</v>
      </c>
      <c r="AP126" s="53">
        <v>5.857799</v>
      </c>
      <c r="AQ126" s="53">
        <v>4.2687590000000002</v>
      </c>
      <c r="AR126" s="53">
        <v>5.5515000000000002E-2</v>
      </c>
      <c r="AS126" s="53">
        <v>3.6005000000000002E-2</v>
      </c>
      <c r="AT126" s="53">
        <v>1.9289449999999999</v>
      </c>
      <c r="AU126" s="109">
        <v>11.088006999999999</v>
      </c>
      <c r="AV126" s="109">
        <v>2.3345000000000001E-2</v>
      </c>
    </row>
    <row r="127" spans="1:48" ht="16.5" customHeight="1" x14ac:dyDescent="0.3">
      <c r="A127" s="9">
        <v>126</v>
      </c>
      <c r="B127" s="3">
        <v>44518</v>
      </c>
      <c r="C127" s="112">
        <v>7.3814599999999997</v>
      </c>
      <c r="D127" s="54">
        <v>2.2395000000000002E-2</v>
      </c>
      <c r="E127" s="112">
        <v>3.7328E-2</v>
      </c>
      <c r="F127" s="54">
        <v>6.7058489999999997</v>
      </c>
      <c r="G127" s="54">
        <v>2.742461</v>
      </c>
      <c r="H127" s="54">
        <v>12.755554999999999</v>
      </c>
      <c r="I127" s="54">
        <v>8.6466000000000001E-2</v>
      </c>
      <c r="J127" s="54">
        <v>3.2161330000000001</v>
      </c>
      <c r="K127" s="54">
        <v>2.1473149999999999</v>
      </c>
      <c r="L127" s="54">
        <v>2.6329549999999999</v>
      </c>
      <c r="M127" s="54">
        <v>0.21390700000000001</v>
      </c>
      <c r="N127" s="54">
        <v>2.5072410000000001</v>
      </c>
      <c r="O127" s="54">
        <v>0.16709399999999999</v>
      </c>
      <c r="P127" s="54">
        <v>9.0430119999999992</v>
      </c>
      <c r="Q127" s="54">
        <v>0</v>
      </c>
      <c r="R127" s="54">
        <v>5.0863999999999999E-2</v>
      </c>
      <c r="S127" s="54">
        <v>5.5398379999999996</v>
      </c>
      <c r="T127" s="54">
        <v>0.133239</v>
      </c>
      <c r="U127" s="54">
        <v>10.224686</v>
      </c>
      <c r="V127" s="54">
        <v>14.119858000000001</v>
      </c>
      <c r="W127" s="54">
        <v>2.9347029999999998</v>
      </c>
      <c r="X127" s="54">
        <v>2.8847000000000001E-2</v>
      </c>
      <c r="Y127" s="54">
        <v>2.935797</v>
      </c>
      <c r="Z127" s="54">
        <v>1.14635</v>
      </c>
      <c r="AA127" s="54">
        <v>12.384046</v>
      </c>
      <c r="AB127" s="54">
        <v>1.185648</v>
      </c>
      <c r="AC127" s="54">
        <v>12.995577000000001</v>
      </c>
      <c r="AD127" s="54">
        <v>1.99376</v>
      </c>
      <c r="AE127" s="54">
        <v>134.02354800000001</v>
      </c>
      <c r="AF127" s="54">
        <v>13.096347</v>
      </c>
      <c r="AG127" s="53">
        <v>104.982434</v>
      </c>
      <c r="AH127" s="53">
        <v>8.5047999999999999E-2</v>
      </c>
      <c r="AI127" s="54">
        <v>1.8187960000000001</v>
      </c>
      <c r="AJ127" s="54">
        <v>2.70166</v>
      </c>
      <c r="AK127" s="53">
        <v>3.550424</v>
      </c>
      <c r="AL127" s="53">
        <v>1.6550640000000001</v>
      </c>
      <c r="AM127" s="53">
        <v>4.5949999999999998E-2</v>
      </c>
      <c r="AN127" s="53">
        <v>0.23807</v>
      </c>
      <c r="AO127" s="53">
        <v>1.1744019999999999</v>
      </c>
      <c r="AP127" s="53">
        <v>5.857799</v>
      </c>
      <c r="AQ127" s="53">
        <v>4.2687590000000002</v>
      </c>
      <c r="AR127" s="53">
        <v>5.5515000000000002E-2</v>
      </c>
      <c r="AS127" s="53">
        <v>3.6005000000000002E-2</v>
      </c>
      <c r="AT127" s="53">
        <v>1.912563</v>
      </c>
      <c r="AU127" s="109">
        <v>11.088006999999999</v>
      </c>
      <c r="AV127" s="109">
        <v>2.2526000000000001E-2</v>
      </c>
    </row>
    <row r="128" spans="1:48" ht="16.5" customHeight="1" x14ac:dyDescent="0.3">
      <c r="A128" s="9">
        <v>127</v>
      </c>
      <c r="B128" s="3">
        <v>44517</v>
      </c>
      <c r="C128" s="112">
        <v>7.3783849999999997</v>
      </c>
      <c r="D128" s="54">
        <v>2.2370000000000001E-2</v>
      </c>
      <c r="E128" s="112">
        <v>3.7311999999999998E-2</v>
      </c>
      <c r="F128" s="54">
        <v>6.6957899999999997</v>
      </c>
      <c r="G128" s="54">
        <v>2.720364</v>
      </c>
      <c r="H128" s="54">
        <v>12.485203</v>
      </c>
      <c r="I128" s="54">
        <v>8.4982000000000002E-2</v>
      </c>
      <c r="J128" s="54">
        <v>3.172472</v>
      </c>
      <c r="K128" s="54">
        <v>2.1080739999999998</v>
      </c>
      <c r="L128" s="54">
        <v>2.6282760000000001</v>
      </c>
      <c r="M128" s="54">
        <v>0.21382699999999999</v>
      </c>
      <c r="N128" s="54">
        <v>2.4756300000000002</v>
      </c>
      <c r="O128" s="54">
        <v>0.16701199999999999</v>
      </c>
      <c r="P128" s="54">
        <v>9.0209740000000007</v>
      </c>
      <c r="Q128" s="54">
        <v>0</v>
      </c>
      <c r="R128" s="54">
        <v>5.0427E-2</v>
      </c>
      <c r="S128" s="54">
        <v>5.465217</v>
      </c>
      <c r="T128" s="54">
        <v>0.131299</v>
      </c>
      <c r="U128" s="54">
        <v>10.224686</v>
      </c>
      <c r="V128" s="54">
        <v>14.119858000000001</v>
      </c>
      <c r="W128" s="54">
        <v>2.9186800000000002</v>
      </c>
      <c r="X128" s="54">
        <v>2.8835E-2</v>
      </c>
      <c r="Y128" s="54">
        <v>2.9025439999999998</v>
      </c>
      <c r="Z128" s="54">
        <v>1.146053</v>
      </c>
      <c r="AA128" s="54">
        <v>12.115579</v>
      </c>
      <c r="AB128" s="54">
        <v>1.177538</v>
      </c>
      <c r="AC128" s="54">
        <v>12.995577000000001</v>
      </c>
      <c r="AD128" s="54">
        <v>1.99376</v>
      </c>
      <c r="AE128" s="54">
        <v>133.87321499999999</v>
      </c>
      <c r="AF128" s="54">
        <v>12.937533</v>
      </c>
      <c r="AG128" s="53">
        <v>104.60108700000001</v>
      </c>
      <c r="AH128" s="53">
        <v>8.4734000000000004E-2</v>
      </c>
      <c r="AI128" s="54">
        <v>1.779298</v>
      </c>
      <c r="AJ128" s="54">
        <v>2.693708</v>
      </c>
      <c r="AK128" s="53">
        <v>3.5497230000000002</v>
      </c>
      <c r="AL128" s="53">
        <v>1.6346499999999999</v>
      </c>
      <c r="AM128" s="53">
        <v>4.5256999999999999E-2</v>
      </c>
      <c r="AN128" s="53">
        <v>0.236544</v>
      </c>
      <c r="AO128" s="53">
        <v>1.1707369999999999</v>
      </c>
      <c r="AP128" s="53">
        <v>5.857799</v>
      </c>
      <c r="AQ128" s="53">
        <v>4.2687590000000002</v>
      </c>
      <c r="AR128" s="53">
        <v>5.5515000000000002E-2</v>
      </c>
      <c r="AS128" s="53">
        <v>3.6005000000000002E-2</v>
      </c>
      <c r="AT128" s="53">
        <v>1.8974059999999999</v>
      </c>
      <c r="AU128" s="109">
        <v>11.088006999999999</v>
      </c>
      <c r="AV128" s="109">
        <v>2.2537000000000001E-2</v>
      </c>
    </row>
    <row r="129" spans="1:48" ht="16.5" customHeight="1" x14ac:dyDescent="0.3">
      <c r="A129" s="9">
        <v>128</v>
      </c>
      <c r="B129" s="3">
        <v>44516</v>
      </c>
      <c r="C129" s="112">
        <v>7.3752209999999998</v>
      </c>
      <c r="D129" s="54">
        <v>2.2357999999999999E-2</v>
      </c>
      <c r="E129" s="112">
        <v>3.7290999999999998E-2</v>
      </c>
      <c r="F129" s="54">
        <v>6.6739629999999996</v>
      </c>
      <c r="G129" s="54">
        <v>2.7050230000000002</v>
      </c>
      <c r="H129" s="54">
        <v>12.272816000000001</v>
      </c>
      <c r="I129" s="54">
        <v>8.3090999999999998E-2</v>
      </c>
      <c r="J129" s="54">
        <v>3.189133</v>
      </c>
      <c r="K129" s="54">
        <v>2.1375259999999998</v>
      </c>
      <c r="L129" s="54">
        <v>2.610503</v>
      </c>
      <c r="M129" s="54">
        <v>0.21374699999999999</v>
      </c>
      <c r="N129" s="54">
        <v>2.4557440000000001</v>
      </c>
      <c r="O129" s="54">
        <v>0.166934</v>
      </c>
      <c r="P129" s="54">
        <v>9.0110840000000003</v>
      </c>
      <c r="Q129" s="54">
        <v>0</v>
      </c>
      <c r="R129" s="54">
        <v>5.0956000000000001E-2</v>
      </c>
      <c r="S129" s="54">
        <v>5.5079529999999997</v>
      </c>
      <c r="T129" s="54">
        <v>0.12762599999999999</v>
      </c>
      <c r="U129" s="54">
        <v>10.224686</v>
      </c>
      <c r="V129" s="54">
        <v>14.119858000000001</v>
      </c>
      <c r="W129" s="54">
        <v>2.9066930000000002</v>
      </c>
      <c r="X129" s="54">
        <v>2.8823000000000001E-2</v>
      </c>
      <c r="Y129" s="54">
        <v>2.9253209999999998</v>
      </c>
      <c r="Z129" s="54">
        <v>1.143688</v>
      </c>
      <c r="AA129" s="54">
        <v>11.899082</v>
      </c>
      <c r="AB129" s="54">
        <v>1.1713990000000001</v>
      </c>
      <c r="AC129" s="54">
        <v>12.995577000000001</v>
      </c>
      <c r="AD129" s="54">
        <v>1.99376</v>
      </c>
      <c r="AE129" s="54">
        <v>133.76972000000001</v>
      </c>
      <c r="AF129" s="54">
        <v>12.924143000000001</v>
      </c>
      <c r="AG129" s="53">
        <v>104.555279</v>
      </c>
      <c r="AH129" s="53">
        <v>8.4529999999999994E-2</v>
      </c>
      <c r="AI129" s="54">
        <v>1.749458</v>
      </c>
      <c r="AJ129" s="54">
        <v>2.6856960000000001</v>
      </c>
      <c r="AK129" s="53">
        <v>3.4653450000000001</v>
      </c>
      <c r="AL129" s="53">
        <v>1.6228990000000001</v>
      </c>
      <c r="AM129" s="53">
        <v>4.4214000000000003E-2</v>
      </c>
      <c r="AN129" s="53">
        <v>0.236458</v>
      </c>
      <c r="AO129" s="53">
        <v>1.1654530000000001</v>
      </c>
      <c r="AP129" s="53">
        <v>5.8880809999999997</v>
      </c>
      <c r="AQ129" s="53">
        <v>4.2687590000000002</v>
      </c>
      <c r="AR129" s="53">
        <v>5.4307000000000001E-2</v>
      </c>
      <c r="AS129" s="53">
        <v>3.5861999999999998E-2</v>
      </c>
      <c r="AT129" s="53">
        <v>1.885208</v>
      </c>
      <c r="AU129" s="109">
        <v>11.088006999999999</v>
      </c>
      <c r="AV129" s="109">
        <v>2.2054000000000001E-2</v>
      </c>
    </row>
    <row r="130" spans="1:48" ht="16.5" customHeight="1" x14ac:dyDescent="0.3">
      <c r="A130" s="9">
        <v>129</v>
      </c>
      <c r="B130" s="3">
        <v>44515</v>
      </c>
      <c r="C130" s="112">
        <v>7.3718199999999996</v>
      </c>
      <c r="D130" s="54">
        <v>2.2346999999999999E-2</v>
      </c>
      <c r="E130" s="112">
        <v>3.7275999999999997E-2</v>
      </c>
      <c r="F130" s="54">
        <v>6.6707689999999999</v>
      </c>
      <c r="G130" s="54">
        <v>2.6915840000000002</v>
      </c>
      <c r="H130" s="54">
        <v>12.18366</v>
      </c>
      <c r="I130" s="54">
        <v>8.2387000000000002E-2</v>
      </c>
      <c r="J130" s="54">
        <v>3.0829040000000001</v>
      </c>
      <c r="K130" s="54">
        <v>2.0680489999999998</v>
      </c>
      <c r="L130" s="54">
        <v>2.6227320000000001</v>
      </c>
      <c r="M130" s="54">
        <v>0.213667</v>
      </c>
      <c r="N130" s="54">
        <v>2.4328439999999998</v>
      </c>
      <c r="O130" s="54">
        <v>0.166854</v>
      </c>
      <c r="P130" s="54">
        <v>9.0100859999999994</v>
      </c>
      <c r="Q130" s="54">
        <v>0</v>
      </c>
      <c r="R130" s="54">
        <v>4.9717999999999998E-2</v>
      </c>
      <c r="S130" s="54">
        <v>5.3192089999999999</v>
      </c>
      <c r="T130" s="54">
        <v>0.12651299999999999</v>
      </c>
      <c r="U130" s="54">
        <v>10.224686</v>
      </c>
      <c r="V130" s="54">
        <v>14.119858000000001</v>
      </c>
      <c r="W130" s="54">
        <v>2.8783599999999998</v>
      </c>
      <c r="X130" s="54">
        <v>2.8806999999999999E-2</v>
      </c>
      <c r="Y130" s="54">
        <v>2.8441679999999998</v>
      </c>
      <c r="Z130" s="54">
        <v>1.1425179999999999</v>
      </c>
      <c r="AA130" s="54">
        <v>11.812215</v>
      </c>
      <c r="AB130" s="54">
        <v>1.1643319999999999</v>
      </c>
      <c r="AC130" s="54">
        <v>12.995577000000001</v>
      </c>
      <c r="AD130" s="54">
        <v>1.99376</v>
      </c>
      <c r="AE130" s="54">
        <v>133.69638599999999</v>
      </c>
      <c r="AF130" s="54">
        <v>12.72279</v>
      </c>
      <c r="AG130" s="53">
        <v>104.02820699999999</v>
      </c>
      <c r="AH130" s="53">
        <v>8.4010000000000001E-2</v>
      </c>
      <c r="AI130" s="54">
        <v>1.738345</v>
      </c>
      <c r="AJ130" s="54">
        <v>2.6685810000000001</v>
      </c>
      <c r="AK130" s="53">
        <v>3.582649</v>
      </c>
      <c r="AL130" s="53">
        <v>1.607307</v>
      </c>
      <c r="AM130" s="53">
        <v>4.4157000000000002E-2</v>
      </c>
      <c r="AN130" s="53">
        <v>0.23213700000000001</v>
      </c>
      <c r="AO130" s="53">
        <v>1.1624060000000001</v>
      </c>
      <c r="AP130" s="53">
        <v>5.8880809999999997</v>
      </c>
      <c r="AQ130" s="53">
        <v>4.2687590000000002</v>
      </c>
      <c r="AR130" s="53">
        <v>5.4307000000000001E-2</v>
      </c>
      <c r="AS130" s="53">
        <v>3.5861999999999998E-2</v>
      </c>
      <c r="AT130" s="53">
        <v>1.87859</v>
      </c>
      <c r="AU130" s="109">
        <v>11.088006999999999</v>
      </c>
      <c r="AV130" s="109">
        <v>2.1901E-2</v>
      </c>
    </row>
    <row r="131" spans="1:48" ht="16.5" customHeight="1" x14ac:dyDescent="0.3">
      <c r="A131" s="9">
        <v>130</v>
      </c>
      <c r="B131" s="3">
        <v>44512</v>
      </c>
      <c r="C131" s="112">
        <v>7.3624739999999997</v>
      </c>
      <c r="D131" s="54">
        <v>2.2313E-2</v>
      </c>
      <c r="E131" s="112">
        <v>3.7225000000000001E-2</v>
      </c>
      <c r="F131" s="54">
        <v>6.6640350000000002</v>
      </c>
      <c r="G131" s="54">
        <v>2.684841</v>
      </c>
      <c r="H131" s="54">
        <v>12.201377000000001</v>
      </c>
      <c r="I131" s="54">
        <v>8.1147999999999998E-2</v>
      </c>
      <c r="J131" s="54">
        <v>3.0646969999999998</v>
      </c>
      <c r="K131" s="54">
        <v>2.0367199999999999</v>
      </c>
      <c r="L131" s="54">
        <v>2.6227260000000001</v>
      </c>
      <c r="M131" s="54">
        <v>0.21342700000000001</v>
      </c>
      <c r="N131" s="54">
        <v>2.4182999999999999</v>
      </c>
      <c r="O131" s="54">
        <v>0.16662399999999999</v>
      </c>
      <c r="P131" s="54">
        <v>8.9954859999999996</v>
      </c>
      <c r="Q131" s="54">
        <v>0</v>
      </c>
      <c r="R131" s="54">
        <v>4.9494000000000003E-2</v>
      </c>
      <c r="S131" s="54">
        <v>5.2975079999999997</v>
      </c>
      <c r="T131" s="54">
        <v>0.12569</v>
      </c>
      <c r="U131" s="54">
        <v>9.9675630000000002</v>
      </c>
      <c r="V131" s="54">
        <v>13.760973999999999</v>
      </c>
      <c r="W131" s="54">
        <v>2.8655629999999999</v>
      </c>
      <c r="X131" s="54">
        <v>2.8771999999999999E-2</v>
      </c>
      <c r="Y131" s="54">
        <v>2.8325749999999998</v>
      </c>
      <c r="Z131" s="54">
        <v>1.141176</v>
      </c>
      <c r="AA131" s="54">
        <v>11.820064</v>
      </c>
      <c r="AB131" s="54">
        <v>1.1610929999999999</v>
      </c>
      <c r="AC131" s="54">
        <v>12.788995</v>
      </c>
      <c r="AD131" s="54">
        <v>1.9883630000000001</v>
      </c>
      <c r="AE131" s="54">
        <v>133.502464</v>
      </c>
      <c r="AF131" s="54">
        <v>12.670552000000001</v>
      </c>
      <c r="AG131" s="53">
        <v>103.856309</v>
      </c>
      <c r="AH131" s="53">
        <v>8.3930000000000005E-2</v>
      </c>
      <c r="AI131" s="54">
        <v>1.7372129999999999</v>
      </c>
      <c r="AJ131" s="54">
        <v>2.6620810000000001</v>
      </c>
      <c r="AK131" s="53">
        <v>3.5920299999999998</v>
      </c>
      <c r="AL131" s="53">
        <v>1.5987199999999999</v>
      </c>
      <c r="AM131" s="53">
        <v>4.4250999999999999E-2</v>
      </c>
      <c r="AN131" s="53">
        <v>0.231625</v>
      </c>
      <c r="AO131" s="53">
        <v>1.1604350000000001</v>
      </c>
      <c r="AP131" s="53">
        <v>5.8880809999999997</v>
      </c>
      <c r="AQ131" s="53">
        <v>4.1035760000000003</v>
      </c>
      <c r="AR131" s="53">
        <v>5.4307000000000001E-2</v>
      </c>
      <c r="AS131" s="53">
        <v>3.5861999999999998E-2</v>
      </c>
      <c r="AT131" s="53">
        <v>1.8743840000000001</v>
      </c>
      <c r="AU131" s="109">
        <v>11.088006999999999</v>
      </c>
      <c r="AV131" s="109">
        <v>2.2030000000000001E-2</v>
      </c>
    </row>
    <row r="132" spans="1:48" ht="16.5" customHeight="1" x14ac:dyDescent="0.3">
      <c r="A132" s="9">
        <v>131</v>
      </c>
      <c r="B132" s="3">
        <v>44511</v>
      </c>
      <c r="C132" s="112">
        <v>7.3592009999999997</v>
      </c>
      <c r="D132" s="54">
        <v>2.2303E-2</v>
      </c>
      <c r="E132" s="112">
        <v>3.7208999999999999E-2</v>
      </c>
      <c r="F132" s="54">
        <v>6.6529340000000001</v>
      </c>
      <c r="G132" s="54">
        <v>2.6710180000000001</v>
      </c>
      <c r="H132" s="54">
        <v>12.046796000000001</v>
      </c>
      <c r="I132" s="54">
        <v>7.9968999999999998E-2</v>
      </c>
      <c r="J132" s="54">
        <v>3.0634220000000001</v>
      </c>
      <c r="K132" s="54">
        <v>2.0281560000000001</v>
      </c>
      <c r="L132" s="54">
        <v>2.6113919999999999</v>
      </c>
      <c r="M132" s="54">
        <v>0.21334600000000001</v>
      </c>
      <c r="N132" s="54">
        <v>2.3989410000000002</v>
      </c>
      <c r="O132" s="54">
        <v>0.16655600000000001</v>
      </c>
      <c r="P132" s="54">
        <v>8.9871379999999998</v>
      </c>
      <c r="Q132" s="54">
        <v>0</v>
      </c>
      <c r="R132" s="54">
        <v>4.9376999999999997E-2</v>
      </c>
      <c r="S132" s="54">
        <v>5.2791439999999996</v>
      </c>
      <c r="T132" s="54">
        <v>0.12332</v>
      </c>
      <c r="U132" s="54">
        <v>9.9675630000000002</v>
      </c>
      <c r="V132" s="54">
        <v>13.760973999999999</v>
      </c>
      <c r="W132" s="54">
        <v>2.8534700000000002</v>
      </c>
      <c r="X132" s="54">
        <v>2.8760000000000001E-2</v>
      </c>
      <c r="Y132" s="54">
        <v>2.8195299999999999</v>
      </c>
      <c r="Z132" s="54">
        <v>1.1407499999999999</v>
      </c>
      <c r="AA132" s="54">
        <v>11.659181999999999</v>
      </c>
      <c r="AB132" s="54">
        <v>1.1559189999999999</v>
      </c>
      <c r="AC132" s="54">
        <v>12.788995</v>
      </c>
      <c r="AD132" s="54">
        <v>1.9883630000000001</v>
      </c>
      <c r="AE132" s="54">
        <v>133.50642500000001</v>
      </c>
      <c r="AF132" s="54">
        <v>12.640321999999999</v>
      </c>
      <c r="AG132" s="53">
        <v>103.72590599999999</v>
      </c>
      <c r="AH132" s="53">
        <v>8.3680000000000004E-2</v>
      </c>
      <c r="AI132" s="54">
        <v>1.7181580000000001</v>
      </c>
      <c r="AJ132" s="54">
        <v>2.6538330000000001</v>
      </c>
      <c r="AK132" s="53">
        <v>3.5717660000000002</v>
      </c>
      <c r="AL132" s="53">
        <v>1.586265</v>
      </c>
      <c r="AM132" s="53">
        <v>4.3693000000000003E-2</v>
      </c>
      <c r="AN132" s="53">
        <v>0.23108799999999999</v>
      </c>
      <c r="AO132" s="53">
        <v>1.1578820000000001</v>
      </c>
      <c r="AP132" s="53">
        <v>5.8880809999999997</v>
      </c>
      <c r="AQ132" s="53">
        <v>4.1035760000000003</v>
      </c>
      <c r="AR132" s="53">
        <v>5.4307000000000001E-2</v>
      </c>
      <c r="AS132" s="53">
        <v>3.5861999999999998E-2</v>
      </c>
      <c r="AT132" s="53">
        <v>1.8638479999999999</v>
      </c>
      <c r="AU132" s="109">
        <v>11.088006999999999</v>
      </c>
      <c r="AV132" s="109">
        <v>2.1805999999999999E-2</v>
      </c>
    </row>
    <row r="133" spans="1:48" ht="16.5" customHeight="1" x14ac:dyDescent="0.3">
      <c r="A133" s="9">
        <v>132</v>
      </c>
      <c r="B133" s="3">
        <v>44510</v>
      </c>
      <c r="C133" s="112">
        <v>7.356268</v>
      </c>
      <c r="D133" s="54">
        <v>2.2291999999999999E-2</v>
      </c>
      <c r="E133" s="112">
        <v>3.7193999999999998E-2</v>
      </c>
      <c r="F133" s="54">
        <v>6.6453559999999996</v>
      </c>
      <c r="G133" s="54">
        <v>2.6680480000000002</v>
      </c>
      <c r="H133" s="54">
        <v>11.961396000000001</v>
      </c>
      <c r="I133" s="54">
        <v>7.9174999999999995E-2</v>
      </c>
      <c r="J133" s="54">
        <v>3.0438079999999998</v>
      </c>
      <c r="K133" s="54">
        <v>2.0228670000000002</v>
      </c>
      <c r="L133" s="54">
        <v>2.61111</v>
      </c>
      <c r="M133" s="54">
        <v>0.21326999999999999</v>
      </c>
      <c r="N133" s="54">
        <v>2.3969510000000001</v>
      </c>
      <c r="O133" s="54">
        <v>0.16648099999999999</v>
      </c>
      <c r="P133" s="54">
        <v>8.9759849999999997</v>
      </c>
      <c r="Q133" s="54">
        <v>0</v>
      </c>
      <c r="R133" s="54">
        <v>4.9359E-2</v>
      </c>
      <c r="S133" s="54">
        <v>5.2409309999999998</v>
      </c>
      <c r="T133" s="54">
        <v>0.123416</v>
      </c>
      <c r="U133" s="54">
        <v>9.9675630000000002</v>
      </c>
      <c r="V133" s="54">
        <v>13.760973999999999</v>
      </c>
      <c r="W133" s="54">
        <v>2.8475990000000002</v>
      </c>
      <c r="X133" s="54">
        <v>2.8749E-2</v>
      </c>
      <c r="Y133" s="54">
        <v>2.799992</v>
      </c>
      <c r="Z133" s="54">
        <v>1.140531</v>
      </c>
      <c r="AA133" s="54">
        <v>11.571348</v>
      </c>
      <c r="AB133" s="54">
        <v>1.154477</v>
      </c>
      <c r="AC133" s="54">
        <v>12.788995</v>
      </c>
      <c r="AD133" s="54">
        <v>1.9883630000000001</v>
      </c>
      <c r="AE133" s="54">
        <v>133.423115</v>
      </c>
      <c r="AF133" s="54">
        <v>12.555756000000001</v>
      </c>
      <c r="AG133" s="53">
        <v>103.500726</v>
      </c>
      <c r="AH133" s="53">
        <v>8.3518999999999996E-2</v>
      </c>
      <c r="AI133" s="54">
        <v>1.706351</v>
      </c>
      <c r="AJ133" s="54">
        <v>2.6509680000000002</v>
      </c>
      <c r="AK133" s="53">
        <v>3.5683530000000001</v>
      </c>
      <c r="AL133" s="53">
        <v>1.585385</v>
      </c>
      <c r="AM133" s="53">
        <v>4.3455000000000001E-2</v>
      </c>
      <c r="AN133" s="53">
        <v>0.23098399999999999</v>
      </c>
      <c r="AO133" s="53">
        <v>1.1560429999999999</v>
      </c>
      <c r="AP133" s="53">
        <v>5.8880809999999997</v>
      </c>
      <c r="AQ133" s="53">
        <v>4.1035760000000003</v>
      </c>
      <c r="AR133" s="53">
        <v>5.4307000000000001E-2</v>
      </c>
      <c r="AS133" s="53">
        <v>3.5861999999999998E-2</v>
      </c>
      <c r="AT133" s="53">
        <v>1.8623149999999999</v>
      </c>
      <c r="AU133" s="109">
        <v>11.088006999999999</v>
      </c>
      <c r="AV133" s="109">
        <v>2.2204999999999999E-2</v>
      </c>
    </row>
    <row r="134" spans="1:48" ht="16.5" customHeight="1" x14ac:dyDescent="0.3">
      <c r="A134" s="9">
        <v>133</v>
      </c>
      <c r="B134" s="3">
        <v>44509</v>
      </c>
      <c r="C134" s="112">
        <v>7.3530129999999998</v>
      </c>
      <c r="D134" s="54">
        <v>2.2282E-2</v>
      </c>
      <c r="E134" s="112">
        <v>3.7176000000000001E-2</v>
      </c>
      <c r="F134" s="54">
        <v>6.6381030000000001</v>
      </c>
      <c r="G134" s="54">
        <v>2.6663049999999999</v>
      </c>
      <c r="H134" s="54">
        <v>11.939315000000001</v>
      </c>
      <c r="I134" s="54">
        <v>7.8726000000000004E-2</v>
      </c>
      <c r="J134" s="54">
        <v>3.0372750000000002</v>
      </c>
      <c r="K134" s="54">
        <v>1.9954540000000001</v>
      </c>
      <c r="L134" s="54">
        <v>2.6093920000000002</v>
      </c>
      <c r="M134" s="54">
        <v>0.21318999999999999</v>
      </c>
      <c r="N134" s="54">
        <v>2.3882370000000002</v>
      </c>
      <c r="O134" s="54">
        <v>0.16639000000000001</v>
      </c>
      <c r="P134" s="54">
        <v>8.9700570000000006</v>
      </c>
      <c r="Q134" s="54">
        <v>0</v>
      </c>
      <c r="R134" s="54">
        <v>4.9260999999999999E-2</v>
      </c>
      <c r="S134" s="54">
        <v>5.2134900000000002</v>
      </c>
      <c r="T134" s="54">
        <v>0.12472900000000001</v>
      </c>
      <c r="U134" s="54">
        <v>9.9675630000000002</v>
      </c>
      <c r="V134" s="54">
        <v>13.760973999999999</v>
      </c>
      <c r="W134" s="54">
        <v>2.8470719999999998</v>
      </c>
      <c r="X134" s="54">
        <v>2.8736999999999999E-2</v>
      </c>
      <c r="Y134" s="54">
        <v>2.7844859999999998</v>
      </c>
      <c r="Z134" s="54">
        <v>1.138514</v>
      </c>
      <c r="AA134" s="54">
        <v>11.548925000000001</v>
      </c>
      <c r="AB134" s="54">
        <v>1.1544289999999999</v>
      </c>
      <c r="AC134" s="54">
        <v>12.788995</v>
      </c>
      <c r="AD134" s="54">
        <v>1.9883630000000001</v>
      </c>
      <c r="AE134" s="54">
        <v>133.364778</v>
      </c>
      <c r="AF134" s="54">
        <v>12.547501</v>
      </c>
      <c r="AG134" s="53">
        <v>103.44877700000001</v>
      </c>
      <c r="AH134" s="53">
        <v>8.3546999999999996E-2</v>
      </c>
      <c r="AI134" s="54">
        <v>1.7039029999999999</v>
      </c>
      <c r="AJ134" s="54">
        <v>2.6496409999999999</v>
      </c>
      <c r="AK134" s="53">
        <v>3.553347</v>
      </c>
      <c r="AL134" s="53">
        <v>1.579326</v>
      </c>
      <c r="AM134" s="53">
        <v>4.3235999999999997E-2</v>
      </c>
      <c r="AN134" s="53">
        <v>0.23085900000000001</v>
      </c>
      <c r="AO134" s="53">
        <v>1.15435</v>
      </c>
      <c r="AP134" s="53">
        <v>5.4288949999999998</v>
      </c>
      <c r="AQ134" s="53">
        <v>4.1035760000000003</v>
      </c>
      <c r="AR134" s="53">
        <v>5.3398000000000001E-2</v>
      </c>
      <c r="AS134" s="53">
        <v>3.5685000000000001E-2</v>
      </c>
      <c r="AT134" s="53">
        <v>1.8616680000000001</v>
      </c>
      <c r="AU134" s="109">
        <v>11.088006999999999</v>
      </c>
      <c r="AV134" s="109">
        <v>2.1895000000000001E-2</v>
      </c>
    </row>
    <row r="135" spans="1:48" ht="16.5" customHeight="1" x14ac:dyDescent="0.3">
      <c r="A135" s="9">
        <v>134</v>
      </c>
      <c r="B135" s="3">
        <v>44508</v>
      </c>
      <c r="C135" s="112">
        <v>7.3495439999999999</v>
      </c>
      <c r="D135" s="54">
        <v>2.2273999999999999E-2</v>
      </c>
      <c r="E135" s="112">
        <v>3.7155000000000001E-2</v>
      </c>
      <c r="F135" s="54">
        <v>6.6314950000000001</v>
      </c>
      <c r="G135" s="54">
        <v>2.6649050000000001</v>
      </c>
      <c r="H135" s="54">
        <v>11.936151000000001</v>
      </c>
      <c r="I135" s="54">
        <v>7.7864000000000003E-2</v>
      </c>
      <c r="J135" s="54">
        <v>2.9924979999999999</v>
      </c>
      <c r="K135" s="54">
        <v>1.972548</v>
      </c>
      <c r="L135" s="54">
        <v>2.6023700000000001</v>
      </c>
      <c r="M135" s="54">
        <v>0.21310999999999999</v>
      </c>
      <c r="N135" s="54">
        <v>2.376214</v>
      </c>
      <c r="O135" s="54">
        <v>0.16631000000000001</v>
      </c>
      <c r="P135" s="54">
        <v>8.9561519999999994</v>
      </c>
      <c r="Q135" s="54">
        <v>0</v>
      </c>
      <c r="R135" s="54">
        <v>4.8482999999999998E-2</v>
      </c>
      <c r="S135" s="54">
        <v>5.126455</v>
      </c>
      <c r="T135" s="54">
        <v>0.12410599999999999</v>
      </c>
      <c r="U135" s="54">
        <v>9.9675630000000002</v>
      </c>
      <c r="V135" s="54">
        <v>13.760973999999999</v>
      </c>
      <c r="W135" s="54">
        <v>2.8328009999999999</v>
      </c>
      <c r="X135" s="54">
        <v>2.8724E-2</v>
      </c>
      <c r="Y135" s="54">
        <v>2.7458960000000001</v>
      </c>
      <c r="Z135" s="54">
        <v>1.135138</v>
      </c>
      <c r="AA135" s="54">
        <v>11.561164</v>
      </c>
      <c r="AB135" s="54">
        <v>1.153845</v>
      </c>
      <c r="AC135" s="54">
        <v>12.788995</v>
      </c>
      <c r="AD135" s="54">
        <v>1.9883630000000001</v>
      </c>
      <c r="AE135" s="54">
        <v>133.25882300000001</v>
      </c>
      <c r="AF135" s="54">
        <v>12.492683</v>
      </c>
      <c r="AG135" s="53">
        <v>103.28443</v>
      </c>
      <c r="AH135" s="53">
        <v>8.3474999999999994E-2</v>
      </c>
      <c r="AI135" s="54">
        <v>1.7052229999999999</v>
      </c>
      <c r="AJ135" s="54">
        <v>2.640968</v>
      </c>
      <c r="AK135" s="53">
        <v>3.5526179999999998</v>
      </c>
      <c r="AL135" s="53">
        <v>1.5715300000000001</v>
      </c>
      <c r="AM135" s="53">
        <v>4.2944999999999997E-2</v>
      </c>
      <c r="AN135" s="53">
        <v>0.22903200000000001</v>
      </c>
      <c r="AO135" s="53">
        <v>1.152172</v>
      </c>
      <c r="AP135" s="53">
        <v>5.4288949999999998</v>
      </c>
      <c r="AQ135" s="53">
        <v>4.1035760000000003</v>
      </c>
      <c r="AR135" s="53">
        <v>5.3398000000000001E-2</v>
      </c>
      <c r="AS135" s="53">
        <v>3.5685000000000001E-2</v>
      </c>
      <c r="AT135" s="53">
        <v>1.8609560000000001</v>
      </c>
      <c r="AU135" s="109">
        <v>11.088006999999999</v>
      </c>
      <c r="AV135" s="109">
        <v>2.1708999999999999E-2</v>
      </c>
    </row>
    <row r="136" spans="1:48" ht="16.5" customHeight="1" x14ac:dyDescent="0.3">
      <c r="A136" s="9">
        <v>135</v>
      </c>
      <c r="B136" s="3">
        <v>44505</v>
      </c>
      <c r="C136" s="112">
        <v>7.3401009999999998</v>
      </c>
      <c r="D136" s="54">
        <v>2.2239999999999999E-2</v>
      </c>
      <c r="E136" s="112">
        <v>3.7102999999999997E-2</v>
      </c>
      <c r="F136" s="54">
        <v>6.6132819999999999</v>
      </c>
      <c r="G136" s="54">
        <v>2.6597729999999999</v>
      </c>
      <c r="H136" s="54">
        <v>11.897155</v>
      </c>
      <c r="I136" s="54">
        <v>7.7101000000000003E-2</v>
      </c>
      <c r="J136" s="54">
        <v>2.9734509999999998</v>
      </c>
      <c r="K136" s="54">
        <v>1.955689</v>
      </c>
      <c r="L136" s="54">
        <v>2.5972789999999999</v>
      </c>
      <c r="M136" s="54">
        <v>0.212868</v>
      </c>
      <c r="N136" s="54">
        <v>2.3652639999999998</v>
      </c>
      <c r="O136" s="54">
        <v>0.166074</v>
      </c>
      <c r="P136" s="54">
        <v>8.9295039999999997</v>
      </c>
      <c r="Q136" s="54">
        <v>0</v>
      </c>
      <c r="R136" s="54">
        <v>4.8309999999999999E-2</v>
      </c>
      <c r="S136" s="54">
        <v>5.1171749999999996</v>
      </c>
      <c r="T136" s="54">
        <v>0.12424499999999999</v>
      </c>
      <c r="U136" s="54">
        <v>9.6996669999999998</v>
      </c>
      <c r="V136" s="54">
        <v>13.281613</v>
      </c>
      <c r="W136" s="54">
        <v>2.8241200000000002</v>
      </c>
      <c r="X136" s="54">
        <v>2.8688000000000002E-2</v>
      </c>
      <c r="Y136" s="54">
        <v>2.7392370000000001</v>
      </c>
      <c r="Z136" s="54">
        <v>1.1323080000000001</v>
      </c>
      <c r="AA136" s="54">
        <v>11.534067</v>
      </c>
      <c r="AB136" s="54">
        <v>1.152047</v>
      </c>
      <c r="AC136" s="54">
        <v>12.449662</v>
      </c>
      <c r="AD136" s="54">
        <v>1.9609430000000001</v>
      </c>
      <c r="AE136" s="54">
        <v>133.072835</v>
      </c>
      <c r="AF136" s="54">
        <v>12.447576</v>
      </c>
      <c r="AG136" s="53">
        <v>103.082357</v>
      </c>
      <c r="AH136" s="53">
        <v>8.3334000000000005E-2</v>
      </c>
      <c r="AI136" s="54">
        <v>1.704442</v>
      </c>
      <c r="AJ136" s="54">
        <v>2.6339220000000001</v>
      </c>
      <c r="AK136" s="53">
        <v>3.5628839999999999</v>
      </c>
      <c r="AL136" s="53">
        <v>1.564397</v>
      </c>
      <c r="AM136" s="53">
        <v>4.3665000000000002E-2</v>
      </c>
      <c r="AN136" s="53">
        <v>0.228634</v>
      </c>
      <c r="AO136" s="53">
        <v>1.1477349999999999</v>
      </c>
      <c r="AP136" s="53">
        <v>5.4288949999999998</v>
      </c>
      <c r="AQ136" s="53">
        <v>4.0374970000000001</v>
      </c>
      <c r="AR136" s="53">
        <v>5.3398000000000001E-2</v>
      </c>
      <c r="AS136" s="53">
        <v>3.5685000000000001E-2</v>
      </c>
      <c r="AT136" s="53">
        <v>1.858562</v>
      </c>
      <c r="AU136" s="109">
        <v>11.088006999999999</v>
      </c>
      <c r="AV136" s="109">
        <v>2.1124E-2</v>
      </c>
    </row>
    <row r="137" spans="1:48" ht="16.5" customHeight="1" x14ac:dyDescent="0.3">
      <c r="A137" s="9">
        <v>136</v>
      </c>
      <c r="B137" s="3">
        <v>44504</v>
      </c>
      <c r="C137" s="112">
        <v>7.3367930000000001</v>
      </c>
      <c r="D137" s="54">
        <v>2.223E-2</v>
      </c>
      <c r="E137" s="112">
        <v>3.7081000000000003E-2</v>
      </c>
      <c r="F137" s="54">
        <v>6.5996600000000001</v>
      </c>
      <c r="G137" s="54">
        <v>2.6535199999999999</v>
      </c>
      <c r="H137" s="54">
        <v>11.836156000000001</v>
      </c>
      <c r="I137" s="54">
        <v>7.7077999999999994E-2</v>
      </c>
      <c r="J137" s="54">
        <v>2.926606</v>
      </c>
      <c r="K137" s="54">
        <v>1.9380409999999999</v>
      </c>
      <c r="L137" s="54">
        <v>2.5918109999999999</v>
      </c>
      <c r="M137" s="54">
        <v>0.212787</v>
      </c>
      <c r="N137" s="54">
        <v>2.3466320000000001</v>
      </c>
      <c r="O137" s="54">
        <v>0.16599</v>
      </c>
      <c r="P137" s="54">
        <v>8.9053059999999995</v>
      </c>
      <c r="Q137" s="54">
        <v>0</v>
      </c>
      <c r="R137" s="54">
        <v>4.7885999999999998E-2</v>
      </c>
      <c r="S137" s="54">
        <v>5.0478730000000001</v>
      </c>
      <c r="T137" s="54">
        <v>0.122104</v>
      </c>
      <c r="U137" s="54">
        <v>9.6996669999999998</v>
      </c>
      <c r="V137" s="54">
        <v>13.281613</v>
      </c>
      <c r="W137" s="54">
        <v>2.807477</v>
      </c>
      <c r="X137" s="54">
        <v>2.8674999999999999E-2</v>
      </c>
      <c r="Y137" s="54">
        <v>2.7038679999999999</v>
      </c>
      <c r="Z137" s="54">
        <v>1.131313</v>
      </c>
      <c r="AA137" s="54">
        <v>11.489678</v>
      </c>
      <c r="AB137" s="54">
        <v>1.149553</v>
      </c>
      <c r="AC137" s="54">
        <v>12.449662</v>
      </c>
      <c r="AD137" s="54">
        <v>1.9609430000000001</v>
      </c>
      <c r="AE137" s="54">
        <v>132.891583</v>
      </c>
      <c r="AF137" s="54">
        <v>12.370672000000001</v>
      </c>
      <c r="AG137" s="53">
        <v>102.860055</v>
      </c>
      <c r="AH137" s="53">
        <v>8.3153000000000005E-2</v>
      </c>
      <c r="AI137" s="54">
        <v>1.6999200000000001</v>
      </c>
      <c r="AJ137" s="54">
        <v>2.6236830000000002</v>
      </c>
      <c r="AK137" s="53">
        <v>3.5627520000000001</v>
      </c>
      <c r="AL137" s="53">
        <v>1.5516650000000001</v>
      </c>
      <c r="AM137" s="53">
        <v>4.3463000000000002E-2</v>
      </c>
      <c r="AN137" s="53">
        <v>0.22722500000000001</v>
      </c>
      <c r="AO137" s="53">
        <v>1.1416550000000001</v>
      </c>
      <c r="AP137" s="53">
        <v>5.4288949999999998</v>
      </c>
      <c r="AQ137" s="53">
        <v>4.0374970000000001</v>
      </c>
      <c r="AR137" s="53">
        <v>5.3398000000000001E-2</v>
      </c>
      <c r="AS137" s="53">
        <v>3.5685000000000001E-2</v>
      </c>
      <c r="AT137" s="53">
        <v>1.8550930000000001</v>
      </c>
      <c r="AU137" s="109">
        <v>11.088006999999999</v>
      </c>
      <c r="AV137" s="109">
        <v>2.1159000000000001E-2</v>
      </c>
    </row>
    <row r="138" spans="1:48" ht="16.5" customHeight="1" x14ac:dyDescent="0.3">
      <c r="A138" s="9">
        <v>137</v>
      </c>
      <c r="B138" s="3">
        <v>44503</v>
      </c>
      <c r="C138" s="112">
        <v>7.3336420000000002</v>
      </c>
      <c r="D138" s="54">
        <v>2.2218999999999999E-2</v>
      </c>
      <c r="E138" s="112">
        <v>3.7065000000000001E-2</v>
      </c>
      <c r="F138" s="54">
        <v>6.5882690000000004</v>
      </c>
      <c r="G138" s="54">
        <v>2.6450650000000002</v>
      </c>
      <c r="H138" s="54">
        <v>11.657235</v>
      </c>
      <c r="I138" s="54">
        <v>7.6330999999999996E-2</v>
      </c>
      <c r="J138" s="54">
        <v>2.90638</v>
      </c>
      <c r="K138" s="54">
        <v>1.918981</v>
      </c>
      <c r="L138" s="54">
        <v>2.5914450000000002</v>
      </c>
      <c r="M138" s="54">
        <v>0.21270600000000001</v>
      </c>
      <c r="N138" s="54">
        <v>2.3219799999999999</v>
      </c>
      <c r="O138" s="54">
        <v>0.165907</v>
      </c>
      <c r="P138" s="54">
        <v>8.8974620000000009</v>
      </c>
      <c r="Q138" s="54">
        <v>0</v>
      </c>
      <c r="R138" s="54">
        <v>4.7638E-2</v>
      </c>
      <c r="S138" s="54">
        <v>5.0142189999999998</v>
      </c>
      <c r="T138" s="54">
        <v>0.119118</v>
      </c>
      <c r="U138" s="54">
        <v>9.6996669999999998</v>
      </c>
      <c r="V138" s="54">
        <v>13.281613</v>
      </c>
      <c r="W138" s="54">
        <v>2.7882630000000002</v>
      </c>
      <c r="X138" s="54">
        <v>2.8662E-2</v>
      </c>
      <c r="Y138" s="54">
        <v>2.6881520000000001</v>
      </c>
      <c r="Z138" s="54">
        <v>1.1311819999999999</v>
      </c>
      <c r="AA138" s="54">
        <v>11.327215000000001</v>
      </c>
      <c r="AB138" s="54">
        <v>1.143851</v>
      </c>
      <c r="AC138" s="54">
        <v>12.449662</v>
      </c>
      <c r="AD138" s="54">
        <v>1.9609430000000001</v>
      </c>
      <c r="AE138" s="54">
        <v>132.79715300000001</v>
      </c>
      <c r="AF138" s="54">
        <v>12.303492</v>
      </c>
      <c r="AG138" s="53">
        <v>102.654792</v>
      </c>
      <c r="AH138" s="53">
        <v>8.3196999999999993E-2</v>
      </c>
      <c r="AI138" s="54">
        <v>1.6786140000000001</v>
      </c>
      <c r="AJ138" s="54">
        <v>2.6123210000000001</v>
      </c>
      <c r="AK138" s="53">
        <v>3.587081</v>
      </c>
      <c r="AL138" s="53">
        <v>1.5346660000000001</v>
      </c>
      <c r="AM138" s="53">
        <v>4.2902999999999997E-2</v>
      </c>
      <c r="AN138" s="53">
        <v>0.226577</v>
      </c>
      <c r="AO138" s="53">
        <v>1.1379600000000001</v>
      </c>
      <c r="AP138" s="53">
        <v>5.4288949999999998</v>
      </c>
      <c r="AQ138" s="53">
        <v>4.0374970000000001</v>
      </c>
      <c r="AR138" s="53">
        <v>5.3398000000000001E-2</v>
      </c>
      <c r="AS138" s="53">
        <v>3.5685000000000001E-2</v>
      </c>
      <c r="AT138" s="53">
        <v>1.8462190000000001</v>
      </c>
      <c r="AU138" s="109">
        <v>11.088006999999999</v>
      </c>
      <c r="AV138" s="109">
        <v>2.1649000000000002E-2</v>
      </c>
    </row>
    <row r="139" spans="1:48" ht="16.5" customHeight="1" x14ac:dyDescent="0.3">
      <c r="A139" s="9">
        <v>138</v>
      </c>
      <c r="B139" s="3">
        <v>44502</v>
      </c>
      <c r="C139" s="112">
        <v>7.3303750000000001</v>
      </c>
      <c r="D139" s="54">
        <v>2.2209E-2</v>
      </c>
      <c r="E139" s="112">
        <v>3.7041999999999999E-2</v>
      </c>
      <c r="F139" s="54">
        <v>6.5783779999999998</v>
      </c>
      <c r="G139" s="54">
        <v>2.6425809999999998</v>
      </c>
      <c r="H139" s="54">
        <v>11.649715</v>
      </c>
      <c r="I139" s="54">
        <v>7.6216000000000006E-2</v>
      </c>
      <c r="J139" s="54">
        <v>2.919692</v>
      </c>
      <c r="K139" s="54">
        <v>1.9250499999999999</v>
      </c>
      <c r="L139" s="54">
        <v>2.5893660000000001</v>
      </c>
      <c r="M139" s="54">
        <v>0.21262500000000001</v>
      </c>
      <c r="N139" s="54">
        <v>2.3193049999999999</v>
      </c>
      <c r="O139" s="54">
        <v>0.16581699999999999</v>
      </c>
      <c r="P139" s="54">
        <v>8.8821169999999992</v>
      </c>
      <c r="Q139" s="54">
        <v>0</v>
      </c>
      <c r="R139" s="54">
        <v>4.7704999999999997E-2</v>
      </c>
      <c r="S139" s="54">
        <v>5.0109859999999999</v>
      </c>
      <c r="T139" s="54">
        <v>0.119722</v>
      </c>
      <c r="U139" s="54">
        <v>9.6996669999999998</v>
      </c>
      <c r="V139" s="54">
        <v>13.281613</v>
      </c>
      <c r="W139" s="54">
        <v>2.7862849999999999</v>
      </c>
      <c r="X139" s="54">
        <v>2.8649999999999998E-2</v>
      </c>
      <c r="Y139" s="54">
        <v>2.6899169999999999</v>
      </c>
      <c r="Z139" s="54">
        <v>1.1303639999999999</v>
      </c>
      <c r="AA139" s="54">
        <v>11.332858999999999</v>
      </c>
      <c r="AB139" s="54">
        <v>1.143494</v>
      </c>
      <c r="AC139" s="54">
        <v>12.449662</v>
      </c>
      <c r="AD139" s="54">
        <v>1.9609430000000001</v>
      </c>
      <c r="AE139" s="54">
        <v>132.67106799999999</v>
      </c>
      <c r="AF139" s="54">
        <v>12.272349999999999</v>
      </c>
      <c r="AG139" s="53">
        <v>102.559827</v>
      </c>
      <c r="AH139" s="53">
        <v>8.3125000000000004E-2</v>
      </c>
      <c r="AI139" s="54">
        <v>1.677684</v>
      </c>
      <c r="AJ139" s="54">
        <v>2.6112790000000001</v>
      </c>
      <c r="AK139" s="53">
        <v>3.5811790000000001</v>
      </c>
      <c r="AL139" s="53">
        <v>1.533128</v>
      </c>
      <c r="AM139" s="53">
        <v>4.3138999999999997E-2</v>
      </c>
      <c r="AN139" s="53">
        <v>0.22708300000000001</v>
      </c>
      <c r="AO139" s="53">
        <v>1.135772</v>
      </c>
      <c r="AP139" s="53">
        <v>5.3417190000000003</v>
      </c>
      <c r="AQ139" s="53">
        <v>4.0374970000000001</v>
      </c>
      <c r="AR139" s="53">
        <v>5.2899000000000002E-2</v>
      </c>
      <c r="AS139" s="53">
        <v>3.5617000000000003E-2</v>
      </c>
      <c r="AT139" s="53">
        <v>1.8453919999999999</v>
      </c>
      <c r="AU139" s="109">
        <v>11.088006999999999</v>
      </c>
      <c r="AV139" s="109">
        <v>2.1679E-2</v>
      </c>
    </row>
    <row r="140" spans="1:48" ht="16.5" customHeight="1" x14ac:dyDescent="0.3">
      <c r="A140" s="9">
        <v>139</v>
      </c>
      <c r="B140" s="3">
        <v>44501</v>
      </c>
      <c r="C140" s="112">
        <v>7.3271100000000002</v>
      </c>
      <c r="D140" s="54">
        <v>2.2197999999999999E-2</v>
      </c>
      <c r="E140" s="112">
        <v>3.7016E-2</v>
      </c>
      <c r="F140" s="54">
        <v>6.5713710000000001</v>
      </c>
      <c r="G140" s="54">
        <v>2.637327</v>
      </c>
      <c r="H140" s="54">
        <v>11.588513000000001</v>
      </c>
      <c r="I140" s="54">
        <v>7.5883999999999993E-2</v>
      </c>
      <c r="J140" s="54">
        <v>2.9078919999999999</v>
      </c>
      <c r="K140" s="54">
        <v>1.916655</v>
      </c>
      <c r="L140" s="54">
        <v>2.5881750000000001</v>
      </c>
      <c r="M140" s="54">
        <v>0.21254300000000001</v>
      </c>
      <c r="N140" s="54">
        <v>2.309145</v>
      </c>
      <c r="O140" s="54">
        <v>0.16572400000000001</v>
      </c>
      <c r="P140" s="54">
        <v>8.8801199999999998</v>
      </c>
      <c r="Q140" s="54">
        <v>0</v>
      </c>
      <c r="R140" s="54">
        <v>4.7663999999999998E-2</v>
      </c>
      <c r="S140" s="54">
        <v>4.950996</v>
      </c>
      <c r="T140" s="54">
        <v>0.118034</v>
      </c>
      <c r="U140" s="54">
        <v>9.6996669999999998</v>
      </c>
      <c r="V140" s="54">
        <v>13.281613</v>
      </c>
      <c r="W140" s="54">
        <v>2.7740740000000002</v>
      </c>
      <c r="X140" s="54">
        <v>2.8636999999999999E-2</v>
      </c>
      <c r="Y140" s="54">
        <v>2.664409</v>
      </c>
      <c r="Z140" s="54">
        <v>1.1273139999999999</v>
      </c>
      <c r="AA140" s="54">
        <v>11.265871000000001</v>
      </c>
      <c r="AB140" s="54">
        <v>1.1405689999999999</v>
      </c>
      <c r="AC140" s="54">
        <v>12.449662</v>
      </c>
      <c r="AD140" s="54">
        <v>1.9609430000000001</v>
      </c>
      <c r="AE140" s="54">
        <v>132.53794099999999</v>
      </c>
      <c r="AF140" s="54">
        <v>12.258843000000001</v>
      </c>
      <c r="AG140" s="53">
        <v>102.458744</v>
      </c>
      <c r="AH140" s="53">
        <v>8.3044000000000007E-2</v>
      </c>
      <c r="AI140" s="54">
        <v>1.6743380000000001</v>
      </c>
      <c r="AJ140" s="54">
        <v>2.602684</v>
      </c>
      <c r="AK140" s="53">
        <v>3.5983689999999999</v>
      </c>
      <c r="AL140" s="53">
        <v>1.525838</v>
      </c>
      <c r="AM140" s="53">
        <v>4.3635E-2</v>
      </c>
      <c r="AN140" s="53">
        <v>0.226356</v>
      </c>
      <c r="AO140" s="53">
        <v>1.132293</v>
      </c>
      <c r="AP140" s="53">
        <v>5.3417190000000003</v>
      </c>
      <c r="AQ140" s="53">
        <v>4.0374970000000001</v>
      </c>
      <c r="AR140" s="53">
        <v>5.2899000000000002E-2</v>
      </c>
      <c r="AS140" s="53">
        <v>3.5617000000000003E-2</v>
      </c>
      <c r="AT140" s="53">
        <v>1.841899</v>
      </c>
      <c r="AU140" s="109">
        <v>11.088006999999999</v>
      </c>
      <c r="AV140" s="109">
        <v>2.1495E-2</v>
      </c>
    </row>
    <row r="141" spans="1:48" ht="16.5" customHeight="1" x14ac:dyDescent="0.3">
      <c r="A141" s="9">
        <v>140</v>
      </c>
      <c r="B141" s="3">
        <v>44497</v>
      </c>
      <c r="C141" s="112">
        <v>7.3143060000000002</v>
      </c>
      <c r="D141" s="54">
        <v>2.2155999999999999E-2</v>
      </c>
      <c r="E141" s="112">
        <v>3.6949000000000003E-2</v>
      </c>
      <c r="F141" s="54">
        <v>6.560962</v>
      </c>
      <c r="G141" s="54">
        <v>2.63103</v>
      </c>
      <c r="H141" s="54">
        <v>11.584339</v>
      </c>
      <c r="I141" s="54">
        <v>7.5881000000000004E-2</v>
      </c>
      <c r="J141" s="54">
        <v>2.9011819999999999</v>
      </c>
      <c r="K141" s="54">
        <v>1.925349</v>
      </c>
      <c r="L141" s="54">
        <v>2.5869239999999998</v>
      </c>
      <c r="M141" s="54">
        <v>0.21221300000000001</v>
      </c>
      <c r="N141" s="54">
        <v>2.3029730000000002</v>
      </c>
      <c r="O141" s="54">
        <v>0.165413</v>
      </c>
      <c r="P141" s="54">
        <v>8.859356</v>
      </c>
      <c r="Q141" s="54">
        <v>0</v>
      </c>
      <c r="R141" s="54">
        <v>4.7591000000000001E-2</v>
      </c>
      <c r="S141" s="54">
        <v>4.9137950000000004</v>
      </c>
      <c r="T141" s="54">
        <v>0.116963</v>
      </c>
      <c r="U141" s="54">
        <v>9.7717559999999999</v>
      </c>
      <c r="V141" s="54">
        <v>13.346043</v>
      </c>
      <c r="W141" s="54">
        <v>2.7674500000000002</v>
      </c>
      <c r="X141" s="54">
        <v>2.8587999999999999E-2</v>
      </c>
      <c r="Y141" s="54">
        <v>2.6478480000000002</v>
      </c>
      <c r="Z141" s="54">
        <v>1.1253390000000001</v>
      </c>
      <c r="AA141" s="54">
        <v>11.262238999999999</v>
      </c>
      <c r="AB141" s="54">
        <v>1.138809</v>
      </c>
      <c r="AC141" s="54">
        <v>12.568866999999999</v>
      </c>
      <c r="AD141" s="54">
        <v>1.943441</v>
      </c>
      <c r="AE141" s="54">
        <v>132.25045700000001</v>
      </c>
      <c r="AF141" s="54">
        <v>12.224567</v>
      </c>
      <c r="AG141" s="53">
        <v>102.308582</v>
      </c>
      <c r="AH141" s="53">
        <v>8.2886000000000001E-2</v>
      </c>
      <c r="AI141" s="54">
        <v>1.672193</v>
      </c>
      <c r="AJ141" s="54">
        <v>2.5983679999999998</v>
      </c>
      <c r="AK141" s="53">
        <v>3.5799590000000001</v>
      </c>
      <c r="AL141" s="53">
        <v>1.522378</v>
      </c>
      <c r="AM141" s="53">
        <v>4.3617999999999997E-2</v>
      </c>
      <c r="AN141" s="53">
        <v>0.225884</v>
      </c>
      <c r="AO141" s="53">
        <v>1.131256</v>
      </c>
      <c r="AP141" s="53">
        <v>5.2602979999999997</v>
      </c>
      <c r="AQ141" s="53">
        <v>4.0316700000000001</v>
      </c>
      <c r="AR141" s="53">
        <v>5.2840999999999999E-2</v>
      </c>
      <c r="AS141" s="53">
        <v>3.5583999999999998E-2</v>
      </c>
      <c r="AT141" s="53">
        <v>1.8375790000000001</v>
      </c>
      <c r="AU141" s="109">
        <v>10.387472000000001</v>
      </c>
      <c r="AV141" s="109">
        <v>2.1458000000000001E-2</v>
      </c>
    </row>
    <row r="142" spans="1:48" ht="16.5" customHeight="1" x14ac:dyDescent="0.3">
      <c r="A142" s="9">
        <v>141</v>
      </c>
      <c r="B142" s="3">
        <v>44496</v>
      </c>
      <c r="C142" s="112">
        <v>7.311134</v>
      </c>
      <c r="D142" s="54">
        <v>2.2147E-2</v>
      </c>
      <c r="E142" s="112">
        <v>3.6929999999999998E-2</v>
      </c>
      <c r="F142" s="54">
        <v>6.5554300000000003</v>
      </c>
      <c r="G142" s="54">
        <v>2.6345649999999998</v>
      </c>
      <c r="H142" s="54">
        <v>11.540238</v>
      </c>
      <c r="I142" s="54">
        <v>7.6123999999999997E-2</v>
      </c>
      <c r="J142" s="54">
        <v>2.8843009999999998</v>
      </c>
      <c r="K142" s="54">
        <v>1.9282950000000001</v>
      </c>
      <c r="L142" s="54">
        <v>2.5878610000000002</v>
      </c>
      <c r="M142" s="54">
        <v>0.21213499999999999</v>
      </c>
      <c r="N142" s="54">
        <v>2.3022450000000001</v>
      </c>
      <c r="O142" s="54">
        <v>0.165329</v>
      </c>
      <c r="P142" s="54">
        <v>8.8632489999999997</v>
      </c>
      <c r="Q142" s="54">
        <v>0</v>
      </c>
      <c r="R142" s="54">
        <v>4.7314000000000002E-2</v>
      </c>
      <c r="S142" s="54">
        <v>4.8603259999999997</v>
      </c>
      <c r="T142" s="54">
        <v>0.116811</v>
      </c>
      <c r="U142" s="54">
        <v>9.7717559999999999</v>
      </c>
      <c r="V142" s="54">
        <v>13.346043</v>
      </c>
      <c r="W142" s="54">
        <v>2.7591260000000002</v>
      </c>
      <c r="X142" s="54">
        <v>2.8576000000000001E-2</v>
      </c>
      <c r="Y142" s="54">
        <v>2.6211479999999998</v>
      </c>
      <c r="Z142" s="54">
        <v>1.1243829999999999</v>
      </c>
      <c r="AA142" s="54">
        <v>11.226554</v>
      </c>
      <c r="AB142" s="54">
        <v>1.1397219999999999</v>
      </c>
      <c r="AC142" s="54">
        <v>12.568866999999999</v>
      </c>
      <c r="AD142" s="54">
        <v>1.943441</v>
      </c>
      <c r="AE142" s="54">
        <v>132.21359799999999</v>
      </c>
      <c r="AF142" s="54">
        <v>12.239174</v>
      </c>
      <c r="AG142" s="53">
        <v>102.30367699999999</v>
      </c>
      <c r="AH142" s="53">
        <v>8.2727999999999996E-2</v>
      </c>
      <c r="AI142" s="54">
        <v>1.6691480000000001</v>
      </c>
      <c r="AJ142" s="54">
        <v>2.592273</v>
      </c>
      <c r="AK142" s="53">
        <v>3.5628839999999999</v>
      </c>
      <c r="AL142" s="53">
        <v>1.521568</v>
      </c>
      <c r="AM142" s="53">
        <v>4.4220000000000002E-2</v>
      </c>
      <c r="AN142" s="53">
        <v>0.22544500000000001</v>
      </c>
      <c r="AO142" s="53">
        <v>1.130501</v>
      </c>
      <c r="AP142" s="53">
        <v>5.2602979999999997</v>
      </c>
      <c r="AQ142" s="53">
        <v>4.0316700000000001</v>
      </c>
      <c r="AR142" s="53">
        <v>5.2840999999999999E-2</v>
      </c>
      <c r="AS142" s="53">
        <v>3.5583999999999998E-2</v>
      </c>
      <c r="AT142" s="53">
        <v>1.8388100000000001</v>
      </c>
      <c r="AU142" s="109">
        <v>10.387472000000001</v>
      </c>
      <c r="AV142" s="109">
        <v>2.1944999999999999E-2</v>
      </c>
    </row>
    <row r="143" spans="1:48" ht="16.5" customHeight="1" x14ac:dyDescent="0.3">
      <c r="A143" s="9">
        <v>142</v>
      </c>
      <c r="B143" s="3">
        <v>44495</v>
      </c>
      <c r="C143" s="112">
        <v>7.3079520000000002</v>
      </c>
      <c r="D143" s="54">
        <v>2.2135999999999999E-2</v>
      </c>
      <c r="E143" s="112">
        <v>3.6908000000000003E-2</v>
      </c>
      <c r="F143" s="54">
        <v>6.5598640000000001</v>
      </c>
      <c r="G143" s="54">
        <v>2.6466479999999999</v>
      </c>
      <c r="H143" s="54">
        <v>11.822661</v>
      </c>
      <c r="I143" s="54">
        <v>7.8389E-2</v>
      </c>
      <c r="J143" s="54">
        <v>2.8656839999999999</v>
      </c>
      <c r="K143" s="54">
        <v>1.9266129999999999</v>
      </c>
      <c r="L143" s="54">
        <v>2.5952760000000001</v>
      </c>
      <c r="M143" s="54">
        <v>0.21205399999999999</v>
      </c>
      <c r="N143" s="54">
        <v>2.3299620000000001</v>
      </c>
      <c r="O143" s="54">
        <v>0.16525100000000001</v>
      </c>
      <c r="P143" s="54">
        <v>8.8541559999999997</v>
      </c>
      <c r="Q143" s="54">
        <v>0</v>
      </c>
      <c r="R143" s="54">
        <v>4.7038000000000003E-2</v>
      </c>
      <c r="S143" s="54">
        <v>4.8253620000000002</v>
      </c>
      <c r="T143" s="54">
        <v>0.12042899999999999</v>
      </c>
      <c r="U143" s="54">
        <v>9.7717559999999999</v>
      </c>
      <c r="V143" s="54">
        <v>13.346043</v>
      </c>
      <c r="W143" s="54">
        <v>2.7772679999999998</v>
      </c>
      <c r="X143" s="54">
        <v>2.8563999999999999E-2</v>
      </c>
      <c r="Y143" s="54">
        <v>2.607971</v>
      </c>
      <c r="Z143" s="54">
        <v>1.123661</v>
      </c>
      <c r="AA143" s="54">
        <v>11.532774</v>
      </c>
      <c r="AB143" s="54">
        <v>1.1456729999999999</v>
      </c>
      <c r="AC143" s="54">
        <v>12.568866999999999</v>
      </c>
      <c r="AD143" s="54">
        <v>1.943441</v>
      </c>
      <c r="AE143" s="54">
        <v>132.051132</v>
      </c>
      <c r="AF143" s="54">
        <v>12.271413000000001</v>
      </c>
      <c r="AG143" s="53">
        <v>102.46613000000001</v>
      </c>
      <c r="AH143" s="53">
        <v>8.2733000000000001E-2</v>
      </c>
      <c r="AI143" s="54">
        <v>1.712429</v>
      </c>
      <c r="AJ143" s="54">
        <v>2.6049730000000002</v>
      </c>
      <c r="AK143" s="53">
        <v>3.5704120000000001</v>
      </c>
      <c r="AL143" s="53">
        <v>1.5398400000000001</v>
      </c>
      <c r="AM143" s="53">
        <v>4.5540999999999998E-2</v>
      </c>
      <c r="AN143" s="53">
        <v>0.224721</v>
      </c>
      <c r="AO143" s="53">
        <v>1.1309469999999999</v>
      </c>
      <c r="AP143" s="53">
        <v>5.2165710000000001</v>
      </c>
      <c r="AQ143" s="53">
        <v>4.0316700000000001</v>
      </c>
      <c r="AR143" s="53">
        <v>5.2538000000000001E-2</v>
      </c>
      <c r="AS143" s="53">
        <v>3.5444999999999997E-2</v>
      </c>
      <c r="AT143" s="53">
        <v>1.8509640000000001</v>
      </c>
      <c r="AU143" s="109">
        <v>10.387472000000001</v>
      </c>
      <c r="AV143" s="109">
        <v>2.2339000000000001E-2</v>
      </c>
    </row>
    <row r="144" spans="1:48" ht="16.5" customHeight="1" x14ac:dyDescent="0.3">
      <c r="A144" s="9">
        <v>143</v>
      </c>
      <c r="B144" s="3">
        <v>44494</v>
      </c>
      <c r="C144" s="112">
        <v>7.3046389999999999</v>
      </c>
      <c r="D144" s="54">
        <v>2.2124000000000001E-2</v>
      </c>
      <c r="E144" s="112">
        <v>3.6895999999999998E-2</v>
      </c>
      <c r="F144" s="54">
        <v>6.5419910000000003</v>
      </c>
      <c r="G144" s="54">
        <v>2.6378840000000001</v>
      </c>
      <c r="H144" s="54">
        <v>11.662963</v>
      </c>
      <c r="I144" s="54">
        <v>7.6673000000000005E-2</v>
      </c>
      <c r="J144" s="54">
        <v>2.8440020000000001</v>
      </c>
      <c r="K144" s="54">
        <v>1.9127719999999999</v>
      </c>
      <c r="L144" s="54">
        <v>2.5845389999999999</v>
      </c>
      <c r="M144" s="54">
        <v>0.21197099999999999</v>
      </c>
      <c r="N144" s="54">
        <v>2.305161</v>
      </c>
      <c r="O144" s="54">
        <v>0.165155</v>
      </c>
      <c r="P144" s="54">
        <v>8.8484960000000008</v>
      </c>
      <c r="Q144" s="54">
        <v>0</v>
      </c>
      <c r="R144" s="54">
        <v>4.6788999999999997E-2</v>
      </c>
      <c r="S144" s="54">
        <v>4.7981959999999999</v>
      </c>
      <c r="T144" s="54">
        <v>0.117409</v>
      </c>
      <c r="U144" s="54">
        <v>9.7717559999999999</v>
      </c>
      <c r="V144" s="54">
        <v>13.346043</v>
      </c>
      <c r="W144" s="54">
        <v>2.7581349999999998</v>
      </c>
      <c r="X144" s="54">
        <v>2.8551E-2</v>
      </c>
      <c r="Y144" s="54">
        <v>2.5950350000000002</v>
      </c>
      <c r="Z144" s="54">
        <v>1.1216250000000001</v>
      </c>
      <c r="AA144" s="54">
        <v>11.369408</v>
      </c>
      <c r="AB144" s="54">
        <v>1.1416599999999999</v>
      </c>
      <c r="AC144" s="54">
        <v>12.568866999999999</v>
      </c>
      <c r="AD144" s="54">
        <v>1.943441</v>
      </c>
      <c r="AE144" s="54">
        <v>132.053922</v>
      </c>
      <c r="AF144" s="54">
        <v>12.193129000000001</v>
      </c>
      <c r="AG144" s="53">
        <v>102.17051600000001</v>
      </c>
      <c r="AH144" s="53">
        <v>8.2601999999999995E-2</v>
      </c>
      <c r="AI144" s="54">
        <v>1.6942969999999999</v>
      </c>
      <c r="AJ144" s="54">
        <v>2.5913439999999999</v>
      </c>
      <c r="AK144" s="53">
        <v>3.5715720000000002</v>
      </c>
      <c r="AL144" s="53">
        <v>1.5228649999999999</v>
      </c>
      <c r="AM144" s="53">
        <v>4.4546000000000002E-2</v>
      </c>
      <c r="AN144" s="53">
        <v>0.224355</v>
      </c>
      <c r="AO144" s="53">
        <v>1.1246339999999999</v>
      </c>
      <c r="AP144" s="53">
        <v>5.2165710000000001</v>
      </c>
      <c r="AQ144" s="53">
        <v>4.0316700000000001</v>
      </c>
      <c r="AR144" s="53">
        <v>5.2538000000000001E-2</v>
      </c>
      <c r="AS144" s="53">
        <v>3.5444999999999997E-2</v>
      </c>
      <c r="AT144" s="53">
        <v>1.8455839999999999</v>
      </c>
      <c r="AU144" s="109">
        <v>10.387472000000001</v>
      </c>
      <c r="AV144" s="109">
        <v>2.2041000000000002E-2</v>
      </c>
    </row>
    <row r="145" spans="1:48" ht="16.5" customHeight="1" x14ac:dyDescent="0.3">
      <c r="A145" s="9">
        <v>144</v>
      </c>
      <c r="B145" s="3">
        <v>44491</v>
      </c>
      <c r="C145" s="112">
        <v>7.2949409999999997</v>
      </c>
      <c r="D145" s="54">
        <v>2.2091E-2</v>
      </c>
      <c r="E145" s="112">
        <v>3.6817000000000003E-2</v>
      </c>
      <c r="F145" s="54">
        <v>6.5139120000000004</v>
      </c>
      <c r="G145" s="54">
        <v>2.6209549999999999</v>
      </c>
      <c r="H145" s="54">
        <v>11.324135</v>
      </c>
      <c r="I145" s="54">
        <v>7.4217000000000005E-2</v>
      </c>
      <c r="J145" s="54">
        <v>2.7997209999999999</v>
      </c>
      <c r="K145" s="54">
        <v>1.889027</v>
      </c>
      <c r="L145" s="54">
        <v>2.5710350000000002</v>
      </c>
      <c r="M145" s="54">
        <v>0.211727</v>
      </c>
      <c r="N145" s="54">
        <v>2.264167</v>
      </c>
      <c r="O145" s="54">
        <v>0.16492100000000001</v>
      </c>
      <c r="P145" s="54">
        <v>8.8226250000000004</v>
      </c>
      <c r="Q145" s="54">
        <v>0</v>
      </c>
      <c r="R145" s="54">
        <v>4.6296999999999998E-2</v>
      </c>
      <c r="S145" s="54">
        <v>4.7170399999999999</v>
      </c>
      <c r="T145" s="54">
        <v>0.11533599999999999</v>
      </c>
      <c r="U145" s="54">
        <v>9.3657789999999999</v>
      </c>
      <c r="V145" s="54">
        <v>12.821839000000001</v>
      </c>
      <c r="W145" s="54">
        <v>2.7221190000000002</v>
      </c>
      <c r="X145" s="54">
        <v>2.8514000000000001E-2</v>
      </c>
      <c r="Y145" s="54">
        <v>2.5581170000000002</v>
      </c>
      <c r="Z145" s="54">
        <v>1.119937</v>
      </c>
      <c r="AA145" s="54">
        <v>11.024701</v>
      </c>
      <c r="AB145" s="54">
        <v>1.1339239999999999</v>
      </c>
      <c r="AC145" s="54">
        <v>12.070833</v>
      </c>
      <c r="AD145" s="54">
        <v>1.944804</v>
      </c>
      <c r="AE145" s="54">
        <v>131.74161599999999</v>
      </c>
      <c r="AF145" s="54">
        <v>12.052725000000001</v>
      </c>
      <c r="AG145" s="53">
        <v>101.667661</v>
      </c>
      <c r="AH145" s="53">
        <v>8.2163E-2</v>
      </c>
      <c r="AI145" s="54">
        <v>1.6548179999999999</v>
      </c>
      <c r="AJ145" s="54">
        <v>2.5681409999999998</v>
      </c>
      <c r="AK145" s="53">
        <v>3.5681669999999999</v>
      </c>
      <c r="AL145" s="53">
        <v>1.4964200000000001</v>
      </c>
      <c r="AM145" s="53">
        <v>4.3371E-2</v>
      </c>
      <c r="AN145" s="53">
        <v>0.22194</v>
      </c>
      <c r="AO145" s="53">
        <v>1.1166320000000001</v>
      </c>
      <c r="AP145" s="53">
        <v>5.2165710000000001</v>
      </c>
      <c r="AQ145" s="53">
        <v>3.8751869999999999</v>
      </c>
      <c r="AR145" s="53">
        <v>5.2538000000000001E-2</v>
      </c>
      <c r="AS145" s="53">
        <v>3.5444999999999997E-2</v>
      </c>
      <c r="AT145" s="53">
        <v>1.832398</v>
      </c>
      <c r="AU145" s="109">
        <v>10.387472000000001</v>
      </c>
      <c r="AV145" s="109">
        <v>2.1218999999999998E-2</v>
      </c>
    </row>
    <row r="146" spans="1:48" ht="16.5" customHeight="1" x14ac:dyDescent="0.3">
      <c r="A146" s="9">
        <v>145</v>
      </c>
      <c r="B146" s="3">
        <v>44490</v>
      </c>
      <c r="C146" s="112">
        <v>7.2915679999999998</v>
      </c>
      <c r="D146" s="54">
        <v>2.2079999999999999E-2</v>
      </c>
      <c r="E146" s="112">
        <v>3.6797999999999997E-2</v>
      </c>
      <c r="F146" s="54">
        <v>6.5168549999999996</v>
      </c>
      <c r="G146" s="54">
        <v>2.6279910000000002</v>
      </c>
      <c r="H146" s="54">
        <v>11.385304</v>
      </c>
      <c r="I146" s="54">
        <v>7.4156E-2</v>
      </c>
      <c r="J146" s="54">
        <v>2.7593139999999998</v>
      </c>
      <c r="K146" s="54">
        <v>1.848036</v>
      </c>
      <c r="L146" s="54">
        <v>2.577045</v>
      </c>
      <c r="M146" s="54">
        <v>0.21163399999999999</v>
      </c>
      <c r="N146" s="54">
        <v>2.2578260000000001</v>
      </c>
      <c r="O146" s="54">
        <v>0.16484099999999999</v>
      </c>
      <c r="P146" s="54">
        <v>8.8129570000000008</v>
      </c>
      <c r="Q146" s="54">
        <v>0</v>
      </c>
      <c r="R146" s="54">
        <v>4.5758E-2</v>
      </c>
      <c r="S146" s="54">
        <v>4.6528140000000002</v>
      </c>
      <c r="T146" s="54">
        <v>0.11591700000000001</v>
      </c>
      <c r="U146" s="54">
        <v>9.3657789999999999</v>
      </c>
      <c r="V146" s="54">
        <v>12.821839000000001</v>
      </c>
      <c r="W146" s="54">
        <v>2.735344</v>
      </c>
      <c r="X146" s="54">
        <v>2.8500999999999999E-2</v>
      </c>
      <c r="Y146" s="54">
        <v>2.5267360000000001</v>
      </c>
      <c r="Z146" s="54">
        <v>1.119432</v>
      </c>
      <c r="AA146" s="54">
        <v>11.071699000000001</v>
      </c>
      <c r="AB146" s="54">
        <v>1.136228</v>
      </c>
      <c r="AC146" s="54">
        <v>12.070833</v>
      </c>
      <c r="AD146" s="54">
        <v>1.944804</v>
      </c>
      <c r="AE146" s="54">
        <v>131.54933399999999</v>
      </c>
      <c r="AF146" s="54">
        <v>11.961727</v>
      </c>
      <c r="AG146" s="53">
        <v>101.508987</v>
      </c>
      <c r="AH146" s="53">
        <v>8.1951999999999997E-2</v>
      </c>
      <c r="AI146" s="54">
        <v>1.6477040000000001</v>
      </c>
      <c r="AJ146" s="54">
        <v>2.579577</v>
      </c>
      <c r="AK146" s="53">
        <v>3.5645090000000001</v>
      </c>
      <c r="AL146" s="53">
        <v>1.4922040000000001</v>
      </c>
      <c r="AM146" s="53">
        <v>4.3338000000000002E-2</v>
      </c>
      <c r="AN146" s="53">
        <v>0.22129399999999999</v>
      </c>
      <c r="AO146" s="53">
        <v>1.1187149999999999</v>
      </c>
      <c r="AP146" s="53">
        <v>5.2165710000000001</v>
      </c>
      <c r="AQ146" s="53">
        <v>3.8751869999999999</v>
      </c>
      <c r="AR146" s="53">
        <v>5.2538000000000001E-2</v>
      </c>
      <c r="AS146" s="53">
        <v>3.5444999999999997E-2</v>
      </c>
      <c r="AT146" s="53">
        <v>1.8365450000000001</v>
      </c>
      <c r="AU146" s="109">
        <v>10.387472000000001</v>
      </c>
      <c r="AV146" s="109">
        <v>2.1554E-2</v>
      </c>
    </row>
    <row r="147" spans="1:48" ht="16.5" customHeight="1" x14ac:dyDescent="0.3">
      <c r="A147" s="9">
        <v>146</v>
      </c>
      <c r="B147" s="3">
        <v>44489</v>
      </c>
      <c r="C147" s="112">
        <v>7.2882699999999998</v>
      </c>
      <c r="D147" s="54">
        <v>2.2068999999999998E-2</v>
      </c>
      <c r="E147" s="112">
        <v>3.6774000000000001E-2</v>
      </c>
      <c r="F147" s="54">
        <v>6.5097240000000003</v>
      </c>
      <c r="G147" s="54">
        <v>2.6247029999999998</v>
      </c>
      <c r="H147" s="54">
        <v>11.348679000000001</v>
      </c>
      <c r="I147" s="54">
        <v>7.3800000000000004E-2</v>
      </c>
      <c r="J147" s="54">
        <v>2.7620019999999998</v>
      </c>
      <c r="K147" s="54">
        <v>1.838616</v>
      </c>
      <c r="L147" s="54">
        <v>2.5738289999999999</v>
      </c>
      <c r="M147" s="54">
        <v>0.21154500000000001</v>
      </c>
      <c r="N147" s="54">
        <v>2.250318</v>
      </c>
      <c r="O147" s="54">
        <v>0.16475300000000001</v>
      </c>
      <c r="P147" s="54">
        <v>8.8101959999999995</v>
      </c>
      <c r="Q147" s="54">
        <v>0</v>
      </c>
      <c r="R147" s="54">
        <v>4.5741999999999998E-2</v>
      </c>
      <c r="S147" s="54">
        <v>4.6596140000000004</v>
      </c>
      <c r="T147" s="54">
        <v>0.11622399999999999</v>
      </c>
      <c r="U147" s="54">
        <v>9.3657789999999999</v>
      </c>
      <c r="V147" s="54">
        <v>12.821839000000001</v>
      </c>
      <c r="W147" s="54">
        <v>2.7235969999999998</v>
      </c>
      <c r="X147" s="54">
        <v>2.8487999999999999E-2</v>
      </c>
      <c r="Y147" s="54">
        <v>2.5308679999999999</v>
      </c>
      <c r="Z147" s="54">
        <v>1.1183959999999999</v>
      </c>
      <c r="AA147" s="54">
        <v>11.035805999999999</v>
      </c>
      <c r="AB147" s="54">
        <v>1.1349260000000001</v>
      </c>
      <c r="AC147" s="54">
        <v>12.070833</v>
      </c>
      <c r="AD147" s="54">
        <v>1.944804</v>
      </c>
      <c r="AE147" s="54">
        <v>131.50752399999999</v>
      </c>
      <c r="AF147" s="54">
        <v>11.948394</v>
      </c>
      <c r="AG147" s="53">
        <v>101.405083</v>
      </c>
      <c r="AH147" s="53">
        <v>8.1930000000000003E-2</v>
      </c>
      <c r="AI147" s="54">
        <v>1.6493880000000001</v>
      </c>
      <c r="AJ147" s="54">
        <v>2.5711050000000002</v>
      </c>
      <c r="AK147" s="53">
        <v>3.5741360000000002</v>
      </c>
      <c r="AL147" s="53">
        <v>1.487565</v>
      </c>
      <c r="AM147" s="53">
        <v>4.3589999999999997E-2</v>
      </c>
      <c r="AN147" s="53">
        <v>0.22101499999999999</v>
      </c>
      <c r="AO147" s="53">
        <v>1.1160669999999999</v>
      </c>
      <c r="AP147" s="53">
        <v>5.2165710000000001</v>
      </c>
      <c r="AQ147" s="53">
        <v>3.8751869999999999</v>
      </c>
      <c r="AR147" s="53">
        <v>5.2538000000000001E-2</v>
      </c>
      <c r="AS147" s="53">
        <v>3.5444999999999997E-2</v>
      </c>
      <c r="AT147" s="53">
        <v>1.834716</v>
      </c>
      <c r="AU147" s="109">
        <v>10.387472000000001</v>
      </c>
      <c r="AV147" s="109">
        <v>2.1264999999999999E-2</v>
      </c>
    </row>
    <row r="148" spans="1:48" ht="16.5" customHeight="1" x14ac:dyDescent="0.3">
      <c r="A148" s="9">
        <v>147</v>
      </c>
      <c r="B148" s="3">
        <v>44488</v>
      </c>
      <c r="C148" s="112">
        <v>7.2845789999999999</v>
      </c>
      <c r="D148" s="54">
        <v>2.2058000000000001E-2</v>
      </c>
      <c r="E148" s="112">
        <v>3.6755000000000003E-2</v>
      </c>
      <c r="F148" s="54">
        <v>6.5016629999999997</v>
      </c>
      <c r="G148" s="54">
        <v>2.6210179999999998</v>
      </c>
      <c r="H148" s="54">
        <v>11.326216000000001</v>
      </c>
      <c r="I148" s="54">
        <v>7.3308999999999999E-2</v>
      </c>
      <c r="J148" s="54">
        <v>2.7427380000000001</v>
      </c>
      <c r="K148" s="54">
        <v>1.824201</v>
      </c>
      <c r="L148" s="54">
        <v>2.5712730000000001</v>
      </c>
      <c r="M148" s="54">
        <v>0.211454</v>
      </c>
      <c r="N148" s="54">
        <v>2.2389039999999998</v>
      </c>
      <c r="O148" s="54">
        <v>0.16467399999999999</v>
      </c>
      <c r="P148" s="54">
        <v>8.8095809999999997</v>
      </c>
      <c r="Q148" s="54">
        <v>0</v>
      </c>
      <c r="R148" s="54">
        <v>4.5474000000000001E-2</v>
      </c>
      <c r="S148" s="54">
        <v>4.6037739999999996</v>
      </c>
      <c r="T148" s="54">
        <v>0.114616</v>
      </c>
      <c r="U148" s="54">
        <v>9.3657789999999999</v>
      </c>
      <c r="V148" s="54">
        <v>12.821839000000001</v>
      </c>
      <c r="W148" s="54">
        <v>2.7106439999999998</v>
      </c>
      <c r="X148" s="54">
        <v>2.8475E-2</v>
      </c>
      <c r="Y148" s="54">
        <v>2.5021770000000001</v>
      </c>
      <c r="Z148" s="54">
        <v>1.116886</v>
      </c>
      <c r="AA148" s="54">
        <v>11.014514</v>
      </c>
      <c r="AB148" s="54">
        <v>1.133032</v>
      </c>
      <c r="AC148" s="54">
        <v>12.070833</v>
      </c>
      <c r="AD148" s="54">
        <v>1.944804</v>
      </c>
      <c r="AE148" s="54">
        <v>131.457165</v>
      </c>
      <c r="AF148" s="54">
        <v>11.921874000000001</v>
      </c>
      <c r="AG148" s="53">
        <v>101.299426</v>
      </c>
      <c r="AH148" s="53">
        <v>8.1949999999999995E-2</v>
      </c>
      <c r="AI148" s="54">
        <v>1.644863</v>
      </c>
      <c r="AJ148" s="54">
        <v>2.562878</v>
      </c>
      <c r="AK148" s="53">
        <v>3.552692</v>
      </c>
      <c r="AL148" s="53">
        <v>1.480137</v>
      </c>
      <c r="AM148" s="53">
        <v>4.3885E-2</v>
      </c>
      <c r="AN148" s="53">
        <v>0.22004799999999999</v>
      </c>
      <c r="AO148" s="53">
        <v>1.1131040000000001</v>
      </c>
      <c r="AP148" s="53">
        <v>5.2544870000000001</v>
      </c>
      <c r="AQ148" s="53">
        <v>3.8751869999999999</v>
      </c>
      <c r="AR148" s="53">
        <v>5.2458999999999999E-2</v>
      </c>
      <c r="AS148" s="53">
        <v>3.5300999999999999E-2</v>
      </c>
      <c r="AT148" s="53">
        <v>1.8322069999999999</v>
      </c>
      <c r="AU148" s="109">
        <v>10.387472000000001</v>
      </c>
      <c r="AV148" s="109">
        <v>2.1069999999999998E-2</v>
      </c>
    </row>
    <row r="149" spans="1:48" ht="16.5" customHeight="1" x14ac:dyDescent="0.3">
      <c r="A149" s="9">
        <v>148</v>
      </c>
      <c r="B149" s="3">
        <v>44487</v>
      </c>
      <c r="C149" s="112">
        <v>7.2810499999999996</v>
      </c>
      <c r="D149" s="54">
        <v>2.2046E-2</v>
      </c>
      <c r="E149" s="112">
        <v>3.6738E-2</v>
      </c>
      <c r="F149" s="54">
        <v>6.4955559999999997</v>
      </c>
      <c r="G149" s="54">
        <v>2.615837</v>
      </c>
      <c r="H149" s="54">
        <v>11.261364</v>
      </c>
      <c r="I149" s="54">
        <v>7.3640999999999998E-2</v>
      </c>
      <c r="J149" s="54">
        <v>2.7238470000000001</v>
      </c>
      <c r="K149" s="54">
        <v>1.813984</v>
      </c>
      <c r="L149" s="54">
        <v>2.5676480000000002</v>
      </c>
      <c r="M149" s="54">
        <v>0.211363</v>
      </c>
      <c r="N149" s="54">
        <v>2.2287110000000001</v>
      </c>
      <c r="O149" s="54">
        <v>0.16459199999999999</v>
      </c>
      <c r="P149" s="54">
        <v>8.8116059999999994</v>
      </c>
      <c r="Q149" s="54">
        <v>0</v>
      </c>
      <c r="R149" s="54">
        <v>4.4965999999999999E-2</v>
      </c>
      <c r="S149" s="54">
        <v>4.5798310000000004</v>
      </c>
      <c r="T149" s="54">
        <v>0.112911</v>
      </c>
      <c r="U149" s="54">
        <v>9.3657789999999999</v>
      </c>
      <c r="V149" s="54">
        <v>12.821839000000001</v>
      </c>
      <c r="W149" s="54">
        <v>2.710359</v>
      </c>
      <c r="X149" s="54">
        <v>2.8462000000000001E-2</v>
      </c>
      <c r="Y149" s="54">
        <v>2.4897369999999999</v>
      </c>
      <c r="Z149" s="54">
        <v>1.1146910000000001</v>
      </c>
      <c r="AA149" s="54">
        <v>10.937306</v>
      </c>
      <c r="AB149" s="54">
        <v>1.1306890000000001</v>
      </c>
      <c r="AC149" s="54">
        <v>12.070833</v>
      </c>
      <c r="AD149" s="54">
        <v>1.944804</v>
      </c>
      <c r="AE149" s="54">
        <v>131.414637</v>
      </c>
      <c r="AF149" s="54">
        <v>11.857737</v>
      </c>
      <c r="AG149" s="53">
        <v>101.107888</v>
      </c>
      <c r="AH149" s="53">
        <v>8.1807000000000005E-2</v>
      </c>
      <c r="AI149" s="54">
        <v>1.6345749999999999</v>
      </c>
      <c r="AJ149" s="54">
        <v>2.563688</v>
      </c>
      <c r="AK149" s="53">
        <v>3.5543300000000002</v>
      </c>
      <c r="AL149" s="53">
        <v>1.4732799999999999</v>
      </c>
      <c r="AM149" s="53">
        <v>4.3707000000000003E-2</v>
      </c>
      <c r="AN149" s="53">
        <v>0.21876499999999999</v>
      </c>
      <c r="AO149" s="53">
        <v>1.1113729999999999</v>
      </c>
      <c r="AP149" s="53">
        <v>5.2544870000000001</v>
      </c>
      <c r="AQ149" s="53">
        <v>3.8751869999999999</v>
      </c>
      <c r="AR149" s="53">
        <v>5.2458999999999999E-2</v>
      </c>
      <c r="AS149" s="53">
        <v>3.5300999999999999E-2</v>
      </c>
      <c r="AT149" s="53">
        <v>1.8278369999999999</v>
      </c>
      <c r="AU149" s="109">
        <v>10.387472000000001</v>
      </c>
      <c r="AV149" s="109">
        <v>2.1021999999999999E-2</v>
      </c>
    </row>
    <row r="150" spans="1:48" ht="16.5" customHeight="1" x14ac:dyDescent="0.3">
      <c r="A150" s="9">
        <v>149</v>
      </c>
      <c r="B150" s="3">
        <v>44484</v>
      </c>
      <c r="C150" s="112">
        <v>7.2708729999999999</v>
      </c>
      <c r="D150" s="54">
        <v>2.2013999999999999E-2</v>
      </c>
      <c r="E150" s="112">
        <v>3.6679999999999997E-2</v>
      </c>
      <c r="F150" s="54">
        <v>6.4636690000000003</v>
      </c>
      <c r="G150" s="54">
        <v>2.607189</v>
      </c>
      <c r="H150" s="54">
        <v>11.192086</v>
      </c>
      <c r="I150" s="54">
        <v>7.3524000000000006E-2</v>
      </c>
      <c r="J150" s="54">
        <v>2.728097</v>
      </c>
      <c r="K150" s="54">
        <v>1.8180700000000001</v>
      </c>
      <c r="L150" s="54">
        <v>2.557471</v>
      </c>
      <c r="M150" s="54">
        <v>0.211092</v>
      </c>
      <c r="N150" s="54">
        <v>2.2217720000000001</v>
      </c>
      <c r="O150" s="54">
        <v>0.164354</v>
      </c>
      <c r="P150" s="54">
        <v>8.8026599999999995</v>
      </c>
      <c r="Q150" s="54">
        <v>0</v>
      </c>
      <c r="R150" s="54">
        <v>4.4726000000000002E-2</v>
      </c>
      <c r="S150" s="54">
        <v>4.5781869999999998</v>
      </c>
      <c r="T150" s="54">
        <v>0.11126</v>
      </c>
      <c r="U150" s="54">
        <v>9.0427359999999997</v>
      </c>
      <c r="V150" s="54">
        <v>12.398042999999999</v>
      </c>
      <c r="W150" s="54">
        <v>2.7058490000000002</v>
      </c>
      <c r="X150" s="54">
        <v>2.8417999999999999E-2</v>
      </c>
      <c r="Y150" s="54">
        <v>2.4896940000000001</v>
      </c>
      <c r="Z150" s="54">
        <v>1.1145769999999999</v>
      </c>
      <c r="AA150" s="54">
        <v>10.866398</v>
      </c>
      <c r="AB150" s="54">
        <v>1.1274029999999999</v>
      </c>
      <c r="AC150" s="54">
        <v>11.656038000000001</v>
      </c>
      <c r="AD150" s="54">
        <v>1.9435439999999999</v>
      </c>
      <c r="AE150" s="54">
        <v>131.27855299999999</v>
      </c>
      <c r="AF150" s="54">
        <v>11.811408</v>
      </c>
      <c r="AG150" s="53">
        <v>100.904031</v>
      </c>
      <c r="AH150" s="53">
        <v>8.1689999999999999E-2</v>
      </c>
      <c r="AI150" s="54">
        <v>1.625329</v>
      </c>
      <c r="AJ150" s="54">
        <v>2.5593499999999998</v>
      </c>
      <c r="AK150" s="53">
        <v>3.550602</v>
      </c>
      <c r="AL150" s="53">
        <v>1.468458</v>
      </c>
      <c r="AM150" s="53">
        <v>4.3006000000000003E-2</v>
      </c>
      <c r="AN150" s="53">
        <v>0.21817800000000001</v>
      </c>
      <c r="AO150" s="53">
        <v>1.107022</v>
      </c>
      <c r="AP150" s="53">
        <v>5.2544870000000001</v>
      </c>
      <c r="AQ150" s="53">
        <v>3.7185049999999999</v>
      </c>
      <c r="AR150" s="53">
        <v>5.2458999999999999E-2</v>
      </c>
      <c r="AS150" s="53">
        <v>3.5300999999999999E-2</v>
      </c>
      <c r="AT150" s="53">
        <v>1.8185500000000001</v>
      </c>
      <c r="AU150" s="109">
        <v>10.387472000000001</v>
      </c>
      <c r="AV150" s="109">
        <v>2.0777E-2</v>
      </c>
    </row>
    <row r="151" spans="1:48" ht="16.5" customHeight="1" x14ac:dyDescent="0.3">
      <c r="A151" s="9">
        <v>150</v>
      </c>
      <c r="B151" s="3">
        <v>44483</v>
      </c>
      <c r="C151" s="112">
        <v>7.2675179999999999</v>
      </c>
      <c r="D151" s="54">
        <v>2.2002000000000001E-2</v>
      </c>
      <c r="E151" s="112">
        <v>3.6665999999999997E-2</v>
      </c>
      <c r="F151" s="54">
        <v>6.4643790000000001</v>
      </c>
      <c r="G151" s="54">
        <v>2.5987629999999999</v>
      </c>
      <c r="H151" s="54">
        <v>11.066812000000001</v>
      </c>
      <c r="I151" s="54">
        <v>7.1391999999999997E-2</v>
      </c>
      <c r="J151" s="54">
        <v>2.7253829999999999</v>
      </c>
      <c r="K151" s="54">
        <v>1.8236209999999999</v>
      </c>
      <c r="L151" s="54">
        <v>2.557169</v>
      </c>
      <c r="M151" s="54">
        <v>0.211002</v>
      </c>
      <c r="N151" s="54">
        <v>2.1989209999999999</v>
      </c>
      <c r="O151" s="54">
        <v>0.164272</v>
      </c>
      <c r="P151" s="54">
        <v>8.8046579999999999</v>
      </c>
      <c r="Q151" s="54">
        <v>0</v>
      </c>
      <c r="R151" s="54">
        <v>4.4683E-2</v>
      </c>
      <c r="S151" s="54">
        <v>4.5745579999999997</v>
      </c>
      <c r="T151" s="54">
        <v>0.107963</v>
      </c>
      <c r="U151" s="54">
        <v>9.0427359999999997</v>
      </c>
      <c r="V151" s="54">
        <v>12.398042999999999</v>
      </c>
      <c r="W151" s="54">
        <v>2.6930960000000002</v>
      </c>
      <c r="X151" s="54">
        <v>2.8405E-2</v>
      </c>
      <c r="Y151" s="54">
        <v>2.4840089999999999</v>
      </c>
      <c r="Z151" s="54">
        <v>1.1144000000000001</v>
      </c>
      <c r="AA151" s="54">
        <v>10.732722000000001</v>
      </c>
      <c r="AB151" s="54">
        <v>1.1224240000000001</v>
      </c>
      <c r="AC151" s="54">
        <v>11.656038000000001</v>
      </c>
      <c r="AD151" s="54">
        <v>1.9435439999999999</v>
      </c>
      <c r="AE151" s="54">
        <v>131.32764700000001</v>
      </c>
      <c r="AF151" s="54">
        <v>11.755212</v>
      </c>
      <c r="AG151" s="53">
        <v>100.69015899999999</v>
      </c>
      <c r="AH151" s="53">
        <v>8.1490999999999994E-2</v>
      </c>
      <c r="AI151" s="54">
        <v>1.600711</v>
      </c>
      <c r="AJ151" s="54">
        <v>2.5506570000000002</v>
      </c>
      <c r="AK151" s="53">
        <v>3.5366819999999999</v>
      </c>
      <c r="AL151" s="53">
        <v>1.4538770000000001</v>
      </c>
      <c r="AM151" s="53">
        <v>4.1382000000000002E-2</v>
      </c>
      <c r="AN151" s="53">
        <v>0.21770400000000001</v>
      </c>
      <c r="AO151" s="53">
        <v>1.104427</v>
      </c>
      <c r="AP151" s="53">
        <v>5.2544870000000001</v>
      </c>
      <c r="AQ151" s="53">
        <v>3.7185049999999999</v>
      </c>
      <c r="AR151" s="53">
        <v>5.2458999999999999E-2</v>
      </c>
      <c r="AS151" s="53">
        <v>3.5300999999999999E-2</v>
      </c>
      <c r="AT151" s="53">
        <v>1.815129</v>
      </c>
      <c r="AU151" s="109">
        <v>10.387472000000001</v>
      </c>
      <c r="AV151" s="109">
        <v>2.0306000000000001E-2</v>
      </c>
    </row>
    <row r="152" spans="1:48" ht="16.5" customHeight="1" x14ac:dyDescent="0.3">
      <c r="A152" s="9">
        <v>151</v>
      </c>
      <c r="B152" s="3">
        <v>44482</v>
      </c>
      <c r="C152" s="112">
        <v>7.264132</v>
      </c>
      <c r="D152" s="54">
        <v>2.1992999999999999E-2</v>
      </c>
      <c r="E152" s="112">
        <v>3.6648E-2</v>
      </c>
      <c r="F152" s="54">
        <v>6.4588510000000001</v>
      </c>
      <c r="G152" s="54">
        <v>2.595764</v>
      </c>
      <c r="H152" s="54">
        <v>11.033709999999999</v>
      </c>
      <c r="I152" s="54">
        <v>7.0883000000000002E-2</v>
      </c>
      <c r="J152" s="54">
        <v>2.7332350000000001</v>
      </c>
      <c r="K152" s="54">
        <v>1.796465</v>
      </c>
      <c r="L152" s="54">
        <v>2.554846</v>
      </c>
      <c r="M152" s="54">
        <v>0.21091099999999999</v>
      </c>
      <c r="N152" s="54">
        <v>2.18459</v>
      </c>
      <c r="O152" s="54">
        <v>0.164192</v>
      </c>
      <c r="P152" s="54">
        <v>8.8035709999999998</v>
      </c>
      <c r="Q152" s="54">
        <v>0</v>
      </c>
      <c r="R152" s="54">
        <v>4.4733000000000002E-2</v>
      </c>
      <c r="S152" s="54">
        <v>4.5954730000000001</v>
      </c>
      <c r="T152" s="54">
        <v>0.10652300000000001</v>
      </c>
      <c r="U152" s="54">
        <v>9.0427359999999997</v>
      </c>
      <c r="V152" s="54">
        <v>12.398042999999999</v>
      </c>
      <c r="W152" s="54">
        <v>2.690134</v>
      </c>
      <c r="X152" s="54">
        <v>2.8392000000000001E-2</v>
      </c>
      <c r="Y152" s="54">
        <v>2.491584</v>
      </c>
      <c r="Z152" s="54">
        <v>1.114635</v>
      </c>
      <c r="AA152" s="54">
        <v>10.701952</v>
      </c>
      <c r="AB152" s="54">
        <v>1.121167</v>
      </c>
      <c r="AC152" s="54">
        <v>11.656038000000001</v>
      </c>
      <c r="AD152" s="54">
        <v>1.9435439999999999</v>
      </c>
      <c r="AE152" s="54">
        <v>131.28322800000001</v>
      </c>
      <c r="AF152" s="54">
        <v>11.728440000000001</v>
      </c>
      <c r="AG152" s="53">
        <v>100.581884</v>
      </c>
      <c r="AH152" s="53">
        <v>8.1517999999999993E-2</v>
      </c>
      <c r="AI152" s="54">
        <v>1.598301</v>
      </c>
      <c r="AJ152" s="54">
        <v>2.5482969999999998</v>
      </c>
      <c r="AK152" s="53">
        <v>3.5467979999999999</v>
      </c>
      <c r="AL152" s="53">
        <v>1.4441250000000001</v>
      </c>
      <c r="AM152" s="53">
        <v>4.1041000000000001E-2</v>
      </c>
      <c r="AN152" s="53">
        <v>0.217671</v>
      </c>
      <c r="AO152" s="53">
        <v>1.1029690000000001</v>
      </c>
      <c r="AP152" s="53">
        <v>5.2544870000000001</v>
      </c>
      <c r="AQ152" s="53">
        <v>3.7185049999999999</v>
      </c>
      <c r="AR152" s="53">
        <v>5.2458999999999999E-2</v>
      </c>
      <c r="AS152" s="53">
        <v>3.5300999999999999E-2</v>
      </c>
      <c r="AT152" s="53">
        <v>1.8123860000000001</v>
      </c>
      <c r="AU152" s="109">
        <v>10.387472000000001</v>
      </c>
      <c r="AV152" s="109">
        <v>2.0239E-2</v>
      </c>
    </row>
    <row r="153" spans="1:48" ht="16.5" customHeight="1" x14ac:dyDescent="0.3">
      <c r="A153" s="9">
        <v>152</v>
      </c>
      <c r="B153" s="3">
        <v>44481</v>
      </c>
      <c r="C153" s="112">
        <v>7.2605339999999998</v>
      </c>
      <c r="D153" s="54">
        <v>2.1982000000000002E-2</v>
      </c>
      <c r="E153" s="112">
        <v>3.6630999999999997E-2</v>
      </c>
      <c r="F153" s="54">
        <v>6.4515919999999998</v>
      </c>
      <c r="G153" s="54">
        <v>2.5921880000000002</v>
      </c>
      <c r="H153" s="54">
        <v>10.965555</v>
      </c>
      <c r="I153" s="54">
        <v>7.0503999999999997E-2</v>
      </c>
      <c r="J153" s="54">
        <v>2.7320700000000002</v>
      </c>
      <c r="K153" s="54">
        <v>1.7983549999999999</v>
      </c>
      <c r="L153" s="54">
        <v>2.5531489999999999</v>
      </c>
      <c r="M153" s="54">
        <v>0.21081900000000001</v>
      </c>
      <c r="N153" s="54">
        <v>2.1794790000000002</v>
      </c>
      <c r="O153" s="54">
        <v>0.16411000000000001</v>
      </c>
      <c r="P153" s="54">
        <v>8.8067030000000006</v>
      </c>
      <c r="Q153" s="54">
        <v>0</v>
      </c>
      <c r="R153" s="54">
        <v>4.4859999999999997E-2</v>
      </c>
      <c r="S153" s="54">
        <v>4.5984150000000001</v>
      </c>
      <c r="T153" s="54">
        <v>0.10655199999999999</v>
      </c>
      <c r="U153" s="54">
        <v>9.0427359999999997</v>
      </c>
      <c r="V153" s="54">
        <v>12.398042999999999</v>
      </c>
      <c r="W153" s="54">
        <v>2.6853889999999998</v>
      </c>
      <c r="X153" s="54">
        <v>2.8379000000000001E-2</v>
      </c>
      <c r="Y153" s="54">
        <v>2.4915919999999998</v>
      </c>
      <c r="Z153" s="54">
        <v>1.112716</v>
      </c>
      <c r="AA153" s="54">
        <v>10.628774999999999</v>
      </c>
      <c r="AB153" s="54">
        <v>1.119505</v>
      </c>
      <c r="AC153" s="54">
        <v>11.656038000000001</v>
      </c>
      <c r="AD153" s="54">
        <v>1.9435439999999999</v>
      </c>
      <c r="AE153" s="54">
        <v>131.298473</v>
      </c>
      <c r="AF153" s="54">
        <v>11.689355000000001</v>
      </c>
      <c r="AG153" s="53">
        <v>100.45323999999999</v>
      </c>
      <c r="AH153" s="53">
        <v>8.1349000000000005E-2</v>
      </c>
      <c r="AI153" s="54">
        <v>1.590635</v>
      </c>
      <c r="AJ153" s="54">
        <v>2.5448019999999998</v>
      </c>
      <c r="AK153" s="53">
        <v>3.5462349999999998</v>
      </c>
      <c r="AL153" s="53">
        <v>1.4406350000000001</v>
      </c>
      <c r="AM153" s="53">
        <v>4.0819000000000001E-2</v>
      </c>
      <c r="AN153" s="53">
        <v>0.217695</v>
      </c>
      <c r="AO153" s="53">
        <v>1.1030230000000001</v>
      </c>
      <c r="AP153" s="53">
        <v>5.1657310000000001</v>
      </c>
      <c r="AQ153" s="53">
        <v>3.7185049999999999</v>
      </c>
      <c r="AR153" s="53">
        <v>5.1185000000000001E-2</v>
      </c>
      <c r="AS153" s="53">
        <v>3.5198E-2</v>
      </c>
      <c r="AT153" s="53">
        <v>1.8097829999999999</v>
      </c>
      <c r="AU153" s="109">
        <v>10.387472000000001</v>
      </c>
      <c r="AV153" s="109">
        <v>2.0111E-2</v>
      </c>
    </row>
    <row r="154" spans="1:48" ht="16.5" customHeight="1" x14ac:dyDescent="0.3">
      <c r="A154" s="9">
        <v>153</v>
      </c>
      <c r="B154" s="3">
        <v>44480</v>
      </c>
      <c r="C154" s="112">
        <v>7.2571909999999997</v>
      </c>
      <c r="D154" s="54">
        <v>2.1971000000000001E-2</v>
      </c>
      <c r="E154" s="112">
        <v>3.6615000000000002E-2</v>
      </c>
      <c r="F154" s="54">
        <v>6.4451229999999997</v>
      </c>
      <c r="G154" s="54">
        <v>2.5891109999999999</v>
      </c>
      <c r="H154" s="54">
        <v>10.92122</v>
      </c>
      <c r="I154" s="54">
        <v>7.0204000000000003E-2</v>
      </c>
      <c r="J154" s="54">
        <v>2.7017199999999999</v>
      </c>
      <c r="K154" s="54">
        <v>1.766281</v>
      </c>
      <c r="L154" s="54">
        <v>2.549617</v>
      </c>
      <c r="M154" s="54">
        <v>0.210733</v>
      </c>
      <c r="N154" s="54">
        <v>2.1691090000000002</v>
      </c>
      <c r="O154" s="54">
        <v>0.16402600000000001</v>
      </c>
      <c r="P154" s="54">
        <v>8.8064479999999996</v>
      </c>
      <c r="Q154" s="54">
        <v>0</v>
      </c>
      <c r="R154" s="54">
        <v>4.4436999999999997E-2</v>
      </c>
      <c r="S154" s="54">
        <v>4.5585760000000004</v>
      </c>
      <c r="T154" s="54">
        <v>0.106406</v>
      </c>
      <c r="U154" s="54">
        <v>9.0427359999999997</v>
      </c>
      <c r="V154" s="54">
        <v>12.398042999999999</v>
      </c>
      <c r="W154" s="54">
        <v>2.6770260000000001</v>
      </c>
      <c r="X154" s="54">
        <v>2.8367E-2</v>
      </c>
      <c r="Y154" s="54">
        <v>2.4748260000000002</v>
      </c>
      <c r="Z154" s="54">
        <v>1.1091200000000001</v>
      </c>
      <c r="AA154" s="54">
        <v>10.582348</v>
      </c>
      <c r="AB154" s="54">
        <v>1.1186419999999999</v>
      </c>
      <c r="AC154" s="54">
        <v>11.656038000000001</v>
      </c>
      <c r="AD154" s="54">
        <v>1.9435439999999999</v>
      </c>
      <c r="AE154" s="54">
        <v>131.26571899999999</v>
      </c>
      <c r="AF154" s="54">
        <v>11.641487</v>
      </c>
      <c r="AG154" s="53">
        <v>100.30400400000001</v>
      </c>
      <c r="AH154" s="53">
        <v>8.1226999999999994E-2</v>
      </c>
      <c r="AI154" s="54">
        <v>1.5874109999999999</v>
      </c>
      <c r="AJ154" s="54">
        <v>2.5398540000000001</v>
      </c>
      <c r="AK154" s="53">
        <v>3.5575209999999999</v>
      </c>
      <c r="AL154" s="53">
        <v>1.4340170000000001</v>
      </c>
      <c r="AM154" s="53">
        <v>4.0244000000000002E-2</v>
      </c>
      <c r="AN154" s="53">
        <v>0.21610099999999999</v>
      </c>
      <c r="AO154" s="53">
        <v>1.097764</v>
      </c>
      <c r="AP154" s="53">
        <v>5.1657310000000001</v>
      </c>
      <c r="AQ154" s="53">
        <v>3.7185049999999999</v>
      </c>
      <c r="AR154" s="53">
        <v>5.1185000000000001E-2</v>
      </c>
      <c r="AS154" s="53">
        <v>3.5198E-2</v>
      </c>
      <c r="AT154" s="53">
        <v>1.808279</v>
      </c>
      <c r="AU154" s="109">
        <v>10.387472000000001</v>
      </c>
      <c r="AV154" s="109">
        <v>1.9791E-2</v>
      </c>
    </row>
    <row r="155" spans="1:48" ht="16.5" customHeight="1" x14ac:dyDescent="0.3">
      <c r="A155" s="9">
        <v>154</v>
      </c>
      <c r="B155" s="3">
        <v>44477</v>
      </c>
      <c r="C155" s="112">
        <v>7.2470730000000003</v>
      </c>
      <c r="D155" s="54">
        <v>2.1937999999999999E-2</v>
      </c>
      <c r="E155" s="112">
        <v>3.6562999999999998E-2</v>
      </c>
      <c r="F155" s="54">
        <v>6.4330579999999999</v>
      </c>
      <c r="G155" s="54">
        <v>2.5837759999999999</v>
      </c>
      <c r="H155" s="54">
        <v>10.884755</v>
      </c>
      <c r="I155" s="54">
        <v>6.9828000000000001E-2</v>
      </c>
      <c r="J155" s="54">
        <v>2.6954069999999999</v>
      </c>
      <c r="K155" s="54">
        <v>1.75854</v>
      </c>
      <c r="L155" s="54">
        <v>2.5459960000000001</v>
      </c>
      <c r="M155" s="54">
        <v>0.21046100000000001</v>
      </c>
      <c r="N155" s="54">
        <v>2.1665169999999998</v>
      </c>
      <c r="O155" s="54">
        <v>0.16378000000000001</v>
      </c>
      <c r="P155" s="54">
        <v>8.8003699999999991</v>
      </c>
      <c r="Q155" s="54">
        <v>0</v>
      </c>
      <c r="R155" s="54">
        <v>4.4229999999999998E-2</v>
      </c>
      <c r="S155" s="54">
        <v>4.5503390000000001</v>
      </c>
      <c r="T155" s="54">
        <v>0.10599600000000001</v>
      </c>
      <c r="U155" s="54">
        <v>8.9720490000000002</v>
      </c>
      <c r="V155" s="54">
        <v>12.288043999999999</v>
      </c>
      <c r="W155" s="54">
        <v>2.6734499999999999</v>
      </c>
      <c r="X155" s="54">
        <v>2.8327999999999999E-2</v>
      </c>
      <c r="Y155" s="54">
        <v>2.4708220000000001</v>
      </c>
      <c r="Z155" s="54">
        <v>1.1075299999999999</v>
      </c>
      <c r="AA155" s="54">
        <v>10.53932</v>
      </c>
      <c r="AB155" s="54">
        <v>1.1168419999999999</v>
      </c>
      <c r="AC155" s="54">
        <v>11.607131000000001</v>
      </c>
      <c r="AD155" s="54">
        <v>1.93231</v>
      </c>
      <c r="AE155" s="54">
        <v>131.16920200000001</v>
      </c>
      <c r="AF155" s="54">
        <v>11.593835</v>
      </c>
      <c r="AG155" s="53">
        <v>100.109076</v>
      </c>
      <c r="AH155" s="53">
        <v>8.1006999999999996E-2</v>
      </c>
      <c r="AI155" s="54">
        <v>1.5804400000000001</v>
      </c>
      <c r="AJ155" s="54">
        <v>2.5366230000000001</v>
      </c>
      <c r="AK155" s="53">
        <v>3.5518100000000001</v>
      </c>
      <c r="AL155" s="53">
        <v>1.432345</v>
      </c>
      <c r="AM155" s="53">
        <v>3.9182000000000002E-2</v>
      </c>
      <c r="AN155" s="53">
        <v>0.21601200000000001</v>
      </c>
      <c r="AO155" s="53">
        <v>1.0952310000000001</v>
      </c>
      <c r="AP155" s="53">
        <v>5.1657310000000001</v>
      </c>
      <c r="AQ155" s="53">
        <v>3.654687</v>
      </c>
      <c r="AR155" s="53">
        <v>5.1185000000000001E-2</v>
      </c>
      <c r="AS155" s="53">
        <v>3.5198E-2</v>
      </c>
      <c r="AT155" s="53">
        <v>1.8054790000000001</v>
      </c>
      <c r="AU155" s="109">
        <v>10.387472000000001</v>
      </c>
      <c r="AV155" s="109">
        <v>1.9675000000000002E-2</v>
      </c>
    </row>
    <row r="156" spans="1:48" ht="16.5" customHeight="1" x14ac:dyDescent="0.3">
      <c r="A156" s="9">
        <v>155</v>
      </c>
      <c r="B156" s="3">
        <v>44476</v>
      </c>
      <c r="C156" s="112">
        <v>7.243544</v>
      </c>
      <c r="D156" s="54">
        <v>2.1926999999999999E-2</v>
      </c>
      <c r="E156" s="112">
        <v>3.6542999999999999E-2</v>
      </c>
      <c r="F156" s="54">
        <v>6.4331909999999999</v>
      </c>
      <c r="G156" s="54">
        <v>2.5824940000000001</v>
      </c>
      <c r="H156" s="54">
        <v>10.922352999999999</v>
      </c>
      <c r="I156" s="54">
        <v>6.9912000000000002E-2</v>
      </c>
      <c r="J156" s="54">
        <v>2.6440519999999998</v>
      </c>
      <c r="K156" s="54">
        <v>1.7355130000000001</v>
      </c>
      <c r="L156" s="54">
        <v>2.547247</v>
      </c>
      <c r="M156" s="54">
        <v>0.21037</v>
      </c>
      <c r="N156" s="54">
        <v>2.1582129999999999</v>
      </c>
      <c r="O156" s="54">
        <v>0.16369800000000001</v>
      </c>
      <c r="P156" s="54">
        <v>8.7923690000000008</v>
      </c>
      <c r="Q156" s="54">
        <v>0</v>
      </c>
      <c r="R156" s="54">
        <v>4.3756000000000003E-2</v>
      </c>
      <c r="S156" s="54">
        <v>4.4802330000000001</v>
      </c>
      <c r="T156" s="54">
        <v>0.10491200000000001</v>
      </c>
      <c r="U156" s="54">
        <v>8.9720490000000002</v>
      </c>
      <c r="V156" s="54">
        <v>12.288043999999999</v>
      </c>
      <c r="W156" s="54">
        <v>2.6650619999999998</v>
      </c>
      <c r="X156" s="54">
        <v>2.8313999999999999E-2</v>
      </c>
      <c r="Y156" s="54">
        <v>2.4401359999999999</v>
      </c>
      <c r="Z156" s="54">
        <v>1.109416</v>
      </c>
      <c r="AA156" s="54">
        <v>10.585152000000001</v>
      </c>
      <c r="AB156" s="54">
        <v>1.115753</v>
      </c>
      <c r="AC156" s="54">
        <v>11.607131000000001</v>
      </c>
      <c r="AD156" s="54">
        <v>1.93231</v>
      </c>
      <c r="AE156" s="54">
        <v>131.099345</v>
      </c>
      <c r="AF156" s="54">
        <v>11.574001000000001</v>
      </c>
      <c r="AG156" s="53">
        <v>100.046931</v>
      </c>
      <c r="AH156" s="53">
        <v>8.1067E-2</v>
      </c>
      <c r="AI156" s="54">
        <v>1.585226</v>
      </c>
      <c r="AJ156" s="54">
        <v>2.531784</v>
      </c>
      <c r="AK156" s="53">
        <v>3.5565389999999999</v>
      </c>
      <c r="AL156" s="53">
        <v>1.42726</v>
      </c>
      <c r="AM156" s="53">
        <v>3.9997999999999999E-2</v>
      </c>
      <c r="AN156" s="53">
        <v>0.21483099999999999</v>
      </c>
      <c r="AO156" s="53">
        <v>1.0912470000000001</v>
      </c>
      <c r="AP156" s="53">
        <v>5.1657310000000001</v>
      </c>
      <c r="AQ156" s="53">
        <v>3.654687</v>
      </c>
      <c r="AR156" s="53">
        <v>5.1185000000000001E-2</v>
      </c>
      <c r="AS156" s="53">
        <v>3.5198E-2</v>
      </c>
      <c r="AT156" s="53">
        <v>1.8042720000000001</v>
      </c>
      <c r="AU156" s="109">
        <v>10.387472000000001</v>
      </c>
      <c r="AV156" s="109">
        <v>1.9370999999999999E-2</v>
      </c>
    </row>
    <row r="157" spans="1:48" ht="16.5" customHeight="1" x14ac:dyDescent="0.3">
      <c r="A157" s="9">
        <v>156</v>
      </c>
      <c r="B157" s="3">
        <v>44475</v>
      </c>
      <c r="C157" s="112">
        <v>7.2404830000000002</v>
      </c>
      <c r="D157" s="54">
        <v>2.1916999999999999E-2</v>
      </c>
      <c r="E157" s="112">
        <v>3.6526000000000003E-2</v>
      </c>
      <c r="F157" s="54">
        <v>6.4274500000000003</v>
      </c>
      <c r="G157" s="54">
        <v>2.5795940000000002</v>
      </c>
      <c r="H157" s="54">
        <v>10.853418</v>
      </c>
      <c r="I157" s="54">
        <v>6.9583000000000006E-2</v>
      </c>
      <c r="J157" s="54">
        <v>2.689174</v>
      </c>
      <c r="K157" s="54">
        <v>1.763163</v>
      </c>
      <c r="L157" s="54">
        <v>2.5463680000000002</v>
      </c>
      <c r="M157" s="54">
        <v>0.210284</v>
      </c>
      <c r="N157" s="54">
        <v>2.1568520000000002</v>
      </c>
      <c r="O157" s="54">
        <v>0.16361700000000001</v>
      </c>
      <c r="P157" s="54">
        <v>8.7957719999999995</v>
      </c>
      <c r="Q157" s="54">
        <v>0</v>
      </c>
      <c r="R157" s="54">
        <v>4.4318000000000003E-2</v>
      </c>
      <c r="S157" s="54">
        <v>4.5638529999999999</v>
      </c>
      <c r="T157" s="54">
        <v>0.103912</v>
      </c>
      <c r="U157" s="54">
        <v>8.9720490000000002</v>
      </c>
      <c r="V157" s="54">
        <v>12.288043999999999</v>
      </c>
      <c r="W157" s="54">
        <v>2.6669390000000002</v>
      </c>
      <c r="X157" s="54">
        <v>2.8302000000000001E-2</v>
      </c>
      <c r="Y157" s="54">
        <v>2.4790169999999998</v>
      </c>
      <c r="Z157" s="54">
        <v>1.109804</v>
      </c>
      <c r="AA157" s="54">
        <v>10.511174</v>
      </c>
      <c r="AB157" s="54">
        <v>1.1144270000000001</v>
      </c>
      <c r="AC157" s="54">
        <v>11.607131000000001</v>
      </c>
      <c r="AD157" s="54">
        <v>1.93231</v>
      </c>
      <c r="AE157" s="54">
        <v>131.10216700000001</v>
      </c>
      <c r="AF157" s="54">
        <v>11.583136</v>
      </c>
      <c r="AG157" s="53">
        <v>100.00800099999999</v>
      </c>
      <c r="AH157" s="53">
        <v>8.1049999999999997E-2</v>
      </c>
      <c r="AI157" s="54">
        <v>1.582544</v>
      </c>
      <c r="AJ157" s="54">
        <v>2.531809</v>
      </c>
      <c r="AK157" s="53">
        <v>3.5714640000000002</v>
      </c>
      <c r="AL157" s="53">
        <v>1.426029</v>
      </c>
      <c r="AM157" s="53">
        <v>3.9760999999999998E-2</v>
      </c>
      <c r="AN157" s="53">
        <v>0.216332</v>
      </c>
      <c r="AO157" s="53">
        <v>1.0919460000000001</v>
      </c>
      <c r="AP157" s="53">
        <v>5.1657310000000001</v>
      </c>
      <c r="AQ157" s="53">
        <v>3.654687</v>
      </c>
      <c r="AR157" s="53">
        <v>5.1185000000000001E-2</v>
      </c>
      <c r="AS157" s="53">
        <v>3.5198E-2</v>
      </c>
      <c r="AT157" s="53">
        <v>1.802214</v>
      </c>
      <c r="AU157" s="109">
        <v>10.387472000000001</v>
      </c>
      <c r="AV157" s="109">
        <v>1.9737000000000001E-2</v>
      </c>
    </row>
    <row r="158" spans="1:48" ht="16.5" customHeight="1" x14ac:dyDescent="0.3">
      <c r="A158" s="9">
        <v>157</v>
      </c>
      <c r="B158" s="3">
        <v>44474</v>
      </c>
      <c r="C158" s="112">
        <v>7.2364269999999999</v>
      </c>
      <c r="D158" s="54">
        <v>2.1902000000000001E-2</v>
      </c>
      <c r="E158" s="112">
        <v>3.6502E-2</v>
      </c>
      <c r="F158" s="54">
        <v>6.4259779999999997</v>
      </c>
      <c r="G158" s="54">
        <v>2.577226</v>
      </c>
      <c r="H158" s="54">
        <v>10.862043</v>
      </c>
      <c r="I158" s="54">
        <v>6.9477999999999998E-2</v>
      </c>
      <c r="J158" s="54">
        <v>2.6840660000000001</v>
      </c>
      <c r="K158" s="54">
        <v>1.765754</v>
      </c>
      <c r="L158" s="54">
        <v>2.5467689999999998</v>
      </c>
      <c r="M158" s="54">
        <v>0.21018700000000001</v>
      </c>
      <c r="N158" s="54">
        <v>2.1527729999999998</v>
      </c>
      <c r="O158" s="54">
        <v>0.163524</v>
      </c>
      <c r="P158" s="54">
        <v>8.7900329999999993</v>
      </c>
      <c r="Q158" s="54">
        <v>0</v>
      </c>
      <c r="R158" s="54">
        <v>4.4359000000000003E-2</v>
      </c>
      <c r="S158" s="54">
        <v>4.5662779999999996</v>
      </c>
      <c r="T158" s="54">
        <v>0.102622</v>
      </c>
      <c r="U158" s="54">
        <v>8.9720490000000002</v>
      </c>
      <c r="V158" s="54">
        <v>12.288043999999999</v>
      </c>
      <c r="W158" s="54">
        <v>2.6643150000000002</v>
      </c>
      <c r="X158" s="54">
        <v>2.8289000000000002E-2</v>
      </c>
      <c r="Y158" s="54">
        <v>2.4790779999999999</v>
      </c>
      <c r="Z158" s="54">
        <v>1.110228</v>
      </c>
      <c r="AA158" s="54">
        <v>10.519064</v>
      </c>
      <c r="AB158" s="54">
        <v>1.1130990000000001</v>
      </c>
      <c r="AC158" s="54">
        <v>11.607131000000001</v>
      </c>
      <c r="AD158" s="54">
        <v>1.93231</v>
      </c>
      <c r="AE158" s="54">
        <v>131.05136899999999</v>
      </c>
      <c r="AF158" s="54">
        <v>11.581419</v>
      </c>
      <c r="AG158" s="53">
        <v>99.986401000000001</v>
      </c>
      <c r="AH158" s="53">
        <v>8.0931000000000003E-2</v>
      </c>
      <c r="AI158" s="54">
        <v>1.5844309999999999</v>
      </c>
      <c r="AJ158" s="54">
        <v>2.5299010000000002</v>
      </c>
      <c r="AK158" s="53">
        <v>3.5758459999999999</v>
      </c>
      <c r="AL158" s="53">
        <v>1.4235059999999999</v>
      </c>
      <c r="AM158" s="53">
        <v>3.9329000000000003E-2</v>
      </c>
      <c r="AN158" s="53">
        <v>0.21672</v>
      </c>
      <c r="AO158" s="53">
        <v>1.0920749999999999</v>
      </c>
      <c r="AP158" s="53">
        <v>5.1535500000000001</v>
      </c>
      <c r="AQ158" s="53">
        <v>3.654687</v>
      </c>
      <c r="AR158" s="53">
        <v>5.1078999999999999E-2</v>
      </c>
      <c r="AS158" s="53">
        <v>3.5132999999999998E-2</v>
      </c>
      <c r="AT158" s="53">
        <v>1.800872</v>
      </c>
      <c r="AU158" s="109">
        <v>10.387472000000001</v>
      </c>
      <c r="AV158" s="109">
        <v>1.9383999999999998E-2</v>
      </c>
    </row>
    <row r="159" spans="1:48" ht="16.5" customHeight="1" x14ac:dyDescent="0.3">
      <c r="A159" s="9">
        <v>158</v>
      </c>
      <c r="B159" s="3">
        <v>44473</v>
      </c>
      <c r="C159" s="112">
        <v>7.2328489999999999</v>
      </c>
      <c r="D159" s="54">
        <v>2.1891000000000001E-2</v>
      </c>
      <c r="E159" s="112">
        <v>3.6484999999999997E-2</v>
      </c>
      <c r="F159" s="54">
        <v>6.4213190000000004</v>
      </c>
      <c r="G159" s="54">
        <v>2.57795</v>
      </c>
      <c r="H159" s="54">
        <v>10.843742000000001</v>
      </c>
      <c r="I159" s="54">
        <v>6.9110000000000005E-2</v>
      </c>
      <c r="J159" s="54">
        <v>2.6963370000000002</v>
      </c>
      <c r="K159" s="54">
        <v>1.7669950000000001</v>
      </c>
      <c r="L159" s="54">
        <v>2.5437029999999998</v>
      </c>
      <c r="M159" s="54">
        <v>0.21009800000000001</v>
      </c>
      <c r="N159" s="54">
        <v>2.1595870000000001</v>
      </c>
      <c r="O159" s="54">
        <v>0.163442</v>
      </c>
      <c r="P159" s="54">
        <v>8.7870120000000007</v>
      </c>
      <c r="Q159" s="54">
        <v>0</v>
      </c>
      <c r="R159" s="54">
        <v>4.4405E-2</v>
      </c>
      <c r="S159" s="54">
        <v>4.5834840000000003</v>
      </c>
      <c r="T159" s="54">
        <v>0.10466</v>
      </c>
      <c r="U159" s="54">
        <v>8.9720490000000002</v>
      </c>
      <c r="V159" s="54">
        <v>12.288043999999999</v>
      </c>
      <c r="W159" s="54">
        <v>2.6656209999999998</v>
      </c>
      <c r="X159" s="54">
        <v>2.8275999999999999E-2</v>
      </c>
      <c r="Y159" s="54">
        <v>2.4913219999999998</v>
      </c>
      <c r="Z159" s="54">
        <v>1.105081</v>
      </c>
      <c r="AA159" s="54">
        <v>10.508219</v>
      </c>
      <c r="AB159" s="54">
        <v>1.1134470000000001</v>
      </c>
      <c r="AC159" s="54">
        <v>11.607131000000001</v>
      </c>
      <c r="AD159" s="54">
        <v>1.93231</v>
      </c>
      <c r="AE159" s="54">
        <v>130.99616900000001</v>
      </c>
      <c r="AF159" s="54">
        <v>11.606439999999999</v>
      </c>
      <c r="AG159" s="53">
        <v>99.996475000000004</v>
      </c>
      <c r="AH159" s="53">
        <v>8.0876000000000003E-2</v>
      </c>
      <c r="AI159" s="54">
        <v>1.5827629999999999</v>
      </c>
      <c r="AJ159" s="54">
        <v>2.5298060000000002</v>
      </c>
      <c r="AK159" s="53">
        <v>3.5650719999999998</v>
      </c>
      <c r="AL159" s="53">
        <v>1.42797</v>
      </c>
      <c r="AM159" s="53">
        <v>3.8661000000000001E-2</v>
      </c>
      <c r="AN159" s="53">
        <v>0.21698600000000001</v>
      </c>
      <c r="AO159" s="53">
        <v>1.0933930000000001</v>
      </c>
      <c r="AP159" s="53">
        <v>5.1535500000000001</v>
      </c>
      <c r="AQ159" s="53">
        <v>3.654687</v>
      </c>
      <c r="AR159" s="53">
        <v>5.1078999999999999E-2</v>
      </c>
      <c r="AS159" s="53">
        <v>3.5132999999999998E-2</v>
      </c>
      <c r="AT159" s="53">
        <v>1.8011600000000001</v>
      </c>
      <c r="AU159" s="109">
        <v>10.387472000000001</v>
      </c>
      <c r="AV159" s="109">
        <v>1.8908999999999999E-2</v>
      </c>
    </row>
    <row r="160" spans="1:48" ht="16.5" customHeight="1" x14ac:dyDescent="0.3">
      <c r="A160" s="9">
        <v>159</v>
      </c>
      <c r="B160" s="3">
        <v>44470</v>
      </c>
      <c r="C160" s="112">
        <v>7.2226840000000001</v>
      </c>
      <c r="D160" s="54">
        <v>2.1857999999999999E-2</v>
      </c>
      <c r="E160" s="112">
        <v>3.6429999999999997E-2</v>
      </c>
      <c r="F160" s="54">
        <v>6.4146979999999996</v>
      </c>
      <c r="G160" s="54">
        <v>2.5743140000000002</v>
      </c>
      <c r="H160" s="54">
        <v>10.884474000000001</v>
      </c>
      <c r="I160" s="54">
        <v>6.8939E-2</v>
      </c>
      <c r="J160" s="54">
        <v>2.6985779999999999</v>
      </c>
      <c r="K160" s="54">
        <v>1.767398</v>
      </c>
      <c r="L160" s="54">
        <v>2.5406260000000001</v>
      </c>
      <c r="M160" s="54">
        <v>0.20982400000000001</v>
      </c>
      <c r="N160" s="54">
        <v>2.160971</v>
      </c>
      <c r="O160" s="54">
        <v>0.16319700000000001</v>
      </c>
      <c r="P160" s="54">
        <v>8.771274</v>
      </c>
      <c r="Q160" s="54">
        <v>0</v>
      </c>
      <c r="R160" s="54">
        <v>4.4422999999999997E-2</v>
      </c>
      <c r="S160" s="54">
        <v>4.592778</v>
      </c>
      <c r="T160" s="54">
        <v>0.104698</v>
      </c>
      <c r="U160" s="54">
        <v>9.0060310000000001</v>
      </c>
      <c r="V160" s="54">
        <v>12.344168</v>
      </c>
      <c r="W160" s="54">
        <v>2.666509</v>
      </c>
      <c r="X160" s="54">
        <v>2.8237999999999999E-2</v>
      </c>
      <c r="Y160" s="54">
        <v>2.4962680000000002</v>
      </c>
      <c r="Z160" s="54">
        <v>1.104044</v>
      </c>
      <c r="AA160" s="54">
        <v>10.545204999999999</v>
      </c>
      <c r="AB160" s="54">
        <v>1.111799</v>
      </c>
      <c r="AC160" s="54">
        <v>11.660595000000001</v>
      </c>
      <c r="AD160" s="54">
        <v>1.930221</v>
      </c>
      <c r="AE160" s="54">
        <v>130.78656799999999</v>
      </c>
      <c r="AF160" s="54">
        <v>11.617331</v>
      </c>
      <c r="AG160" s="53">
        <v>99.943011999999996</v>
      </c>
      <c r="AH160" s="53">
        <v>8.0839999999999995E-2</v>
      </c>
      <c r="AI160" s="54">
        <v>1.586525</v>
      </c>
      <c r="AJ160" s="54">
        <v>2.5290360000000001</v>
      </c>
      <c r="AK160" s="53">
        <v>3.5560269999999998</v>
      </c>
      <c r="AL160" s="53">
        <v>1.4289959999999999</v>
      </c>
      <c r="AM160" s="53">
        <v>3.8568999999999999E-2</v>
      </c>
      <c r="AN160" s="53">
        <v>0.21707199999999999</v>
      </c>
      <c r="AO160" s="53">
        <v>1.09429</v>
      </c>
      <c r="AP160" s="53">
        <v>5.1535500000000001</v>
      </c>
      <c r="AQ160" s="53">
        <v>3.603138</v>
      </c>
      <c r="AR160" s="53">
        <v>5.1078999999999999E-2</v>
      </c>
      <c r="AS160" s="53">
        <v>3.5132999999999998E-2</v>
      </c>
      <c r="AT160" s="53">
        <v>1.7986850000000001</v>
      </c>
      <c r="AU160" s="109">
        <v>10.387472000000001</v>
      </c>
      <c r="AV160" s="109">
        <v>1.874E-2</v>
      </c>
    </row>
    <row r="161" spans="1:48" ht="16.5" customHeight="1" x14ac:dyDescent="0.3">
      <c r="A161" s="9">
        <v>160</v>
      </c>
      <c r="B161" s="3">
        <v>44469</v>
      </c>
      <c r="C161" s="112">
        <v>7.2197459999999998</v>
      </c>
      <c r="D161" s="54">
        <v>2.1846000000000001E-2</v>
      </c>
      <c r="E161" s="112">
        <v>3.6412E-2</v>
      </c>
      <c r="F161" s="54">
        <v>6.4063590000000001</v>
      </c>
      <c r="G161" s="54">
        <v>2.5715569999999999</v>
      </c>
      <c r="H161" s="54">
        <v>10.830795999999999</v>
      </c>
      <c r="I161" s="54">
        <v>6.8695000000000006E-2</v>
      </c>
      <c r="J161" s="54">
        <v>2.661937</v>
      </c>
      <c r="K161" s="54">
        <v>1.724661</v>
      </c>
      <c r="L161" s="54">
        <v>2.538456</v>
      </c>
      <c r="M161" s="54">
        <v>0.20974300000000001</v>
      </c>
      <c r="N161" s="54">
        <v>2.1453099999999998</v>
      </c>
      <c r="O161" s="54">
        <v>0.16311500000000001</v>
      </c>
      <c r="P161" s="54">
        <v>8.7634980000000002</v>
      </c>
      <c r="Q161" s="54">
        <v>0</v>
      </c>
      <c r="R161" s="54">
        <v>4.4034999999999998E-2</v>
      </c>
      <c r="S161" s="54">
        <v>4.5493410000000001</v>
      </c>
      <c r="T161" s="54">
        <v>0.10426100000000001</v>
      </c>
      <c r="U161" s="54">
        <v>8.9573319999999992</v>
      </c>
      <c r="V161" s="54">
        <v>12.275900999999999</v>
      </c>
      <c r="W161" s="54">
        <v>2.6586750000000001</v>
      </c>
      <c r="X161" s="54">
        <v>2.8213999999999999E-2</v>
      </c>
      <c r="Y161" s="54">
        <v>2.476756</v>
      </c>
      <c r="Z161" s="54">
        <v>1.104198</v>
      </c>
      <c r="AA161" s="54">
        <v>10.495219000000001</v>
      </c>
      <c r="AB161" s="54">
        <v>1.1111679999999999</v>
      </c>
      <c r="AC161" s="54">
        <v>11.600825</v>
      </c>
      <c r="AD161" s="54">
        <v>1.915964</v>
      </c>
      <c r="AE161" s="54">
        <v>130.68368899999999</v>
      </c>
      <c r="AF161" s="54">
        <v>11.588908</v>
      </c>
      <c r="AG161" s="53">
        <v>99.837219000000005</v>
      </c>
      <c r="AH161" s="53">
        <v>8.0845E-2</v>
      </c>
      <c r="AI161" s="54">
        <v>1.585135</v>
      </c>
      <c r="AJ161" s="54">
        <v>2.5242740000000001</v>
      </c>
      <c r="AK161" s="53">
        <v>3.548403</v>
      </c>
      <c r="AL161" s="53">
        <v>1.4185129999999999</v>
      </c>
      <c r="AM161" s="53">
        <v>3.8776999999999999E-2</v>
      </c>
      <c r="AN161" s="53">
        <v>0.21629499999999999</v>
      </c>
      <c r="AO161" s="53">
        <v>1.0894779999999999</v>
      </c>
      <c r="AP161" s="53">
        <v>5.1098990000000004</v>
      </c>
      <c r="AQ161" s="53">
        <v>3.603138</v>
      </c>
      <c r="AR161" s="53">
        <v>5.0693000000000002E-2</v>
      </c>
      <c r="AS161" s="53">
        <v>3.5095000000000001E-2</v>
      </c>
      <c r="AT161" s="53">
        <v>1.7965249999999999</v>
      </c>
      <c r="AU161" s="109">
        <v>9.7729669999999995</v>
      </c>
      <c r="AV161" s="109">
        <v>1.8606999999999999E-2</v>
      </c>
    </row>
    <row r="162" spans="1:48" ht="16.5" customHeight="1" x14ac:dyDescent="0.3">
      <c r="A162" s="9">
        <v>161</v>
      </c>
      <c r="B162" s="3">
        <v>44468</v>
      </c>
      <c r="C162" s="112">
        <v>7.2162949999999997</v>
      </c>
      <c r="D162" s="54">
        <v>2.1835E-2</v>
      </c>
      <c r="E162" s="112">
        <v>3.6394000000000003E-2</v>
      </c>
      <c r="F162" s="54">
        <v>6.4037649999999999</v>
      </c>
      <c r="G162" s="54">
        <v>2.5718190000000001</v>
      </c>
      <c r="H162" s="54">
        <v>10.830859</v>
      </c>
      <c r="I162" s="54">
        <v>6.8937999999999999E-2</v>
      </c>
      <c r="J162" s="54">
        <v>2.6532369999999998</v>
      </c>
      <c r="K162" s="54">
        <v>1.715911</v>
      </c>
      <c r="L162" s="54">
        <v>2.541007</v>
      </c>
      <c r="M162" s="54">
        <v>0.20965300000000001</v>
      </c>
      <c r="N162" s="54">
        <v>2.145362</v>
      </c>
      <c r="O162" s="54">
        <v>0.16302900000000001</v>
      </c>
      <c r="P162" s="54">
        <v>8.7604959999999998</v>
      </c>
      <c r="Q162" s="54">
        <v>0</v>
      </c>
      <c r="R162" s="54">
        <v>4.4006000000000003E-2</v>
      </c>
      <c r="S162" s="54">
        <v>4.5167400000000004</v>
      </c>
      <c r="T162" s="54">
        <v>0.10489900000000001</v>
      </c>
      <c r="U162" s="54">
        <v>8.9573319999999992</v>
      </c>
      <c r="V162" s="54">
        <v>12.275900999999999</v>
      </c>
      <c r="W162" s="54">
        <v>2.6562649999999999</v>
      </c>
      <c r="X162" s="54">
        <v>2.8201E-2</v>
      </c>
      <c r="Y162" s="54">
        <v>2.4642620000000002</v>
      </c>
      <c r="Z162" s="54">
        <v>1.1039049999999999</v>
      </c>
      <c r="AA162" s="54">
        <v>10.506895999999999</v>
      </c>
      <c r="AB162" s="54">
        <v>1.110852</v>
      </c>
      <c r="AC162" s="54">
        <v>11.600825</v>
      </c>
      <c r="AD162" s="54">
        <v>1.915964</v>
      </c>
      <c r="AE162" s="54">
        <v>130.625561</v>
      </c>
      <c r="AF162" s="54">
        <v>11.586995999999999</v>
      </c>
      <c r="AG162" s="53">
        <v>99.813192999999998</v>
      </c>
      <c r="AH162" s="53">
        <v>8.0783999999999995E-2</v>
      </c>
      <c r="AI162" s="54">
        <v>1.589145</v>
      </c>
      <c r="AJ162" s="54">
        <v>2.522376</v>
      </c>
      <c r="AK162" s="53">
        <v>3.5437750000000001</v>
      </c>
      <c r="AL162" s="53">
        <v>1.418334</v>
      </c>
      <c r="AM162" s="53">
        <v>3.9516000000000003E-2</v>
      </c>
      <c r="AN162" s="53">
        <v>0.216586</v>
      </c>
      <c r="AO162" s="53">
        <v>1.088192</v>
      </c>
      <c r="AP162" s="53">
        <v>5.1098990000000004</v>
      </c>
      <c r="AQ162" s="53">
        <v>3.603138</v>
      </c>
      <c r="AR162" s="53">
        <v>5.0693000000000002E-2</v>
      </c>
      <c r="AS162" s="53">
        <v>3.5095000000000001E-2</v>
      </c>
      <c r="AT162" s="53">
        <v>1.796489</v>
      </c>
      <c r="AU162" s="109">
        <v>9.7729669999999995</v>
      </c>
      <c r="AV162" s="109">
        <v>1.8644999999999998E-2</v>
      </c>
    </row>
    <row r="163" spans="1:48" ht="16.5" customHeight="1" x14ac:dyDescent="0.3">
      <c r="A163" s="9">
        <v>162</v>
      </c>
      <c r="B163" s="3">
        <v>44467</v>
      </c>
      <c r="C163" s="112">
        <v>7.2128670000000001</v>
      </c>
      <c r="D163" s="54">
        <v>2.1819999999999999E-2</v>
      </c>
      <c r="E163" s="112">
        <v>3.6377E-2</v>
      </c>
      <c r="F163" s="54">
        <v>6.4022769999999998</v>
      </c>
      <c r="G163" s="54">
        <v>2.5724610000000001</v>
      </c>
      <c r="H163" s="54">
        <v>10.818284</v>
      </c>
      <c r="I163" s="54">
        <v>6.9273000000000001E-2</v>
      </c>
      <c r="J163" s="54">
        <v>2.6601659999999998</v>
      </c>
      <c r="K163" s="54">
        <v>1.7156800000000001</v>
      </c>
      <c r="L163" s="54">
        <v>2.538659</v>
      </c>
      <c r="M163" s="54">
        <v>0.209563</v>
      </c>
      <c r="N163" s="54">
        <v>2.15909</v>
      </c>
      <c r="O163" s="54">
        <v>0.16293099999999999</v>
      </c>
      <c r="P163" s="54">
        <v>8.7574480000000001</v>
      </c>
      <c r="Q163" s="54">
        <v>0</v>
      </c>
      <c r="R163" s="54">
        <v>4.4028999999999999E-2</v>
      </c>
      <c r="S163" s="54">
        <v>4.5019159999999996</v>
      </c>
      <c r="T163" s="54">
        <v>0.10731599999999999</v>
      </c>
      <c r="U163" s="54">
        <v>8.9573319999999992</v>
      </c>
      <c r="V163" s="54">
        <v>12.275900999999999</v>
      </c>
      <c r="W163" s="54">
        <v>2.6614640000000001</v>
      </c>
      <c r="X163" s="54">
        <v>2.8188000000000001E-2</v>
      </c>
      <c r="Y163" s="54">
        <v>2.4511620000000001</v>
      </c>
      <c r="Z163" s="54">
        <v>1.10338</v>
      </c>
      <c r="AA163" s="54">
        <v>10.482533</v>
      </c>
      <c r="AB163" s="54">
        <v>1.1113740000000001</v>
      </c>
      <c r="AC163" s="54">
        <v>11.600825</v>
      </c>
      <c r="AD163" s="54">
        <v>1.915964</v>
      </c>
      <c r="AE163" s="54">
        <v>130.567938</v>
      </c>
      <c r="AF163" s="54">
        <v>11.597234</v>
      </c>
      <c r="AG163" s="53">
        <v>99.803995999999998</v>
      </c>
      <c r="AH163" s="53">
        <v>8.0678E-2</v>
      </c>
      <c r="AI163" s="54">
        <v>1.589383</v>
      </c>
      <c r="AJ163" s="54">
        <v>2.525385</v>
      </c>
      <c r="AK163" s="53">
        <v>3.5197699999999998</v>
      </c>
      <c r="AL163" s="53">
        <v>1.427136</v>
      </c>
      <c r="AM163" s="53">
        <v>3.8883000000000001E-2</v>
      </c>
      <c r="AN163" s="53">
        <v>0.216194</v>
      </c>
      <c r="AO163" s="53">
        <v>1.0904929999999999</v>
      </c>
      <c r="AP163" s="53">
        <v>4.9684619999999997</v>
      </c>
      <c r="AQ163" s="53">
        <v>3.603138</v>
      </c>
      <c r="AR163" s="53">
        <v>5.0278999999999997E-2</v>
      </c>
      <c r="AS163" s="53">
        <v>3.5022999999999999E-2</v>
      </c>
      <c r="AT163" s="53">
        <v>1.7970109999999999</v>
      </c>
      <c r="AU163" s="109">
        <v>9.7729669999999995</v>
      </c>
      <c r="AV163" s="109">
        <v>1.8776000000000001E-2</v>
      </c>
    </row>
    <row r="164" spans="1:48" ht="16.5" customHeight="1" x14ac:dyDescent="0.3">
      <c r="A164" s="9">
        <v>163</v>
      </c>
      <c r="B164" s="3">
        <v>44466</v>
      </c>
      <c r="C164" s="112">
        <v>7.2096020000000003</v>
      </c>
      <c r="D164" s="54">
        <v>2.1808999999999999E-2</v>
      </c>
      <c r="E164" s="112">
        <v>3.6358000000000001E-2</v>
      </c>
      <c r="F164" s="54">
        <v>6.399654</v>
      </c>
      <c r="G164" s="54">
        <v>2.5690490000000001</v>
      </c>
      <c r="H164" s="54">
        <v>10.820793</v>
      </c>
      <c r="I164" s="54">
        <v>6.9513000000000005E-2</v>
      </c>
      <c r="J164" s="54">
        <v>2.6422680000000001</v>
      </c>
      <c r="K164" s="54">
        <v>1.7018390000000001</v>
      </c>
      <c r="L164" s="54">
        <v>2.5350800000000002</v>
      </c>
      <c r="M164" s="54">
        <v>0.20947399999999999</v>
      </c>
      <c r="N164" s="54">
        <v>2.1600769999999998</v>
      </c>
      <c r="O164" s="54">
        <v>0.16284699999999999</v>
      </c>
      <c r="P164" s="54">
        <v>8.7540099999999992</v>
      </c>
      <c r="Q164" s="54">
        <v>0</v>
      </c>
      <c r="R164" s="54">
        <v>4.3854999999999998E-2</v>
      </c>
      <c r="S164" s="54">
        <v>4.4592340000000004</v>
      </c>
      <c r="T164" s="54">
        <v>0.10709200000000001</v>
      </c>
      <c r="U164" s="54">
        <v>8.9573319999999992</v>
      </c>
      <c r="V164" s="54">
        <v>12.275900999999999</v>
      </c>
      <c r="W164" s="54">
        <v>2.6589320000000001</v>
      </c>
      <c r="X164" s="54">
        <v>2.8176E-2</v>
      </c>
      <c r="Y164" s="54">
        <v>2.4311929999999999</v>
      </c>
      <c r="Z164" s="54">
        <v>1.101871</v>
      </c>
      <c r="AA164" s="54">
        <v>10.475294999999999</v>
      </c>
      <c r="AB164" s="54">
        <v>1.1106469999999999</v>
      </c>
      <c r="AC164" s="54">
        <v>11.600825</v>
      </c>
      <c r="AD164" s="54">
        <v>1.915964</v>
      </c>
      <c r="AE164" s="54">
        <v>130.56336300000001</v>
      </c>
      <c r="AF164" s="54">
        <v>11.561871999999999</v>
      </c>
      <c r="AG164" s="53">
        <v>99.669867999999994</v>
      </c>
      <c r="AH164" s="53">
        <v>8.0694000000000002E-2</v>
      </c>
      <c r="AI164" s="54">
        <v>1.5910420000000001</v>
      </c>
      <c r="AJ164" s="54">
        <v>2.5236480000000001</v>
      </c>
      <c r="AK164" s="53">
        <v>3.5145559999999998</v>
      </c>
      <c r="AL164" s="53">
        <v>1.4279770000000001</v>
      </c>
      <c r="AM164" s="53">
        <v>3.8241999999999998E-2</v>
      </c>
      <c r="AN164" s="53">
        <v>0.215586</v>
      </c>
      <c r="AO164" s="53">
        <v>1.0874060000000001</v>
      </c>
      <c r="AP164" s="53">
        <v>4.9684619999999997</v>
      </c>
      <c r="AQ164" s="53">
        <v>3.603138</v>
      </c>
      <c r="AR164" s="53">
        <v>5.0278999999999997E-2</v>
      </c>
      <c r="AS164" s="53">
        <v>3.5022999999999999E-2</v>
      </c>
      <c r="AT164" s="53">
        <v>1.7954209999999999</v>
      </c>
      <c r="AU164" s="109">
        <v>9.7729669999999995</v>
      </c>
      <c r="AV164" s="109">
        <v>1.8355E-2</v>
      </c>
    </row>
    <row r="165" spans="1:48" ht="16.5" customHeight="1" x14ac:dyDescent="0.3">
      <c r="A165" s="9">
        <v>164</v>
      </c>
      <c r="B165" s="3">
        <v>44463</v>
      </c>
      <c r="C165" s="112">
        <v>7.199452</v>
      </c>
      <c r="D165" s="54">
        <v>2.1774999999999999E-2</v>
      </c>
      <c r="E165" s="112">
        <v>3.6305999999999998E-2</v>
      </c>
      <c r="F165" s="54">
        <v>6.3880780000000001</v>
      </c>
      <c r="G165" s="54">
        <v>2.5593210000000002</v>
      </c>
      <c r="H165" s="54">
        <v>10.648406</v>
      </c>
      <c r="I165" s="54">
        <v>6.8599999999999994E-2</v>
      </c>
      <c r="J165" s="54">
        <v>2.6600679999999999</v>
      </c>
      <c r="K165" s="54">
        <v>1.7213339999999999</v>
      </c>
      <c r="L165" s="54">
        <v>2.5275530000000002</v>
      </c>
      <c r="M165" s="54">
        <v>0.209202</v>
      </c>
      <c r="N165" s="54">
        <v>2.149292</v>
      </c>
      <c r="O165" s="54">
        <v>0.16259999999999999</v>
      </c>
      <c r="P165" s="54">
        <v>8.7745350000000002</v>
      </c>
      <c r="Q165" s="54">
        <v>0</v>
      </c>
      <c r="R165" s="54">
        <v>4.4033999999999997E-2</v>
      </c>
      <c r="S165" s="54">
        <v>4.524775</v>
      </c>
      <c r="T165" s="54">
        <v>0.105269</v>
      </c>
      <c r="U165" s="54">
        <v>8.7188239999999997</v>
      </c>
      <c r="V165" s="54">
        <v>12.047117</v>
      </c>
      <c r="W165" s="54">
        <v>2.660479</v>
      </c>
      <c r="X165" s="54">
        <v>2.8136999999999999E-2</v>
      </c>
      <c r="Y165" s="54">
        <v>2.4628350000000001</v>
      </c>
      <c r="Z165" s="54">
        <v>1.101496</v>
      </c>
      <c r="AA165" s="54">
        <v>10.289536</v>
      </c>
      <c r="AB165" s="54">
        <v>1.1064719999999999</v>
      </c>
      <c r="AC165" s="54">
        <v>11.282144000000001</v>
      </c>
      <c r="AD165" s="54">
        <v>1.919246</v>
      </c>
      <c r="AE165" s="54">
        <v>130.71840700000001</v>
      </c>
      <c r="AF165" s="54">
        <v>11.498837</v>
      </c>
      <c r="AG165" s="53">
        <v>99.389934999999994</v>
      </c>
      <c r="AH165" s="53">
        <v>8.0281000000000005E-2</v>
      </c>
      <c r="AI165" s="54">
        <v>1.542189</v>
      </c>
      <c r="AJ165" s="54">
        <v>2.5230440000000001</v>
      </c>
      <c r="AK165" s="53">
        <v>3.5292500000000002</v>
      </c>
      <c r="AL165" s="53">
        <v>1.4201600000000001</v>
      </c>
      <c r="AM165" s="53">
        <v>3.7122000000000002E-2</v>
      </c>
      <c r="AN165" s="53">
        <v>0.215447</v>
      </c>
      <c r="AO165" s="53">
        <v>1.0879160000000001</v>
      </c>
      <c r="AP165" s="53">
        <v>4.9684619999999997</v>
      </c>
      <c r="AQ165" s="53">
        <v>3.6268609999999999</v>
      </c>
      <c r="AR165" s="53">
        <v>5.0278999999999997E-2</v>
      </c>
      <c r="AS165" s="53">
        <v>3.5022999999999999E-2</v>
      </c>
      <c r="AT165" s="53">
        <v>1.790003</v>
      </c>
      <c r="AU165" s="109">
        <v>9.7729669999999995</v>
      </c>
      <c r="AV165" s="109">
        <v>1.7864999999999999E-2</v>
      </c>
    </row>
    <row r="166" spans="1:48" ht="16.5" customHeight="1" x14ac:dyDescent="0.3">
      <c r="A166" s="9">
        <v>165</v>
      </c>
      <c r="B166" s="3">
        <v>44462</v>
      </c>
      <c r="C166" s="112">
        <v>7.1960110000000004</v>
      </c>
      <c r="D166" s="54">
        <v>2.1763000000000001E-2</v>
      </c>
      <c r="E166" s="112">
        <v>3.6288000000000001E-2</v>
      </c>
      <c r="F166" s="54">
        <v>6.38802</v>
      </c>
      <c r="G166" s="54">
        <v>2.5599080000000001</v>
      </c>
      <c r="H166" s="54">
        <v>10.650700000000001</v>
      </c>
      <c r="I166" s="54">
        <v>6.8693000000000004E-2</v>
      </c>
      <c r="J166" s="54">
        <v>2.6703290000000002</v>
      </c>
      <c r="K166" s="54">
        <v>1.7213449999999999</v>
      </c>
      <c r="L166" s="54">
        <v>2.5293190000000001</v>
      </c>
      <c r="M166" s="54">
        <v>0.20910799999999999</v>
      </c>
      <c r="N166" s="54">
        <v>2.14872</v>
      </c>
      <c r="O166" s="54">
        <v>0.16252</v>
      </c>
      <c r="P166" s="54">
        <v>8.7726430000000004</v>
      </c>
      <c r="Q166" s="54">
        <v>0</v>
      </c>
      <c r="R166" s="54">
        <v>4.3906000000000001E-2</v>
      </c>
      <c r="S166" s="54">
        <v>4.5484799999999996</v>
      </c>
      <c r="T166" s="54">
        <v>0.10359</v>
      </c>
      <c r="U166" s="54">
        <v>8.7188239999999997</v>
      </c>
      <c r="V166" s="54">
        <v>12.047117</v>
      </c>
      <c r="W166" s="54">
        <v>2.666982</v>
      </c>
      <c r="X166" s="54">
        <v>2.8124E-2</v>
      </c>
      <c r="Y166" s="54">
        <v>2.471597</v>
      </c>
      <c r="Z166" s="54">
        <v>1.1003259999999999</v>
      </c>
      <c r="AA166" s="54">
        <v>10.274065</v>
      </c>
      <c r="AB166" s="54">
        <v>1.1066469999999999</v>
      </c>
      <c r="AC166" s="54">
        <v>11.282144000000001</v>
      </c>
      <c r="AD166" s="54">
        <v>1.919246</v>
      </c>
      <c r="AE166" s="54">
        <v>130.64836500000001</v>
      </c>
      <c r="AF166" s="54">
        <v>11.508048</v>
      </c>
      <c r="AG166" s="53">
        <v>99.423225000000002</v>
      </c>
      <c r="AH166" s="53">
        <v>8.0049999999999996E-2</v>
      </c>
      <c r="AI166" s="54">
        <v>1.537442</v>
      </c>
      <c r="AJ166" s="54">
        <v>2.5270069999999998</v>
      </c>
      <c r="AK166" s="53">
        <v>3.510386</v>
      </c>
      <c r="AL166" s="53">
        <v>1.4191149999999999</v>
      </c>
      <c r="AM166" s="53">
        <v>3.6714999999999998E-2</v>
      </c>
      <c r="AN166" s="53">
        <v>0.214841</v>
      </c>
      <c r="AO166" s="53">
        <v>1.0932409999999999</v>
      </c>
      <c r="AP166" s="53">
        <v>4.9684619999999997</v>
      </c>
      <c r="AQ166" s="53">
        <v>3.6268609999999999</v>
      </c>
      <c r="AR166" s="53">
        <v>5.0278999999999997E-2</v>
      </c>
      <c r="AS166" s="53">
        <v>3.5022999999999999E-2</v>
      </c>
      <c r="AT166" s="53">
        <v>1.788411</v>
      </c>
      <c r="AU166" s="109">
        <v>9.7729669999999995</v>
      </c>
      <c r="AV166" s="109">
        <v>1.7510000000000001E-2</v>
      </c>
    </row>
    <row r="167" spans="1:48" ht="16.5" customHeight="1" x14ac:dyDescent="0.3">
      <c r="A167" s="9">
        <v>166</v>
      </c>
      <c r="B167" s="3">
        <v>44461</v>
      </c>
      <c r="C167" s="112">
        <v>7.1924580000000002</v>
      </c>
      <c r="D167" s="54">
        <v>2.1752000000000001E-2</v>
      </c>
      <c r="E167" s="112">
        <v>3.6269000000000003E-2</v>
      </c>
      <c r="F167" s="54">
        <v>6.3846160000000003</v>
      </c>
      <c r="G167" s="54">
        <v>2.5551360000000001</v>
      </c>
      <c r="H167" s="54">
        <v>10.649929</v>
      </c>
      <c r="I167" s="54">
        <v>6.8179000000000003E-2</v>
      </c>
      <c r="J167" s="54">
        <v>2.623974</v>
      </c>
      <c r="K167" s="54">
        <v>1.704242</v>
      </c>
      <c r="L167" s="54">
        <v>2.5279699999999998</v>
      </c>
      <c r="M167" s="54">
        <v>0.209013</v>
      </c>
      <c r="N167" s="54">
        <v>2.1370779999999998</v>
      </c>
      <c r="O167" s="54">
        <v>0.162434</v>
      </c>
      <c r="P167" s="54">
        <v>8.7701790000000006</v>
      </c>
      <c r="Q167" s="54">
        <v>0</v>
      </c>
      <c r="R167" s="54">
        <v>4.3524E-2</v>
      </c>
      <c r="S167" s="54">
        <v>4.4937189999999996</v>
      </c>
      <c r="T167" s="54">
        <v>0.102511</v>
      </c>
      <c r="U167" s="54">
        <v>8.7188239999999997</v>
      </c>
      <c r="V167" s="54">
        <v>12.047117</v>
      </c>
      <c r="W167" s="54">
        <v>2.6623049999999999</v>
      </c>
      <c r="X167" s="54">
        <v>2.8111000000000001E-2</v>
      </c>
      <c r="Y167" s="54">
        <v>2.444906</v>
      </c>
      <c r="Z167" s="54">
        <v>1.1007100000000001</v>
      </c>
      <c r="AA167" s="54">
        <v>10.272243</v>
      </c>
      <c r="AB167" s="54">
        <v>1.1046069999999999</v>
      </c>
      <c r="AC167" s="54">
        <v>11.282144000000001</v>
      </c>
      <c r="AD167" s="54">
        <v>1.919246</v>
      </c>
      <c r="AE167" s="54">
        <v>130.59411700000001</v>
      </c>
      <c r="AF167" s="54">
        <v>11.478894</v>
      </c>
      <c r="AG167" s="53">
        <v>99.314601999999994</v>
      </c>
      <c r="AH167" s="53">
        <v>7.9982999999999999E-2</v>
      </c>
      <c r="AI167" s="54">
        <v>1.536888</v>
      </c>
      <c r="AJ167" s="54">
        <v>2.5238689999999999</v>
      </c>
      <c r="AK167" s="53">
        <v>3.5195289999999999</v>
      </c>
      <c r="AL167" s="53">
        <v>1.412237</v>
      </c>
      <c r="AM167" s="53">
        <v>3.6580000000000001E-2</v>
      </c>
      <c r="AN167" s="53">
        <v>0.21398</v>
      </c>
      <c r="AO167" s="53">
        <v>1.087944</v>
      </c>
      <c r="AP167" s="53">
        <v>4.9684619999999997</v>
      </c>
      <c r="AQ167" s="53">
        <v>3.6268609999999999</v>
      </c>
      <c r="AR167" s="53">
        <v>5.0278999999999997E-2</v>
      </c>
      <c r="AS167" s="53">
        <v>3.5022999999999999E-2</v>
      </c>
      <c r="AT167" s="53">
        <v>1.7852969999999999</v>
      </c>
      <c r="AU167" s="109">
        <v>9.7729669999999995</v>
      </c>
      <c r="AV167" s="109">
        <v>1.728E-2</v>
      </c>
    </row>
    <row r="168" spans="1:48" ht="16.5" customHeight="1" x14ac:dyDescent="0.3">
      <c r="A168" s="9">
        <v>167</v>
      </c>
      <c r="B168" s="3">
        <v>44460</v>
      </c>
      <c r="C168" s="112">
        <v>7.1893089999999997</v>
      </c>
      <c r="D168" s="54">
        <v>2.1742999999999998E-2</v>
      </c>
      <c r="E168" s="112">
        <v>3.6240000000000001E-2</v>
      </c>
      <c r="F168" s="54">
        <v>6.3857340000000002</v>
      </c>
      <c r="G168" s="54">
        <v>2.5562429999999998</v>
      </c>
      <c r="H168" s="54">
        <v>10.676902</v>
      </c>
      <c r="I168" s="54">
        <v>6.8080000000000002E-2</v>
      </c>
      <c r="J168" s="54">
        <v>2.6357029999999999</v>
      </c>
      <c r="K168" s="54">
        <v>1.7132959999999999</v>
      </c>
      <c r="L168" s="54">
        <v>2.5279660000000002</v>
      </c>
      <c r="M168" s="54">
        <v>0.20891799999999999</v>
      </c>
      <c r="N168" s="54">
        <v>2.1393559999999998</v>
      </c>
      <c r="O168" s="54">
        <v>0.16233800000000001</v>
      </c>
      <c r="P168" s="54">
        <v>8.7683680000000006</v>
      </c>
      <c r="Q168" s="54">
        <v>0</v>
      </c>
      <c r="R168" s="54">
        <v>4.3796000000000002E-2</v>
      </c>
      <c r="S168" s="54">
        <v>4.5160999999999998</v>
      </c>
      <c r="T168" s="54">
        <v>0.102626</v>
      </c>
      <c r="U168" s="54">
        <v>8.7188239999999997</v>
      </c>
      <c r="V168" s="54">
        <v>12.047117</v>
      </c>
      <c r="W168" s="54">
        <v>2.6605629999999998</v>
      </c>
      <c r="X168" s="54">
        <v>2.8094999999999998E-2</v>
      </c>
      <c r="Y168" s="54">
        <v>2.4580950000000001</v>
      </c>
      <c r="Z168" s="54">
        <v>1.1026400000000001</v>
      </c>
      <c r="AA168" s="54">
        <v>10.306692999999999</v>
      </c>
      <c r="AB168" s="54">
        <v>1.104635</v>
      </c>
      <c r="AC168" s="54">
        <v>11.282144000000001</v>
      </c>
      <c r="AD168" s="54">
        <v>1.919246</v>
      </c>
      <c r="AE168" s="54">
        <v>130.581176</v>
      </c>
      <c r="AF168" s="54">
        <v>11.501893000000001</v>
      </c>
      <c r="AG168" s="53">
        <v>99.352653000000004</v>
      </c>
      <c r="AH168" s="53">
        <v>7.9990000000000006E-2</v>
      </c>
      <c r="AI168" s="54">
        <v>1.5407029999999999</v>
      </c>
      <c r="AJ168" s="54">
        <v>2.5222519999999999</v>
      </c>
      <c r="AK168" s="53">
        <v>3.52346</v>
      </c>
      <c r="AL168" s="53">
        <v>1.4138550000000001</v>
      </c>
      <c r="AM168" s="53">
        <v>3.6830000000000002E-2</v>
      </c>
      <c r="AN168" s="53">
        <v>0.214453</v>
      </c>
      <c r="AO168" s="53">
        <v>1.0895379999999999</v>
      </c>
      <c r="AP168" s="53">
        <v>5.1129559999999996</v>
      </c>
      <c r="AQ168" s="53">
        <v>3.6268609999999999</v>
      </c>
      <c r="AR168" s="53">
        <v>5.0719E-2</v>
      </c>
      <c r="AS168" s="53">
        <v>3.4922000000000002E-2</v>
      </c>
      <c r="AT168" s="53">
        <v>1.7864230000000001</v>
      </c>
      <c r="AU168" s="109">
        <v>9.7729669999999995</v>
      </c>
      <c r="AV168" s="109">
        <v>1.7335E-2</v>
      </c>
    </row>
    <row r="169" spans="1:48" ht="16.5" customHeight="1" x14ac:dyDescent="0.3">
      <c r="A169" s="9">
        <v>168</v>
      </c>
      <c r="B169" s="3">
        <v>44459</v>
      </c>
      <c r="C169" s="112">
        <v>7.1857829999999998</v>
      </c>
      <c r="D169" s="54">
        <v>2.1731E-2</v>
      </c>
      <c r="E169" s="112">
        <v>3.6221000000000003E-2</v>
      </c>
      <c r="F169" s="54">
        <v>6.3808030000000002</v>
      </c>
      <c r="G169" s="54">
        <v>2.5560830000000001</v>
      </c>
      <c r="H169" s="54">
        <v>10.591229999999999</v>
      </c>
      <c r="I169" s="54">
        <v>6.7501000000000005E-2</v>
      </c>
      <c r="J169" s="54">
        <v>2.684682</v>
      </c>
      <c r="K169" s="54">
        <v>1.7393479999999999</v>
      </c>
      <c r="L169" s="54">
        <v>2.5243370000000001</v>
      </c>
      <c r="M169" s="54">
        <v>0.20882200000000001</v>
      </c>
      <c r="N169" s="54">
        <v>2.144244</v>
      </c>
      <c r="O169" s="54">
        <v>0.16225700000000001</v>
      </c>
      <c r="P169" s="54">
        <v>8.7699029999999993</v>
      </c>
      <c r="Q169" s="54">
        <v>0</v>
      </c>
      <c r="R169" s="54">
        <v>4.4423999999999998E-2</v>
      </c>
      <c r="S169" s="54">
        <v>4.6241409999999998</v>
      </c>
      <c r="T169" s="54">
        <v>0.104168</v>
      </c>
      <c r="U169" s="54">
        <v>8.7188239999999997</v>
      </c>
      <c r="V169" s="54">
        <v>12.047117</v>
      </c>
      <c r="W169" s="54">
        <v>2.6674509999999998</v>
      </c>
      <c r="X169" s="54">
        <v>2.8083E-2</v>
      </c>
      <c r="Y169" s="54">
        <v>2.5110890000000001</v>
      </c>
      <c r="Z169" s="54">
        <v>1.100476</v>
      </c>
      <c r="AA169" s="54">
        <v>10.208971</v>
      </c>
      <c r="AB169" s="54">
        <v>1.105078</v>
      </c>
      <c r="AC169" s="54">
        <v>11.282144000000001</v>
      </c>
      <c r="AD169" s="54">
        <v>1.919246</v>
      </c>
      <c r="AE169" s="54">
        <v>130.56948700000001</v>
      </c>
      <c r="AF169" s="54">
        <v>11.470139</v>
      </c>
      <c r="AG169" s="53">
        <v>99.211440999999994</v>
      </c>
      <c r="AH169" s="53">
        <v>8.0041000000000001E-2</v>
      </c>
      <c r="AI169" s="54">
        <v>1.532572</v>
      </c>
      <c r="AJ169" s="54">
        <v>2.5263239999999998</v>
      </c>
      <c r="AK169" s="53">
        <v>3.552025</v>
      </c>
      <c r="AL169" s="53">
        <v>1.4177360000000001</v>
      </c>
      <c r="AM169" s="53">
        <v>3.7206000000000003E-2</v>
      </c>
      <c r="AN169" s="53">
        <v>0.215864</v>
      </c>
      <c r="AO169" s="53">
        <v>1.0924179999999999</v>
      </c>
      <c r="AP169" s="53">
        <v>5.1129559999999996</v>
      </c>
      <c r="AQ169" s="53">
        <v>3.6268609999999999</v>
      </c>
      <c r="AR169" s="53">
        <v>5.0719E-2</v>
      </c>
      <c r="AS169" s="53">
        <v>3.4922000000000002E-2</v>
      </c>
      <c r="AT169" s="53">
        <v>1.7878940000000001</v>
      </c>
      <c r="AU169" s="109">
        <v>9.7729669999999995</v>
      </c>
      <c r="AV169" s="109">
        <v>1.7375999999999999E-2</v>
      </c>
    </row>
    <row r="170" spans="1:48" ht="16.5" customHeight="1" x14ac:dyDescent="0.3">
      <c r="A170" s="9">
        <v>169</v>
      </c>
      <c r="B170" s="3">
        <v>44456</v>
      </c>
      <c r="C170" s="112">
        <v>7.1755240000000002</v>
      </c>
      <c r="D170" s="54">
        <v>2.1697000000000001E-2</v>
      </c>
      <c r="E170" s="112">
        <v>3.6166999999999998E-2</v>
      </c>
      <c r="F170" s="54">
        <v>6.3712530000000003</v>
      </c>
      <c r="G170" s="54">
        <v>2.5527229999999999</v>
      </c>
      <c r="H170" s="54">
        <v>10.449237999999999</v>
      </c>
      <c r="I170" s="54">
        <v>6.7401000000000003E-2</v>
      </c>
      <c r="J170" s="54">
        <v>2.675786</v>
      </c>
      <c r="K170" s="54">
        <v>1.728594</v>
      </c>
      <c r="L170" s="54">
        <v>2.5216349999999998</v>
      </c>
      <c r="M170" s="54">
        <v>0.208538</v>
      </c>
      <c r="N170" s="54">
        <v>2.1347320000000001</v>
      </c>
      <c r="O170" s="54">
        <v>0.16201199999999999</v>
      </c>
      <c r="P170" s="54">
        <v>8.7594670000000008</v>
      </c>
      <c r="Q170" s="54">
        <v>0</v>
      </c>
      <c r="R170" s="54">
        <v>4.4541999999999998E-2</v>
      </c>
      <c r="S170" s="54">
        <v>4.6130180000000003</v>
      </c>
      <c r="T170" s="54">
        <v>0.10341400000000001</v>
      </c>
      <c r="U170" s="54">
        <v>8.5552550000000007</v>
      </c>
      <c r="V170" s="54">
        <v>11.824564000000001</v>
      </c>
      <c r="W170" s="54">
        <v>2.6673490000000002</v>
      </c>
      <c r="X170" s="54">
        <v>2.8043999999999999E-2</v>
      </c>
      <c r="Y170" s="54">
        <v>2.5030779999999999</v>
      </c>
      <c r="Z170" s="54">
        <v>1.100978</v>
      </c>
      <c r="AA170" s="54">
        <v>10.061731999999999</v>
      </c>
      <c r="AB170" s="54">
        <v>1.103718</v>
      </c>
      <c r="AC170" s="54">
        <v>11.045297</v>
      </c>
      <c r="AD170" s="54">
        <v>1.9203570000000001</v>
      </c>
      <c r="AE170" s="54">
        <v>130.377365</v>
      </c>
      <c r="AF170" s="54">
        <v>11.421143000000001</v>
      </c>
      <c r="AG170" s="53">
        <v>98.988014000000007</v>
      </c>
      <c r="AH170" s="53">
        <v>7.9805000000000001E-2</v>
      </c>
      <c r="AI170" s="54">
        <v>1.513306</v>
      </c>
      <c r="AJ170" s="54">
        <v>2.5252479999999999</v>
      </c>
      <c r="AK170" s="53">
        <v>3.5519289999999999</v>
      </c>
      <c r="AL170" s="53">
        <v>1.4108099999999999</v>
      </c>
      <c r="AM170" s="53">
        <v>3.6742999999999998E-2</v>
      </c>
      <c r="AN170" s="53">
        <v>0.21581600000000001</v>
      </c>
      <c r="AO170" s="53">
        <v>1.0904670000000001</v>
      </c>
      <c r="AP170" s="53">
        <v>5.1129559999999996</v>
      </c>
      <c r="AQ170" s="53">
        <v>3.6741649999999999</v>
      </c>
      <c r="AR170" s="53">
        <v>5.0719E-2</v>
      </c>
      <c r="AS170" s="53">
        <v>3.4922000000000002E-2</v>
      </c>
      <c r="AT170" s="53">
        <v>1.7856449999999999</v>
      </c>
      <c r="AU170" s="109">
        <v>9.7729669999999995</v>
      </c>
      <c r="AV170" s="109">
        <v>1.7212000000000002E-2</v>
      </c>
    </row>
    <row r="171" spans="1:48" ht="16.5" customHeight="1" x14ac:dyDescent="0.3">
      <c r="A171" s="9">
        <v>170</v>
      </c>
      <c r="B171" s="3">
        <v>44455</v>
      </c>
      <c r="C171" s="112">
        <v>7.1720160000000002</v>
      </c>
      <c r="D171" s="54">
        <v>2.1686E-2</v>
      </c>
      <c r="E171" s="112">
        <v>3.6149000000000001E-2</v>
      </c>
      <c r="F171" s="54">
        <v>6.3735239999999997</v>
      </c>
      <c r="G171" s="54">
        <v>2.5533600000000001</v>
      </c>
      <c r="H171" s="54">
        <v>10.445371</v>
      </c>
      <c r="I171" s="54">
        <v>6.7678000000000002E-2</v>
      </c>
      <c r="J171" s="54">
        <v>2.6846540000000001</v>
      </c>
      <c r="K171" s="54">
        <v>1.7397579999999999</v>
      </c>
      <c r="L171" s="54">
        <v>2.5216249999999998</v>
      </c>
      <c r="M171" s="54">
        <v>0.20844399999999999</v>
      </c>
      <c r="N171" s="54">
        <v>2.13774</v>
      </c>
      <c r="O171" s="54">
        <v>0.16193099999999999</v>
      </c>
      <c r="P171" s="54">
        <v>8.7503419999999998</v>
      </c>
      <c r="Q171" s="54">
        <v>0</v>
      </c>
      <c r="R171" s="54">
        <v>4.4798999999999999E-2</v>
      </c>
      <c r="S171" s="54">
        <v>4.6210089999999999</v>
      </c>
      <c r="T171" s="54">
        <v>0.103407</v>
      </c>
      <c r="U171" s="54">
        <v>8.5552550000000007</v>
      </c>
      <c r="V171" s="54">
        <v>11.824564000000001</v>
      </c>
      <c r="W171" s="54">
        <v>2.674099</v>
      </c>
      <c r="X171" s="54">
        <v>2.8031E-2</v>
      </c>
      <c r="Y171" s="54">
        <v>2.5023559999999998</v>
      </c>
      <c r="Z171" s="54">
        <v>1.1009089999999999</v>
      </c>
      <c r="AA171" s="54">
        <v>10.050236</v>
      </c>
      <c r="AB171" s="54">
        <v>1.103661</v>
      </c>
      <c r="AC171" s="54">
        <v>11.045297</v>
      </c>
      <c r="AD171" s="54">
        <v>1.9203570000000001</v>
      </c>
      <c r="AE171" s="54">
        <v>130.28309400000001</v>
      </c>
      <c r="AF171" s="54">
        <v>11.443194999999999</v>
      </c>
      <c r="AG171" s="53">
        <v>99.036439999999999</v>
      </c>
      <c r="AH171" s="53">
        <v>7.9841999999999996E-2</v>
      </c>
      <c r="AI171" s="54">
        <v>1.5122789999999999</v>
      </c>
      <c r="AJ171" s="54">
        <v>2.529528</v>
      </c>
      <c r="AK171" s="53">
        <v>3.5381339999999999</v>
      </c>
      <c r="AL171" s="53">
        <v>1.412658</v>
      </c>
      <c r="AM171" s="53">
        <v>3.6977000000000003E-2</v>
      </c>
      <c r="AN171" s="53">
        <v>0.216251</v>
      </c>
      <c r="AO171" s="53">
        <v>1.094144</v>
      </c>
      <c r="AP171" s="53">
        <v>5.1129559999999996</v>
      </c>
      <c r="AQ171" s="53">
        <v>3.6741649999999999</v>
      </c>
      <c r="AR171" s="53">
        <v>5.0719E-2</v>
      </c>
      <c r="AS171" s="53">
        <v>3.4922000000000002E-2</v>
      </c>
      <c r="AT171" s="53">
        <v>1.785296</v>
      </c>
      <c r="AU171" s="109">
        <v>9.7729669999999995</v>
      </c>
      <c r="AV171" s="109">
        <v>1.7187999999999998E-2</v>
      </c>
    </row>
    <row r="172" spans="1:48" ht="16.5" customHeight="1" x14ac:dyDescent="0.3">
      <c r="A172" s="9">
        <v>171</v>
      </c>
      <c r="B172" s="3">
        <v>44454</v>
      </c>
      <c r="C172" s="112">
        <v>7.1685829999999999</v>
      </c>
      <c r="D172" s="54">
        <v>2.1675E-2</v>
      </c>
      <c r="E172" s="112">
        <v>3.6131000000000003E-2</v>
      </c>
      <c r="F172" s="54">
        <v>6.3743600000000002</v>
      </c>
      <c r="G172" s="54">
        <v>2.5507080000000002</v>
      </c>
      <c r="H172" s="54">
        <v>10.452954999999999</v>
      </c>
      <c r="I172" s="54">
        <v>6.7258999999999999E-2</v>
      </c>
      <c r="J172" s="54">
        <v>2.687506</v>
      </c>
      <c r="K172" s="54">
        <v>1.7407969999999999</v>
      </c>
      <c r="L172" s="54">
        <v>2.5204749999999998</v>
      </c>
      <c r="M172" s="54">
        <v>0.20834900000000001</v>
      </c>
      <c r="N172" s="54">
        <v>2.1343299999999998</v>
      </c>
      <c r="O172" s="54">
        <v>0.16184799999999999</v>
      </c>
      <c r="P172" s="54">
        <v>8.7475000000000005</v>
      </c>
      <c r="Q172" s="54">
        <v>0</v>
      </c>
      <c r="R172" s="54">
        <v>4.4693999999999998E-2</v>
      </c>
      <c r="S172" s="54">
        <v>4.6343199999999998</v>
      </c>
      <c r="T172" s="54">
        <v>0.10349700000000001</v>
      </c>
      <c r="U172" s="54">
        <v>8.5552550000000007</v>
      </c>
      <c r="V172" s="54">
        <v>11.824564000000001</v>
      </c>
      <c r="W172" s="54">
        <v>2.673492</v>
      </c>
      <c r="X172" s="54">
        <v>2.8015999999999999E-2</v>
      </c>
      <c r="Y172" s="54">
        <v>2.504626</v>
      </c>
      <c r="Z172" s="54">
        <v>1.1008420000000001</v>
      </c>
      <c r="AA172" s="54">
        <v>10.055935</v>
      </c>
      <c r="AB172" s="54">
        <v>1.101507</v>
      </c>
      <c r="AC172" s="54">
        <v>11.045297</v>
      </c>
      <c r="AD172" s="54">
        <v>1.9203570000000001</v>
      </c>
      <c r="AE172" s="54">
        <v>130.221351</v>
      </c>
      <c r="AF172" s="54">
        <v>11.465033999999999</v>
      </c>
      <c r="AG172" s="53">
        <v>99.061503000000002</v>
      </c>
      <c r="AH172" s="53">
        <v>7.9865000000000005E-2</v>
      </c>
      <c r="AI172" s="54">
        <v>1.5111479999999999</v>
      </c>
      <c r="AJ172" s="54">
        <v>2.52874</v>
      </c>
      <c r="AK172" s="53">
        <v>3.5244490000000002</v>
      </c>
      <c r="AL172" s="53">
        <v>1.4108639999999999</v>
      </c>
      <c r="AM172" s="53">
        <v>3.6562999999999998E-2</v>
      </c>
      <c r="AN172" s="53">
        <v>0.216058</v>
      </c>
      <c r="AO172" s="53">
        <v>1.0966830000000001</v>
      </c>
      <c r="AP172" s="53">
        <v>5.1129559999999996</v>
      </c>
      <c r="AQ172" s="53">
        <v>3.6741649999999999</v>
      </c>
      <c r="AR172" s="53">
        <v>5.0719E-2</v>
      </c>
      <c r="AS172" s="53">
        <v>3.4922000000000002E-2</v>
      </c>
      <c r="AT172" s="53">
        <v>1.7831999999999999</v>
      </c>
      <c r="AU172" s="109">
        <v>9.7729669999999995</v>
      </c>
      <c r="AV172" s="109">
        <v>1.6785999999999999E-2</v>
      </c>
    </row>
    <row r="173" spans="1:48" ht="16.5" customHeight="1" x14ac:dyDescent="0.3">
      <c r="A173" s="9">
        <v>172</v>
      </c>
      <c r="B173" s="3">
        <v>44453</v>
      </c>
      <c r="C173" s="112">
        <v>7.1651220000000002</v>
      </c>
      <c r="D173" s="54">
        <v>2.1663999999999999E-2</v>
      </c>
      <c r="E173" s="112">
        <v>3.6111999999999998E-2</v>
      </c>
      <c r="F173" s="54">
        <v>6.3710630000000004</v>
      </c>
      <c r="G173" s="54">
        <v>2.5525820000000001</v>
      </c>
      <c r="H173" s="54">
        <v>10.467608</v>
      </c>
      <c r="I173" s="54">
        <v>6.769E-2</v>
      </c>
      <c r="J173" s="54">
        <v>2.6809249999999998</v>
      </c>
      <c r="K173" s="54">
        <v>1.734955</v>
      </c>
      <c r="L173" s="54">
        <v>2.5199050000000001</v>
      </c>
      <c r="M173" s="54">
        <v>0.20825399999999999</v>
      </c>
      <c r="N173" s="54">
        <v>2.136206</v>
      </c>
      <c r="O173" s="54">
        <v>0.16176599999999999</v>
      </c>
      <c r="P173" s="54">
        <v>8.73597</v>
      </c>
      <c r="Q173" s="54">
        <v>0</v>
      </c>
      <c r="R173" s="54">
        <v>4.4655E-2</v>
      </c>
      <c r="S173" s="54">
        <v>4.6187940000000003</v>
      </c>
      <c r="T173" s="54">
        <v>0.104201</v>
      </c>
      <c r="U173" s="54">
        <v>8.5552550000000007</v>
      </c>
      <c r="V173" s="54">
        <v>11.824564000000001</v>
      </c>
      <c r="W173" s="54">
        <v>2.6744189999999999</v>
      </c>
      <c r="X173" s="54">
        <v>2.8003E-2</v>
      </c>
      <c r="Y173" s="54">
        <v>2.4919169999999999</v>
      </c>
      <c r="Z173" s="54">
        <v>1.1007720000000001</v>
      </c>
      <c r="AA173" s="54">
        <v>10.070703999999999</v>
      </c>
      <c r="AB173" s="54">
        <v>1.102438</v>
      </c>
      <c r="AC173" s="54">
        <v>11.045297</v>
      </c>
      <c r="AD173" s="54">
        <v>1.9203570000000001</v>
      </c>
      <c r="AE173" s="54">
        <v>130.117119</v>
      </c>
      <c r="AF173" s="54">
        <v>11.461432</v>
      </c>
      <c r="AG173" s="53">
        <v>99.027986999999996</v>
      </c>
      <c r="AH173" s="53">
        <v>7.986E-2</v>
      </c>
      <c r="AI173" s="54">
        <v>1.510853</v>
      </c>
      <c r="AJ173" s="54">
        <v>2.5290349999999999</v>
      </c>
      <c r="AK173" s="53">
        <v>3.5062160000000002</v>
      </c>
      <c r="AL173" s="53">
        <v>1.4118740000000001</v>
      </c>
      <c r="AM173" s="53">
        <v>3.6622000000000002E-2</v>
      </c>
      <c r="AN173" s="53">
        <v>0.216145</v>
      </c>
      <c r="AO173" s="53">
        <v>1.09721</v>
      </c>
      <c r="AP173" s="53">
        <v>5.2054689999999999</v>
      </c>
      <c r="AQ173" s="53">
        <v>3.6741649999999999</v>
      </c>
      <c r="AR173" s="53">
        <v>5.0661999999999999E-2</v>
      </c>
      <c r="AS173" s="53">
        <v>3.4827999999999998E-2</v>
      </c>
      <c r="AT173" s="53">
        <v>1.784513</v>
      </c>
      <c r="AU173" s="109">
        <v>9.7729669999999995</v>
      </c>
      <c r="AV173" s="109">
        <v>1.6855999999999999E-2</v>
      </c>
    </row>
    <row r="174" spans="1:48" ht="16.5" customHeight="1" x14ac:dyDescent="0.3">
      <c r="A174" s="9">
        <v>173</v>
      </c>
      <c r="B174" s="3">
        <v>44452</v>
      </c>
      <c r="C174" s="112">
        <v>7.1616980000000003</v>
      </c>
      <c r="D174" s="54">
        <v>2.1652000000000001E-2</v>
      </c>
      <c r="E174" s="112">
        <v>3.6095000000000002E-2</v>
      </c>
      <c r="F174" s="54">
        <v>6.3714110000000002</v>
      </c>
      <c r="G174" s="54">
        <v>2.549979</v>
      </c>
      <c r="H174" s="54">
        <v>10.425122</v>
      </c>
      <c r="I174" s="54">
        <v>6.7670999999999995E-2</v>
      </c>
      <c r="J174" s="54">
        <v>2.6784530000000002</v>
      </c>
      <c r="K174" s="54">
        <v>1.7367729999999999</v>
      </c>
      <c r="L174" s="54">
        <v>2.5182120000000001</v>
      </c>
      <c r="M174" s="54">
        <v>0.20815900000000001</v>
      </c>
      <c r="N174" s="54">
        <v>2.1334279999999999</v>
      </c>
      <c r="O174" s="54">
        <v>0.161685</v>
      </c>
      <c r="P174" s="54">
        <v>8.72837</v>
      </c>
      <c r="Q174" s="54">
        <v>0</v>
      </c>
      <c r="R174" s="54">
        <v>4.4692999999999997E-2</v>
      </c>
      <c r="S174" s="54">
        <v>4.6229370000000003</v>
      </c>
      <c r="T174" s="54">
        <v>0.103919</v>
      </c>
      <c r="U174" s="54">
        <v>8.5552550000000007</v>
      </c>
      <c r="V174" s="54">
        <v>11.824564000000001</v>
      </c>
      <c r="W174" s="54">
        <v>2.6702840000000001</v>
      </c>
      <c r="X174" s="54">
        <v>2.7990000000000001E-2</v>
      </c>
      <c r="Y174" s="54">
        <v>2.49335</v>
      </c>
      <c r="Z174" s="54">
        <v>1.1004879999999999</v>
      </c>
      <c r="AA174" s="54">
        <v>10.024623999999999</v>
      </c>
      <c r="AB174" s="54">
        <v>1.100722</v>
      </c>
      <c r="AC174" s="54">
        <v>11.045297</v>
      </c>
      <c r="AD174" s="54">
        <v>1.9203570000000001</v>
      </c>
      <c r="AE174" s="54">
        <v>130.02777499999999</v>
      </c>
      <c r="AF174" s="54">
        <v>11.460425000000001</v>
      </c>
      <c r="AG174" s="53">
        <v>98.973095999999998</v>
      </c>
      <c r="AH174" s="53">
        <v>7.9838999999999993E-2</v>
      </c>
      <c r="AI174" s="54">
        <v>1.5073799999999999</v>
      </c>
      <c r="AJ174" s="54">
        <v>2.5260039999999999</v>
      </c>
      <c r="AK174" s="53">
        <v>3.5045030000000001</v>
      </c>
      <c r="AL174" s="53">
        <v>1.409964</v>
      </c>
      <c r="AM174" s="53">
        <v>3.6216999999999999E-2</v>
      </c>
      <c r="AN174" s="53">
        <v>0.21596599999999999</v>
      </c>
      <c r="AO174" s="53">
        <v>1.0986959999999999</v>
      </c>
      <c r="AP174" s="53">
        <v>5.2054689999999999</v>
      </c>
      <c r="AQ174" s="53">
        <v>3.6741649999999999</v>
      </c>
      <c r="AR174" s="53">
        <v>5.0661999999999999E-2</v>
      </c>
      <c r="AS174" s="53">
        <v>3.4827999999999998E-2</v>
      </c>
      <c r="AT174" s="53">
        <v>1.7820860000000001</v>
      </c>
      <c r="AU174" s="109">
        <v>9.7729669999999995</v>
      </c>
      <c r="AV174" s="109">
        <v>1.6584999999999999E-2</v>
      </c>
    </row>
    <row r="175" spans="1:48" ht="16.5" customHeight="1" x14ac:dyDescent="0.3">
      <c r="A175" s="9">
        <v>174</v>
      </c>
      <c r="B175" s="3">
        <v>44449</v>
      </c>
      <c r="C175" s="112">
        <v>7.1515000000000004</v>
      </c>
      <c r="D175" s="54">
        <v>2.1618999999999999E-2</v>
      </c>
      <c r="E175" s="112">
        <v>3.6040000000000003E-2</v>
      </c>
      <c r="F175" s="54">
        <v>6.3634139999999997</v>
      </c>
      <c r="G175" s="54">
        <v>2.5500229999999999</v>
      </c>
      <c r="H175" s="54">
        <v>10.488778</v>
      </c>
      <c r="I175" s="54">
        <v>6.7849999999999994E-2</v>
      </c>
      <c r="J175" s="54">
        <v>2.70214</v>
      </c>
      <c r="K175" s="54">
        <v>1.7413149999999999</v>
      </c>
      <c r="L175" s="54">
        <v>2.5162209999999998</v>
      </c>
      <c r="M175" s="54">
        <v>0.20787900000000001</v>
      </c>
      <c r="N175" s="54">
        <v>2.1406450000000001</v>
      </c>
      <c r="O175" s="54">
        <v>0.161444</v>
      </c>
      <c r="P175" s="54">
        <v>8.7021230000000003</v>
      </c>
      <c r="Q175" s="54">
        <v>0</v>
      </c>
      <c r="R175" s="54">
        <v>4.4795000000000001E-2</v>
      </c>
      <c r="S175" s="54">
        <v>4.6665429999999999</v>
      </c>
      <c r="T175" s="54">
        <v>0.105146</v>
      </c>
      <c r="U175" s="54">
        <v>8.4353010000000008</v>
      </c>
      <c r="V175" s="54">
        <v>11.642836000000001</v>
      </c>
      <c r="W175" s="54">
        <v>2.6725129999999999</v>
      </c>
      <c r="X175" s="54">
        <v>2.7952000000000001E-2</v>
      </c>
      <c r="Y175" s="54">
        <v>2.517674</v>
      </c>
      <c r="Z175" s="54">
        <v>1.101291</v>
      </c>
      <c r="AA175" s="54">
        <v>10.090785</v>
      </c>
      <c r="AB175" s="54">
        <v>1.101335</v>
      </c>
      <c r="AC175" s="54">
        <v>10.883578</v>
      </c>
      <c r="AD175" s="54">
        <v>1.9204810000000001</v>
      </c>
      <c r="AE175" s="54">
        <v>129.64136199999999</v>
      </c>
      <c r="AF175" s="54">
        <v>11.485776</v>
      </c>
      <c r="AG175" s="53">
        <v>98.965523000000005</v>
      </c>
      <c r="AH175" s="53">
        <v>7.9934000000000005E-2</v>
      </c>
      <c r="AI175" s="54">
        <v>1.515012</v>
      </c>
      <c r="AJ175" s="54">
        <v>2.526405</v>
      </c>
      <c r="AK175" s="53">
        <v>3.5045790000000001</v>
      </c>
      <c r="AL175" s="53">
        <v>1.415335</v>
      </c>
      <c r="AM175" s="53">
        <v>3.5979999999999998E-2</v>
      </c>
      <c r="AN175" s="53">
        <v>0.21626699999999999</v>
      </c>
      <c r="AO175" s="53">
        <v>1.100028</v>
      </c>
      <c r="AP175" s="53">
        <v>5.2054689999999999</v>
      </c>
      <c r="AQ175" s="53">
        <v>3.7009400000000001</v>
      </c>
      <c r="AR175" s="53">
        <v>5.0661999999999999E-2</v>
      </c>
      <c r="AS175" s="53">
        <v>3.4827999999999998E-2</v>
      </c>
      <c r="AT175" s="53">
        <v>1.783018</v>
      </c>
      <c r="AU175" s="109">
        <v>9.7729669999999995</v>
      </c>
      <c r="AV175" s="109">
        <v>1.6361000000000001E-2</v>
      </c>
    </row>
    <row r="176" spans="1:48" ht="16.5" customHeight="1" x14ac:dyDescent="0.3">
      <c r="A176" s="9">
        <v>175</v>
      </c>
      <c r="B176" s="3">
        <v>44448</v>
      </c>
      <c r="C176" s="112">
        <v>7.1482340000000004</v>
      </c>
      <c r="D176" s="54">
        <v>2.1607999999999999E-2</v>
      </c>
      <c r="E176" s="112">
        <v>3.6021999999999998E-2</v>
      </c>
      <c r="F176" s="54">
        <v>6.361815</v>
      </c>
      <c r="G176" s="54">
        <v>2.545277</v>
      </c>
      <c r="H176" s="54">
        <v>10.418103</v>
      </c>
      <c r="I176" s="54">
        <v>6.7686999999999997E-2</v>
      </c>
      <c r="J176" s="54">
        <v>2.6625260000000002</v>
      </c>
      <c r="K176" s="54">
        <v>1.709303</v>
      </c>
      <c r="L176" s="54">
        <v>2.5127160000000002</v>
      </c>
      <c r="M176" s="54">
        <v>0.207786</v>
      </c>
      <c r="N176" s="54">
        <v>2.1273740000000001</v>
      </c>
      <c r="O176" s="54">
        <v>0.16136300000000001</v>
      </c>
      <c r="P176" s="54">
        <v>8.6993609999999997</v>
      </c>
      <c r="Q176" s="54">
        <v>0</v>
      </c>
      <c r="R176" s="54">
        <v>4.4270999999999998E-2</v>
      </c>
      <c r="S176" s="54">
        <v>4.6012560000000002</v>
      </c>
      <c r="T176" s="54">
        <v>0.104999</v>
      </c>
      <c r="U176" s="54">
        <v>8.4353010000000008</v>
      </c>
      <c r="V176" s="54">
        <v>11.642836000000001</v>
      </c>
      <c r="W176" s="54">
        <v>2.6661350000000001</v>
      </c>
      <c r="X176" s="54">
        <v>2.7938999999999999E-2</v>
      </c>
      <c r="Y176" s="54">
        <v>2.4847000000000001</v>
      </c>
      <c r="Z176" s="54">
        <v>1.100751</v>
      </c>
      <c r="AA176" s="54">
        <v>10.022522</v>
      </c>
      <c r="AB176" s="54">
        <v>1.0993710000000001</v>
      </c>
      <c r="AC176" s="54">
        <v>10.883578</v>
      </c>
      <c r="AD176" s="54">
        <v>1.9204810000000001</v>
      </c>
      <c r="AE176" s="54">
        <v>129.59898100000001</v>
      </c>
      <c r="AF176" s="54">
        <v>11.447233000000001</v>
      </c>
      <c r="AG176" s="53">
        <v>98.814949999999996</v>
      </c>
      <c r="AH176" s="53">
        <v>7.9715999999999995E-2</v>
      </c>
      <c r="AI176" s="54">
        <v>1.5061469999999999</v>
      </c>
      <c r="AJ176" s="54">
        <v>2.5215990000000001</v>
      </c>
      <c r="AK176" s="53">
        <v>3.4899469999999999</v>
      </c>
      <c r="AL176" s="53">
        <v>1.40585</v>
      </c>
      <c r="AM176" s="53">
        <v>3.5513000000000003E-2</v>
      </c>
      <c r="AN176" s="53">
        <v>0.21485699999999999</v>
      </c>
      <c r="AO176" s="53">
        <v>1.0973299999999999</v>
      </c>
      <c r="AP176" s="53">
        <v>5.2054689999999999</v>
      </c>
      <c r="AQ176" s="53">
        <v>3.7009400000000001</v>
      </c>
      <c r="AR176" s="53">
        <v>5.0661999999999999E-2</v>
      </c>
      <c r="AS176" s="53">
        <v>3.4827999999999998E-2</v>
      </c>
      <c r="AT176" s="53">
        <v>1.7806759999999999</v>
      </c>
      <c r="AU176" s="109">
        <v>9.7729669999999995</v>
      </c>
      <c r="AV176" s="109">
        <v>1.6514000000000001E-2</v>
      </c>
    </row>
    <row r="177" spans="1:48" ht="16.5" customHeight="1" x14ac:dyDescent="0.3">
      <c r="A177" s="9">
        <v>176</v>
      </c>
      <c r="B177" s="3">
        <v>44447</v>
      </c>
      <c r="C177" s="112">
        <v>7.1448809999999998</v>
      </c>
      <c r="D177" s="54">
        <v>2.1597000000000002E-2</v>
      </c>
      <c r="E177" s="112">
        <v>3.6004000000000001E-2</v>
      </c>
      <c r="F177" s="54">
        <v>6.3582609999999997</v>
      </c>
      <c r="G177" s="54">
        <v>2.5508060000000001</v>
      </c>
      <c r="H177" s="54">
        <v>10.288287</v>
      </c>
      <c r="I177" s="54">
        <v>6.7489999999999994E-2</v>
      </c>
      <c r="J177" s="54">
        <v>2.7095099999999999</v>
      </c>
      <c r="K177" s="54">
        <v>1.729001</v>
      </c>
      <c r="L177" s="54">
        <v>2.517563</v>
      </c>
      <c r="M177" s="54">
        <v>0.20769099999999999</v>
      </c>
      <c r="N177" s="54">
        <v>2.123408</v>
      </c>
      <c r="O177" s="54">
        <v>0.16128100000000001</v>
      </c>
      <c r="P177" s="54">
        <v>8.6921759999999999</v>
      </c>
      <c r="Q177" s="54">
        <v>0</v>
      </c>
      <c r="R177" s="54">
        <v>4.4914000000000003E-2</v>
      </c>
      <c r="S177" s="54">
        <v>4.6852479999999996</v>
      </c>
      <c r="T177" s="54">
        <v>0.104795</v>
      </c>
      <c r="U177" s="54">
        <v>8.4353010000000008</v>
      </c>
      <c r="V177" s="54">
        <v>11.642836000000001</v>
      </c>
      <c r="W177" s="54">
        <v>2.671475</v>
      </c>
      <c r="X177" s="54">
        <v>2.7925999999999999E-2</v>
      </c>
      <c r="Y177" s="54">
        <v>2.5256569999999998</v>
      </c>
      <c r="Z177" s="54">
        <v>1.1002110000000001</v>
      </c>
      <c r="AA177" s="54">
        <v>9.8903990000000004</v>
      </c>
      <c r="AB177" s="54">
        <v>1.101672</v>
      </c>
      <c r="AC177" s="54">
        <v>10.883578</v>
      </c>
      <c r="AD177" s="54">
        <v>1.9204810000000001</v>
      </c>
      <c r="AE177" s="54">
        <v>129.53001399999999</v>
      </c>
      <c r="AF177" s="54">
        <v>11.427320999999999</v>
      </c>
      <c r="AG177" s="53">
        <v>98.724739999999997</v>
      </c>
      <c r="AH177" s="53">
        <v>7.9686999999999994E-2</v>
      </c>
      <c r="AI177" s="54">
        <v>1.4910540000000001</v>
      </c>
      <c r="AJ177" s="54">
        <v>2.5247139999999999</v>
      </c>
      <c r="AK177" s="53">
        <v>3.4944630000000001</v>
      </c>
      <c r="AL177" s="53">
        <v>1.4030389999999999</v>
      </c>
      <c r="AM177" s="53">
        <v>3.4821999999999999E-2</v>
      </c>
      <c r="AN177" s="53">
        <v>0.21682299999999999</v>
      </c>
      <c r="AO177" s="53">
        <v>1.098352</v>
      </c>
      <c r="AP177" s="53">
        <v>5.2054689999999999</v>
      </c>
      <c r="AQ177" s="53">
        <v>3.7009400000000001</v>
      </c>
      <c r="AR177" s="53">
        <v>5.0661999999999999E-2</v>
      </c>
      <c r="AS177" s="53">
        <v>3.4827999999999998E-2</v>
      </c>
      <c r="AT177" s="53">
        <v>1.7839780000000001</v>
      </c>
      <c r="AU177" s="109">
        <v>9.7729669999999995</v>
      </c>
      <c r="AV177" s="109">
        <v>1.6121E-2</v>
      </c>
    </row>
    <row r="178" spans="1:48" ht="16.5" customHeight="1" x14ac:dyDescent="0.3">
      <c r="A178" s="9">
        <v>177</v>
      </c>
      <c r="B178" s="3">
        <v>44446</v>
      </c>
      <c r="C178" s="112">
        <v>7.1411470000000001</v>
      </c>
      <c r="D178" s="54">
        <v>2.1586000000000001E-2</v>
      </c>
      <c r="E178" s="112">
        <v>3.5989E-2</v>
      </c>
      <c r="F178" s="54">
        <v>6.3547589999999996</v>
      </c>
      <c r="G178" s="54">
        <v>2.5562839999999998</v>
      </c>
      <c r="H178" s="54">
        <v>10.254118999999999</v>
      </c>
      <c r="I178" s="54">
        <v>6.7388000000000003E-2</v>
      </c>
      <c r="J178" s="54">
        <v>2.7445810000000002</v>
      </c>
      <c r="K178" s="54">
        <v>1.745233</v>
      </c>
      <c r="L178" s="54">
        <v>2.5223499999999999</v>
      </c>
      <c r="M178" s="54">
        <v>0.207597</v>
      </c>
      <c r="N178" s="54">
        <v>2.125165</v>
      </c>
      <c r="O178" s="54">
        <v>0.16120399999999999</v>
      </c>
      <c r="P178" s="54">
        <v>8.6875640000000001</v>
      </c>
      <c r="Q178" s="54">
        <v>0</v>
      </c>
      <c r="R178" s="54">
        <v>4.5090999999999999E-2</v>
      </c>
      <c r="S178" s="54">
        <v>4.7436020000000001</v>
      </c>
      <c r="T178" s="54">
        <v>0.103837</v>
      </c>
      <c r="U178" s="54">
        <v>8.4353010000000008</v>
      </c>
      <c r="V178" s="54">
        <v>11.642836000000001</v>
      </c>
      <c r="W178" s="54">
        <v>2.6767280000000002</v>
      </c>
      <c r="X178" s="54">
        <v>2.7913E-2</v>
      </c>
      <c r="Y178" s="54">
        <v>2.5562900000000002</v>
      </c>
      <c r="Z178" s="54">
        <v>1.0996710000000001</v>
      </c>
      <c r="AA178" s="54">
        <v>9.8598730000000003</v>
      </c>
      <c r="AB178" s="54">
        <v>1.104544</v>
      </c>
      <c r="AC178" s="54">
        <v>10.883578</v>
      </c>
      <c r="AD178" s="54">
        <v>1.9204810000000001</v>
      </c>
      <c r="AE178" s="54">
        <v>129.475571</v>
      </c>
      <c r="AF178" s="54">
        <v>11.454326</v>
      </c>
      <c r="AG178" s="53">
        <v>98.776477</v>
      </c>
      <c r="AH178" s="53">
        <v>7.9708000000000001E-2</v>
      </c>
      <c r="AI178" s="54">
        <v>1.4863500000000001</v>
      </c>
      <c r="AJ178" s="54">
        <v>2.527736</v>
      </c>
      <c r="AK178" s="53">
        <v>3.491692</v>
      </c>
      <c r="AL178" s="53">
        <v>1.4043019999999999</v>
      </c>
      <c r="AM178" s="53">
        <v>3.5046000000000001E-2</v>
      </c>
      <c r="AN178" s="53">
        <v>0.21751400000000001</v>
      </c>
      <c r="AO178" s="53">
        <v>1.100587</v>
      </c>
      <c r="AP178" s="53">
        <v>5.1447149999999997</v>
      </c>
      <c r="AQ178" s="53">
        <v>3.7009400000000001</v>
      </c>
      <c r="AR178" s="53">
        <v>5.0354999999999997E-2</v>
      </c>
      <c r="AS178" s="53">
        <v>3.4747E-2</v>
      </c>
      <c r="AT178" s="53">
        <v>1.7871980000000001</v>
      </c>
      <c r="AU178" s="109">
        <v>9.7729669999999995</v>
      </c>
      <c r="AV178" s="109">
        <v>1.6303999999999999E-2</v>
      </c>
    </row>
    <row r="179" spans="1:48" ht="16.5" customHeight="1" x14ac:dyDescent="0.3">
      <c r="A179" s="9">
        <v>178</v>
      </c>
      <c r="B179" s="3">
        <v>44445</v>
      </c>
      <c r="C179" s="112">
        <v>7.1368840000000002</v>
      </c>
      <c r="D179" s="54">
        <v>2.1575E-2</v>
      </c>
      <c r="E179" s="112">
        <v>3.5968E-2</v>
      </c>
      <c r="F179" s="54">
        <v>6.3523040000000002</v>
      </c>
      <c r="G179" s="54">
        <v>2.5515240000000001</v>
      </c>
      <c r="H179" s="54">
        <v>10.273847999999999</v>
      </c>
      <c r="I179" s="54">
        <v>6.7535999999999999E-2</v>
      </c>
      <c r="J179" s="54">
        <v>2.7273710000000002</v>
      </c>
      <c r="K179" s="54">
        <v>1.737501</v>
      </c>
      <c r="L179" s="54">
        <v>2.5171700000000001</v>
      </c>
      <c r="M179" s="54">
        <v>0.20750199999999999</v>
      </c>
      <c r="N179" s="54">
        <v>2.125489</v>
      </c>
      <c r="O179" s="54">
        <v>0.16112099999999999</v>
      </c>
      <c r="P179" s="54">
        <v>8.6821870000000008</v>
      </c>
      <c r="Q179" s="54">
        <v>0</v>
      </c>
      <c r="R179" s="54">
        <v>4.4925E-2</v>
      </c>
      <c r="S179" s="54">
        <v>4.7237130000000001</v>
      </c>
      <c r="T179" s="54">
        <v>0.103779</v>
      </c>
      <c r="U179" s="54">
        <v>8.4353010000000008</v>
      </c>
      <c r="V179" s="54">
        <v>11.642836000000001</v>
      </c>
      <c r="W179" s="54">
        <v>2.6741519999999999</v>
      </c>
      <c r="X179" s="54">
        <v>2.7900000000000001E-2</v>
      </c>
      <c r="Y179" s="54">
        <v>2.5433370000000002</v>
      </c>
      <c r="Z179" s="54">
        <v>1.0991310000000001</v>
      </c>
      <c r="AA179" s="54">
        <v>9.8830109999999998</v>
      </c>
      <c r="AB179" s="54">
        <v>1.1029850000000001</v>
      </c>
      <c r="AC179" s="54">
        <v>10.883578</v>
      </c>
      <c r="AD179" s="54">
        <v>1.9204810000000001</v>
      </c>
      <c r="AE179" s="54">
        <v>129.42282</v>
      </c>
      <c r="AF179" s="54">
        <v>11.448513</v>
      </c>
      <c r="AG179" s="53">
        <v>98.729314000000002</v>
      </c>
      <c r="AH179" s="53">
        <v>7.9712000000000005E-2</v>
      </c>
      <c r="AI179" s="54">
        <v>1.488531</v>
      </c>
      <c r="AJ179" s="54">
        <v>2.5258060000000002</v>
      </c>
      <c r="AK179" s="53">
        <v>3.4883090000000001</v>
      </c>
      <c r="AL179" s="53">
        <v>1.404377</v>
      </c>
      <c r="AM179" s="53">
        <v>3.5131999999999997E-2</v>
      </c>
      <c r="AN179" s="53">
        <v>0.216916</v>
      </c>
      <c r="AO179" s="53">
        <v>1.099548</v>
      </c>
      <c r="AP179" s="53">
        <v>5.1447149999999997</v>
      </c>
      <c r="AQ179" s="53">
        <v>3.7009400000000001</v>
      </c>
      <c r="AR179" s="53">
        <v>5.0354999999999997E-2</v>
      </c>
      <c r="AS179" s="53">
        <v>3.4747E-2</v>
      </c>
      <c r="AT179" s="53">
        <v>1.7844789999999999</v>
      </c>
      <c r="AU179" s="109">
        <v>9.7729669999999995</v>
      </c>
      <c r="AV179" s="109">
        <v>1.6345999999999999E-2</v>
      </c>
    </row>
    <row r="180" spans="1:48" ht="16.5" customHeight="1" x14ac:dyDescent="0.3">
      <c r="A180" s="9">
        <v>179</v>
      </c>
      <c r="B180" s="3">
        <v>44442</v>
      </c>
      <c r="C180" s="112">
        <v>7.1267589999999998</v>
      </c>
      <c r="D180" s="54">
        <v>2.1541999999999999E-2</v>
      </c>
      <c r="E180" s="112">
        <v>3.5914000000000001E-2</v>
      </c>
      <c r="F180" s="54">
        <v>6.3412569999999997</v>
      </c>
      <c r="G180" s="54">
        <v>2.5504319999999998</v>
      </c>
      <c r="H180" s="54">
        <v>10.23208</v>
      </c>
      <c r="I180" s="54">
        <v>6.7160999999999998E-2</v>
      </c>
      <c r="J180" s="54">
        <v>2.7479689999999999</v>
      </c>
      <c r="K180" s="54">
        <v>1.747231</v>
      </c>
      <c r="L180" s="54">
        <v>2.516772</v>
      </c>
      <c r="M180" s="54">
        <v>0.20721700000000001</v>
      </c>
      <c r="N180" s="54">
        <v>2.1212490000000002</v>
      </c>
      <c r="O180" s="54">
        <v>0.16087899999999999</v>
      </c>
      <c r="P180" s="54">
        <v>8.6742170000000005</v>
      </c>
      <c r="Q180" s="54">
        <v>0</v>
      </c>
      <c r="R180" s="54">
        <v>4.5258E-2</v>
      </c>
      <c r="S180" s="54">
        <v>4.752904</v>
      </c>
      <c r="T180" s="54">
        <v>0.103058</v>
      </c>
      <c r="U180" s="54">
        <v>8.43919</v>
      </c>
      <c r="V180" s="54">
        <v>11.645303999999999</v>
      </c>
      <c r="W180" s="54">
        <v>2.67157</v>
      </c>
      <c r="X180" s="54">
        <v>2.7858999999999998E-2</v>
      </c>
      <c r="Y180" s="54">
        <v>2.5577350000000001</v>
      </c>
      <c r="Z180" s="54">
        <v>1.097515</v>
      </c>
      <c r="AA180" s="54">
        <v>9.8430540000000004</v>
      </c>
      <c r="AB180" s="54">
        <v>1.1020810000000001</v>
      </c>
      <c r="AC180" s="54">
        <v>10.886668999999999</v>
      </c>
      <c r="AD180" s="54">
        <v>1.9152709999999999</v>
      </c>
      <c r="AE180" s="54">
        <v>129.25411</v>
      </c>
      <c r="AF180" s="54">
        <v>11.437381</v>
      </c>
      <c r="AG180" s="53">
        <v>98.605278999999996</v>
      </c>
      <c r="AH180" s="53">
        <v>7.9725000000000004E-2</v>
      </c>
      <c r="AI180" s="54">
        <v>1.4831080000000001</v>
      </c>
      <c r="AJ180" s="54">
        <v>2.5227439999999999</v>
      </c>
      <c r="AK180" s="53">
        <v>3.4835850000000002</v>
      </c>
      <c r="AL180" s="53">
        <v>1.4018569999999999</v>
      </c>
      <c r="AM180" s="53">
        <v>3.4540000000000001E-2</v>
      </c>
      <c r="AN180" s="53">
        <v>0.21754699999999999</v>
      </c>
      <c r="AO180" s="53">
        <v>1.0983529999999999</v>
      </c>
      <c r="AP180" s="53">
        <v>5.1447149999999997</v>
      </c>
      <c r="AQ180" s="53">
        <v>3.7448899999999998</v>
      </c>
      <c r="AR180" s="53">
        <v>5.0354999999999997E-2</v>
      </c>
      <c r="AS180" s="53">
        <v>3.4747E-2</v>
      </c>
      <c r="AT180" s="53">
        <v>1.782929</v>
      </c>
      <c r="AU180" s="109">
        <v>9.7729669999999995</v>
      </c>
      <c r="AV180" s="109">
        <v>1.6361000000000001E-2</v>
      </c>
    </row>
    <row r="181" spans="1:48" ht="16.5" customHeight="1" x14ac:dyDescent="0.3">
      <c r="A181" s="9">
        <v>180</v>
      </c>
      <c r="B181" s="3">
        <v>44441</v>
      </c>
      <c r="C181" s="112">
        <v>7.1234219999999997</v>
      </c>
      <c r="D181" s="54">
        <v>2.1531000000000002E-2</v>
      </c>
      <c r="E181" s="112">
        <v>3.5895999999999997E-2</v>
      </c>
      <c r="F181" s="54">
        <v>6.3388590000000002</v>
      </c>
      <c r="G181" s="54">
        <v>2.5478939999999999</v>
      </c>
      <c r="H181" s="54">
        <v>10.263534999999999</v>
      </c>
      <c r="I181" s="54">
        <v>6.7361000000000004E-2</v>
      </c>
      <c r="J181" s="54">
        <v>2.7360600000000002</v>
      </c>
      <c r="K181" s="54">
        <v>1.742883</v>
      </c>
      <c r="L181" s="54">
        <v>2.5138720000000001</v>
      </c>
      <c r="M181" s="54">
        <v>0.207123</v>
      </c>
      <c r="N181" s="54">
        <v>2.1229200000000001</v>
      </c>
      <c r="O181" s="54">
        <v>0.160798</v>
      </c>
      <c r="P181" s="54">
        <v>8.6603139999999996</v>
      </c>
      <c r="Q181" s="54">
        <v>0</v>
      </c>
      <c r="R181" s="54">
        <v>4.521E-2</v>
      </c>
      <c r="S181" s="54">
        <v>4.7509670000000002</v>
      </c>
      <c r="T181" s="54">
        <v>0.103842</v>
      </c>
      <c r="U181" s="54">
        <v>8.43919</v>
      </c>
      <c r="V181" s="54">
        <v>11.645303999999999</v>
      </c>
      <c r="W181" s="54">
        <v>2.671081</v>
      </c>
      <c r="X181" s="54">
        <v>2.7845999999999999E-2</v>
      </c>
      <c r="Y181" s="54">
        <v>2.5515479999999999</v>
      </c>
      <c r="Z181" s="54">
        <v>1.096976</v>
      </c>
      <c r="AA181" s="54">
        <v>9.8722580000000004</v>
      </c>
      <c r="AB181" s="54">
        <v>1.1008880000000001</v>
      </c>
      <c r="AC181" s="54">
        <v>10.886668999999999</v>
      </c>
      <c r="AD181" s="54">
        <v>1.9152709999999999</v>
      </c>
      <c r="AE181" s="54">
        <v>129.10735199999999</v>
      </c>
      <c r="AF181" s="54">
        <v>11.432332000000001</v>
      </c>
      <c r="AG181" s="53">
        <v>98.565827999999996</v>
      </c>
      <c r="AH181" s="53">
        <v>7.9633999999999996E-2</v>
      </c>
      <c r="AI181" s="54">
        <v>1.4843219999999999</v>
      </c>
      <c r="AJ181" s="54">
        <v>2.522119</v>
      </c>
      <c r="AK181" s="53">
        <v>3.487241</v>
      </c>
      <c r="AL181" s="53">
        <v>1.4030530000000001</v>
      </c>
      <c r="AM181" s="53">
        <v>3.4354000000000003E-2</v>
      </c>
      <c r="AN181" s="53">
        <v>0.217442</v>
      </c>
      <c r="AO181" s="53">
        <v>1.097664</v>
      </c>
      <c r="AP181" s="53">
        <v>5.1447149999999997</v>
      </c>
      <c r="AQ181" s="53">
        <v>3.7448899999999998</v>
      </c>
      <c r="AR181" s="53">
        <v>5.0354999999999997E-2</v>
      </c>
      <c r="AS181" s="53">
        <v>3.4747E-2</v>
      </c>
      <c r="AT181" s="53">
        <v>1.781088</v>
      </c>
      <c r="AU181" s="109">
        <v>9.7729669999999995</v>
      </c>
      <c r="AV181" s="109">
        <v>1.6060999999999999E-2</v>
      </c>
    </row>
    <row r="182" spans="1:48" ht="16.5" customHeight="1" x14ac:dyDescent="0.3">
      <c r="A182" s="9">
        <v>181</v>
      </c>
      <c r="B182" s="3">
        <v>44440</v>
      </c>
      <c r="C182" s="112">
        <v>7.1200260000000002</v>
      </c>
      <c r="D182" s="54">
        <v>2.1520000000000001E-2</v>
      </c>
      <c r="E182" s="112">
        <v>3.5876999999999999E-2</v>
      </c>
      <c r="F182" s="54">
        <v>6.3352349999999999</v>
      </c>
      <c r="G182" s="54">
        <v>2.5487989999999998</v>
      </c>
      <c r="H182" s="54">
        <v>10.283969000000001</v>
      </c>
      <c r="I182" s="54">
        <v>6.7417000000000005E-2</v>
      </c>
      <c r="J182" s="54">
        <v>2.731274</v>
      </c>
      <c r="K182" s="54">
        <v>1.741263</v>
      </c>
      <c r="L182" s="54">
        <v>2.513976</v>
      </c>
      <c r="M182" s="54">
        <v>0.20702899999999999</v>
      </c>
      <c r="N182" s="54">
        <v>2.1240670000000001</v>
      </c>
      <c r="O182" s="54">
        <v>0.160717</v>
      </c>
      <c r="P182" s="54">
        <v>8.6521760000000008</v>
      </c>
      <c r="Q182" s="54">
        <v>0</v>
      </c>
      <c r="R182" s="54">
        <v>4.5055999999999999E-2</v>
      </c>
      <c r="S182" s="54">
        <v>4.7385599999999997</v>
      </c>
      <c r="T182" s="54">
        <v>0.10306999999999999</v>
      </c>
      <c r="U182" s="54">
        <v>8.43919</v>
      </c>
      <c r="V182" s="54">
        <v>11.645303999999999</v>
      </c>
      <c r="W182" s="54">
        <v>2.6707809999999998</v>
      </c>
      <c r="X182" s="54">
        <v>2.7833E-2</v>
      </c>
      <c r="Y182" s="54">
        <v>2.5450979999999999</v>
      </c>
      <c r="Z182" s="54">
        <v>1.096438</v>
      </c>
      <c r="AA182" s="54">
        <v>9.8918569999999999</v>
      </c>
      <c r="AB182" s="54">
        <v>1.101289</v>
      </c>
      <c r="AC182" s="54">
        <v>10.886668999999999</v>
      </c>
      <c r="AD182" s="54">
        <v>1.9152709999999999</v>
      </c>
      <c r="AE182" s="54">
        <v>129.00840600000001</v>
      </c>
      <c r="AF182" s="54">
        <v>11.429539999999999</v>
      </c>
      <c r="AG182" s="53">
        <v>98.538943000000003</v>
      </c>
      <c r="AH182" s="53">
        <v>7.9624E-2</v>
      </c>
      <c r="AI182" s="54">
        <v>1.4867189999999999</v>
      </c>
      <c r="AJ182" s="54">
        <v>2.521763</v>
      </c>
      <c r="AK182" s="53">
        <v>3.4675069999999999</v>
      </c>
      <c r="AL182" s="53">
        <v>1.4039699999999999</v>
      </c>
      <c r="AM182" s="53">
        <v>3.4564999999999999E-2</v>
      </c>
      <c r="AN182" s="53">
        <v>0.21698300000000001</v>
      </c>
      <c r="AO182" s="53">
        <v>1.0979429999999999</v>
      </c>
      <c r="AP182" s="53">
        <v>5.1447149999999997</v>
      </c>
      <c r="AQ182" s="53">
        <v>3.7448899999999998</v>
      </c>
      <c r="AR182" s="53">
        <v>5.0354999999999997E-2</v>
      </c>
      <c r="AS182" s="53">
        <v>3.4747E-2</v>
      </c>
      <c r="AT182" s="53">
        <v>1.781166</v>
      </c>
      <c r="AU182" s="109">
        <v>9.7729669999999995</v>
      </c>
      <c r="AV182" s="109">
        <v>1.6136999999999999E-2</v>
      </c>
    </row>
    <row r="183" spans="1:48" ht="16.5" customHeight="1" x14ac:dyDescent="0.3">
      <c r="A183" s="9">
        <v>182</v>
      </c>
      <c r="B183" s="3">
        <v>44439</v>
      </c>
      <c r="C183" s="112">
        <v>7.1169339999999996</v>
      </c>
      <c r="D183" s="54">
        <v>2.1509E-2</v>
      </c>
      <c r="E183" s="112">
        <v>3.5859000000000002E-2</v>
      </c>
      <c r="F183" s="54">
        <v>6.3302180000000003</v>
      </c>
      <c r="G183" s="54">
        <v>2.5465740000000001</v>
      </c>
      <c r="H183" s="54">
        <v>10.358249000000001</v>
      </c>
      <c r="I183" s="54">
        <v>6.7279000000000005E-2</v>
      </c>
      <c r="J183" s="54">
        <v>2.7085699999999999</v>
      </c>
      <c r="K183" s="54">
        <v>1.7189319999999999</v>
      </c>
      <c r="L183" s="54">
        <v>2.5103119999999999</v>
      </c>
      <c r="M183" s="54">
        <v>0.20693500000000001</v>
      </c>
      <c r="N183" s="54">
        <v>2.125642</v>
      </c>
      <c r="O183" s="54">
        <v>0.160636</v>
      </c>
      <c r="P183" s="54">
        <v>8.6396289999999993</v>
      </c>
      <c r="Q183" s="54">
        <v>0</v>
      </c>
      <c r="R183" s="54">
        <v>4.4905E-2</v>
      </c>
      <c r="S183" s="54">
        <v>4.6942729999999999</v>
      </c>
      <c r="T183" s="54">
        <v>0.103141</v>
      </c>
      <c r="U183" s="54">
        <v>8.5022029999999997</v>
      </c>
      <c r="V183" s="54">
        <v>11.723705000000001</v>
      </c>
      <c r="W183" s="54">
        <v>2.6674579999999999</v>
      </c>
      <c r="X183" s="54">
        <v>2.7820999999999999E-2</v>
      </c>
      <c r="Y183" s="54">
        <v>2.5203730000000002</v>
      </c>
      <c r="Z183" s="54">
        <v>1.095899</v>
      </c>
      <c r="AA183" s="54">
        <v>9.9753760000000007</v>
      </c>
      <c r="AB183" s="54">
        <v>1.100481</v>
      </c>
      <c r="AC183" s="54">
        <v>10.954214</v>
      </c>
      <c r="AD183" s="54">
        <v>1.9155789999999999</v>
      </c>
      <c r="AE183" s="54">
        <v>128.89242200000001</v>
      </c>
      <c r="AF183" s="54">
        <v>11.428129999999999</v>
      </c>
      <c r="AG183" s="53">
        <v>98.517027999999996</v>
      </c>
      <c r="AH183" s="53">
        <v>7.9660999999999996E-2</v>
      </c>
      <c r="AI183" s="54">
        <v>1.491603</v>
      </c>
      <c r="AJ183" s="54">
        <v>2.519657</v>
      </c>
      <c r="AK183" s="53">
        <v>3.4532129999999999</v>
      </c>
      <c r="AL183" s="53">
        <v>1.405289</v>
      </c>
      <c r="AM183" s="53">
        <v>3.4532E-2</v>
      </c>
      <c r="AN183" s="53">
        <v>0.21654300000000001</v>
      </c>
      <c r="AO183" s="53">
        <v>1.0960490000000001</v>
      </c>
      <c r="AP183" s="53">
        <v>5.1527419999999999</v>
      </c>
      <c r="AQ183" s="53">
        <v>3.7448899999999998</v>
      </c>
      <c r="AR183" s="53">
        <v>4.9747E-2</v>
      </c>
      <c r="AS183" s="53">
        <v>3.4667999999999997E-2</v>
      </c>
      <c r="AT183" s="53">
        <v>1.780098</v>
      </c>
      <c r="AU183" s="109">
        <v>9.8316770000000009</v>
      </c>
      <c r="AV183" s="109">
        <v>1.6374E-2</v>
      </c>
    </row>
    <row r="184" spans="1:48" ht="16.5" customHeight="1" x14ac:dyDescent="0.3">
      <c r="A184" s="9">
        <v>183</v>
      </c>
      <c r="B184" s="3">
        <v>44435</v>
      </c>
      <c r="C184" s="112">
        <v>7.1032510000000002</v>
      </c>
      <c r="D184" s="54">
        <v>2.1465000000000001E-2</v>
      </c>
      <c r="E184" s="112">
        <v>3.5785999999999998E-2</v>
      </c>
      <c r="F184" s="54">
        <v>6.3220679999999998</v>
      </c>
      <c r="G184" s="54">
        <v>2.537191</v>
      </c>
      <c r="H184" s="54">
        <v>10.328079000000001</v>
      </c>
      <c r="I184" s="54">
        <v>6.7084000000000005E-2</v>
      </c>
      <c r="J184" s="54">
        <v>2.6878899999999999</v>
      </c>
      <c r="K184" s="54">
        <v>1.700591</v>
      </c>
      <c r="L184" s="54">
        <v>2.5029219999999999</v>
      </c>
      <c r="M184" s="54">
        <v>0.20655999999999999</v>
      </c>
      <c r="N184" s="54">
        <v>2.1105290000000001</v>
      </c>
      <c r="O184" s="54">
        <v>0.16031200000000001</v>
      </c>
      <c r="P184" s="54">
        <v>8.6309909999999999</v>
      </c>
      <c r="Q184" s="54">
        <v>0</v>
      </c>
      <c r="R184" s="54">
        <v>4.4658999999999997E-2</v>
      </c>
      <c r="S184" s="54">
        <v>4.6632369999999996</v>
      </c>
      <c r="T184" s="54">
        <v>0.101493</v>
      </c>
      <c r="U184" s="54">
        <v>8.6283740000000009</v>
      </c>
      <c r="V184" s="54">
        <v>11.887931</v>
      </c>
      <c r="W184" s="54">
        <v>2.6565669999999999</v>
      </c>
      <c r="X184" s="54">
        <v>2.7768999999999999E-2</v>
      </c>
      <c r="Y184" s="54">
        <v>2.5041699999999998</v>
      </c>
      <c r="Z184" s="54">
        <v>1.0937520000000001</v>
      </c>
      <c r="AA184" s="54">
        <v>9.9498270000000009</v>
      </c>
      <c r="AB184" s="54">
        <v>1.0955969999999999</v>
      </c>
      <c r="AC184" s="54">
        <v>11.108668</v>
      </c>
      <c r="AD184" s="54">
        <v>1.898255</v>
      </c>
      <c r="AE184" s="54">
        <v>128.69889900000001</v>
      </c>
      <c r="AF184" s="54">
        <v>11.408023999999999</v>
      </c>
      <c r="AG184" s="53">
        <v>98.329329000000001</v>
      </c>
      <c r="AH184" s="53">
        <v>7.9528000000000001E-2</v>
      </c>
      <c r="AI184" s="54">
        <v>1.490197</v>
      </c>
      <c r="AJ184" s="54">
        <v>2.5110039999999998</v>
      </c>
      <c r="AK184" s="53">
        <v>3.4509970000000001</v>
      </c>
      <c r="AL184" s="53">
        <v>1.394922</v>
      </c>
      <c r="AM184" s="53">
        <v>3.3916000000000002E-2</v>
      </c>
      <c r="AN184" s="53">
        <v>0.21591299999999999</v>
      </c>
      <c r="AO184" s="53">
        <v>1.0938030000000001</v>
      </c>
      <c r="AP184" s="53">
        <v>5.1527419999999999</v>
      </c>
      <c r="AQ184" s="53">
        <v>3.7227100000000002</v>
      </c>
      <c r="AR184" s="53">
        <v>4.9747E-2</v>
      </c>
      <c r="AS184" s="53">
        <v>3.4667999999999997E-2</v>
      </c>
      <c r="AT184" s="53">
        <v>1.7740640000000001</v>
      </c>
      <c r="AU184" s="109">
        <v>9.8316770000000009</v>
      </c>
      <c r="AV184" s="109">
        <v>1.6034E-2</v>
      </c>
    </row>
    <row r="185" spans="1:48" ht="16.5" customHeight="1" x14ac:dyDescent="0.3">
      <c r="A185" s="9">
        <v>184</v>
      </c>
      <c r="B185" s="3">
        <v>44434</v>
      </c>
      <c r="C185" s="112">
        <v>7.0998799999999997</v>
      </c>
      <c r="D185" s="54">
        <v>2.1454000000000001E-2</v>
      </c>
      <c r="E185" s="112">
        <v>3.5768000000000001E-2</v>
      </c>
      <c r="F185" s="54">
        <v>6.3243830000000001</v>
      </c>
      <c r="G185" s="54">
        <v>2.540181</v>
      </c>
      <c r="H185" s="54">
        <v>10.350657999999999</v>
      </c>
      <c r="I185" s="54">
        <v>6.7436999999999997E-2</v>
      </c>
      <c r="J185" s="54">
        <v>2.7021820000000001</v>
      </c>
      <c r="K185" s="54">
        <v>1.7132510000000001</v>
      </c>
      <c r="L185" s="54">
        <v>2.5048119999999998</v>
      </c>
      <c r="M185" s="54">
        <v>0.20646700000000001</v>
      </c>
      <c r="N185" s="54">
        <v>2.1179420000000002</v>
      </c>
      <c r="O185" s="54">
        <v>0.16023200000000001</v>
      </c>
      <c r="P185" s="54">
        <v>8.6241859999999999</v>
      </c>
      <c r="Q185" s="54">
        <v>0</v>
      </c>
      <c r="R185" s="54">
        <v>4.4805999999999999E-2</v>
      </c>
      <c r="S185" s="54">
        <v>4.6996409999999997</v>
      </c>
      <c r="T185" s="54">
        <v>0.102243</v>
      </c>
      <c r="U185" s="54">
        <v>8.6283740000000009</v>
      </c>
      <c r="V185" s="54">
        <v>11.887931</v>
      </c>
      <c r="W185" s="54">
        <v>2.6594090000000001</v>
      </c>
      <c r="X185" s="54">
        <v>2.7757E-2</v>
      </c>
      <c r="Y185" s="54">
        <v>2.5224850000000001</v>
      </c>
      <c r="Z185" s="54">
        <v>1.093216</v>
      </c>
      <c r="AA185" s="54">
        <v>9.9747459999999997</v>
      </c>
      <c r="AB185" s="54">
        <v>1.097623</v>
      </c>
      <c r="AC185" s="54">
        <v>11.108668</v>
      </c>
      <c r="AD185" s="54">
        <v>1.898255</v>
      </c>
      <c r="AE185" s="54">
        <v>128.62816699999999</v>
      </c>
      <c r="AF185" s="54">
        <v>11.422485999999999</v>
      </c>
      <c r="AG185" s="53">
        <v>98.348226999999994</v>
      </c>
      <c r="AH185" s="53">
        <v>7.9508999999999996E-2</v>
      </c>
      <c r="AI185" s="54">
        <v>1.4911620000000001</v>
      </c>
      <c r="AJ185" s="54">
        <v>2.51241</v>
      </c>
      <c r="AK185" s="53">
        <v>3.4618169999999999</v>
      </c>
      <c r="AL185" s="53">
        <v>1.3999820000000001</v>
      </c>
      <c r="AM185" s="53">
        <v>3.4049999999999997E-2</v>
      </c>
      <c r="AN185" s="53">
        <v>0.21629200000000001</v>
      </c>
      <c r="AO185" s="53">
        <v>1.095798</v>
      </c>
      <c r="AP185" s="53">
        <v>5.1527419999999999</v>
      </c>
      <c r="AQ185" s="53">
        <v>3.7227100000000002</v>
      </c>
      <c r="AR185" s="53">
        <v>4.9747E-2</v>
      </c>
      <c r="AS185" s="53">
        <v>3.4667999999999997E-2</v>
      </c>
      <c r="AT185" s="53">
        <v>1.775838</v>
      </c>
      <c r="AU185" s="109">
        <v>9.8316770000000009</v>
      </c>
      <c r="AV185" s="109">
        <v>1.6191000000000001E-2</v>
      </c>
    </row>
    <row r="186" spans="1:48" ht="16.5" customHeight="1" x14ac:dyDescent="0.3">
      <c r="A186" s="9">
        <v>185</v>
      </c>
      <c r="B186" s="3">
        <v>44433</v>
      </c>
      <c r="C186" s="112">
        <v>7.0964700000000001</v>
      </c>
      <c r="D186" s="54">
        <v>2.1443E-2</v>
      </c>
      <c r="E186" s="112">
        <v>3.5749000000000003E-2</v>
      </c>
      <c r="F186" s="54">
        <v>6.321091</v>
      </c>
      <c r="G186" s="54">
        <v>2.5395650000000001</v>
      </c>
      <c r="H186" s="54">
        <v>10.378802</v>
      </c>
      <c r="I186" s="54">
        <v>6.7815E-2</v>
      </c>
      <c r="J186" s="54">
        <v>2.7240440000000001</v>
      </c>
      <c r="K186" s="54">
        <v>1.720207</v>
      </c>
      <c r="L186" s="54">
        <v>2.5034130000000001</v>
      </c>
      <c r="M186" s="54">
        <v>0.206373</v>
      </c>
      <c r="N186" s="54">
        <v>2.12216</v>
      </c>
      <c r="O186" s="54">
        <v>0.16014900000000001</v>
      </c>
      <c r="P186" s="54">
        <v>8.6177209999999995</v>
      </c>
      <c r="Q186" s="54">
        <v>0</v>
      </c>
      <c r="R186" s="54">
        <v>4.5180999999999999E-2</v>
      </c>
      <c r="S186" s="54">
        <v>4.7528629999999996</v>
      </c>
      <c r="T186" s="54">
        <v>0.10266</v>
      </c>
      <c r="U186" s="54">
        <v>8.6283740000000009</v>
      </c>
      <c r="V186" s="54">
        <v>11.887931</v>
      </c>
      <c r="W186" s="54">
        <v>2.6584120000000002</v>
      </c>
      <c r="X186" s="54">
        <v>2.7744000000000001E-2</v>
      </c>
      <c r="Y186" s="54">
        <v>2.5516200000000002</v>
      </c>
      <c r="Z186" s="54">
        <v>1.0926800000000001</v>
      </c>
      <c r="AA186" s="54">
        <v>10.010885999999999</v>
      </c>
      <c r="AB186" s="54">
        <v>1.0960350000000001</v>
      </c>
      <c r="AC186" s="54">
        <v>11.108668</v>
      </c>
      <c r="AD186" s="54">
        <v>1.898255</v>
      </c>
      <c r="AE186" s="54">
        <v>128.54450199999999</v>
      </c>
      <c r="AF186" s="54">
        <v>11.449413</v>
      </c>
      <c r="AG186" s="53">
        <v>98.398550999999998</v>
      </c>
      <c r="AH186" s="53">
        <v>7.9508999999999996E-2</v>
      </c>
      <c r="AI186" s="54">
        <v>1.4950859999999999</v>
      </c>
      <c r="AJ186" s="54">
        <v>2.5115880000000002</v>
      </c>
      <c r="AK186" s="53">
        <v>3.4751409999999998</v>
      </c>
      <c r="AL186" s="53">
        <v>1.4026810000000001</v>
      </c>
      <c r="AM186" s="53">
        <v>3.3909000000000002E-2</v>
      </c>
      <c r="AN186" s="53">
        <v>0.21729899999999999</v>
      </c>
      <c r="AO186" s="53">
        <v>1.096662</v>
      </c>
      <c r="AP186" s="53">
        <v>5.1527419999999999</v>
      </c>
      <c r="AQ186" s="53">
        <v>3.7227100000000002</v>
      </c>
      <c r="AR186" s="53">
        <v>4.9747E-2</v>
      </c>
      <c r="AS186" s="53">
        <v>3.4667999999999997E-2</v>
      </c>
      <c r="AT186" s="53">
        <v>1.7761899999999999</v>
      </c>
      <c r="AU186" s="109">
        <v>9.8316770000000009</v>
      </c>
      <c r="AV186" s="109">
        <v>1.6111E-2</v>
      </c>
    </row>
    <row r="187" spans="1:48" ht="16.5" customHeight="1" x14ac:dyDescent="0.3">
      <c r="A187" s="9">
        <v>186</v>
      </c>
      <c r="B187" s="3">
        <v>44432</v>
      </c>
      <c r="C187" s="112">
        <v>7.0931129999999998</v>
      </c>
      <c r="D187" s="54">
        <v>2.1430999999999999E-2</v>
      </c>
      <c r="E187" s="112">
        <v>3.5729999999999998E-2</v>
      </c>
      <c r="F187" s="54">
        <v>6.3157690000000004</v>
      </c>
      <c r="G187" s="54">
        <v>2.5380829999999999</v>
      </c>
      <c r="H187" s="54">
        <v>10.421404000000001</v>
      </c>
      <c r="I187" s="54">
        <v>6.7674999999999999E-2</v>
      </c>
      <c r="J187" s="54">
        <v>2.7105920000000001</v>
      </c>
      <c r="K187" s="54">
        <v>1.718677</v>
      </c>
      <c r="L187" s="54">
        <v>2.5031840000000001</v>
      </c>
      <c r="M187" s="54">
        <v>0.20627599999999999</v>
      </c>
      <c r="N187" s="54">
        <v>2.1222370000000002</v>
      </c>
      <c r="O187" s="54">
        <v>0.16006100000000001</v>
      </c>
      <c r="P187" s="54">
        <v>8.6111389999999997</v>
      </c>
      <c r="Q187" s="54">
        <v>0</v>
      </c>
      <c r="R187" s="54">
        <v>4.4916999999999999E-2</v>
      </c>
      <c r="S187" s="54">
        <v>4.7322839999999999</v>
      </c>
      <c r="T187" s="54">
        <v>0.101538</v>
      </c>
      <c r="U187" s="54">
        <v>8.6283740000000009</v>
      </c>
      <c r="V187" s="54">
        <v>11.887931</v>
      </c>
      <c r="W187" s="54">
        <v>2.6584430000000001</v>
      </c>
      <c r="X187" s="54">
        <v>2.7729E-2</v>
      </c>
      <c r="Y187" s="54">
        <v>2.5413600000000001</v>
      </c>
      <c r="Z187" s="54">
        <v>1.092144</v>
      </c>
      <c r="AA187" s="54">
        <v>10.060810999999999</v>
      </c>
      <c r="AB187" s="54">
        <v>1.094487</v>
      </c>
      <c r="AC187" s="54">
        <v>11.108668</v>
      </c>
      <c r="AD187" s="54">
        <v>1.898255</v>
      </c>
      <c r="AE187" s="54">
        <v>128.46761799999999</v>
      </c>
      <c r="AF187" s="54">
        <v>11.434048000000001</v>
      </c>
      <c r="AG187" s="53">
        <v>98.359087000000002</v>
      </c>
      <c r="AH187" s="53">
        <v>7.9473000000000002E-2</v>
      </c>
      <c r="AI187" s="54">
        <v>1.4992430000000001</v>
      </c>
      <c r="AJ187" s="54">
        <v>2.5111810000000001</v>
      </c>
      <c r="AK187" s="53">
        <v>3.4794309999999999</v>
      </c>
      <c r="AL187" s="53">
        <v>1.4030199999999999</v>
      </c>
      <c r="AM187" s="53">
        <v>3.3550000000000003E-2</v>
      </c>
      <c r="AN187" s="53">
        <v>0.21692900000000001</v>
      </c>
      <c r="AO187" s="53">
        <v>1.094751</v>
      </c>
      <c r="AP187" s="53">
        <v>4.9872290000000001</v>
      </c>
      <c r="AQ187" s="53">
        <v>3.7227100000000002</v>
      </c>
      <c r="AR187" s="53">
        <v>4.9241E-2</v>
      </c>
      <c r="AS187" s="53">
        <v>3.4581000000000001E-2</v>
      </c>
      <c r="AT187" s="53">
        <v>1.77488</v>
      </c>
      <c r="AU187" s="109">
        <v>9.8316770000000009</v>
      </c>
      <c r="AV187" s="109">
        <v>1.5675000000000001E-2</v>
      </c>
    </row>
    <row r="188" spans="1:48" ht="16.5" customHeight="1" x14ac:dyDescent="0.3">
      <c r="A188" s="9">
        <v>187</v>
      </c>
      <c r="B188" s="3">
        <v>44431</v>
      </c>
      <c r="C188" s="112">
        <v>7.0896980000000003</v>
      </c>
      <c r="D188" s="54">
        <v>2.1419000000000001E-2</v>
      </c>
      <c r="E188" s="112">
        <v>3.5712000000000001E-2</v>
      </c>
      <c r="F188" s="54">
        <v>6.3147200000000003</v>
      </c>
      <c r="G188" s="54">
        <v>2.536683</v>
      </c>
      <c r="H188" s="54">
        <v>10.497285</v>
      </c>
      <c r="I188" s="54">
        <v>6.7937999999999998E-2</v>
      </c>
      <c r="J188" s="54">
        <v>2.677762</v>
      </c>
      <c r="K188" s="54">
        <v>1.7166520000000001</v>
      </c>
      <c r="L188" s="54">
        <v>2.4999769999999999</v>
      </c>
      <c r="M188" s="54">
        <v>0.20618300000000001</v>
      </c>
      <c r="N188" s="54">
        <v>2.121054</v>
      </c>
      <c r="O188" s="54">
        <v>0.15998100000000001</v>
      </c>
      <c r="P188" s="54">
        <v>8.5975649999999995</v>
      </c>
      <c r="Q188" s="54">
        <v>0</v>
      </c>
      <c r="R188" s="54">
        <v>4.4422000000000003E-2</v>
      </c>
      <c r="S188" s="54">
        <v>4.6482900000000003</v>
      </c>
      <c r="T188" s="54">
        <v>0.100454</v>
      </c>
      <c r="U188" s="54">
        <v>8.6283740000000009</v>
      </c>
      <c r="V188" s="54">
        <v>11.887931</v>
      </c>
      <c r="W188" s="54">
        <v>2.6545719999999999</v>
      </c>
      <c r="X188" s="54">
        <v>2.7716000000000001E-2</v>
      </c>
      <c r="Y188" s="54">
        <v>2.4972650000000001</v>
      </c>
      <c r="Z188" s="54">
        <v>1.0916079999999999</v>
      </c>
      <c r="AA188" s="54">
        <v>10.139018999999999</v>
      </c>
      <c r="AB188" s="54">
        <v>1.0925659999999999</v>
      </c>
      <c r="AC188" s="54">
        <v>11.108668</v>
      </c>
      <c r="AD188" s="54">
        <v>1.898255</v>
      </c>
      <c r="AE188" s="54">
        <v>128.39377200000001</v>
      </c>
      <c r="AF188" s="54">
        <v>11.409134999999999</v>
      </c>
      <c r="AG188" s="53">
        <v>98.264187000000007</v>
      </c>
      <c r="AH188" s="53">
        <v>7.9376000000000002E-2</v>
      </c>
      <c r="AI188" s="54">
        <v>1.504923</v>
      </c>
      <c r="AJ188" s="54">
        <v>2.5085739999999999</v>
      </c>
      <c r="AK188" s="53">
        <v>3.451336</v>
      </c>
      <c r="AL188" s="53">
        <v>1.402366</v>
      </c>
      <c r="AM188" s="53">
        <v>3.3305000000000001E-2</v>
      </c>
      <c r="AN188" s="53">
        <v>0.21603900000000001</v>
      </c>
      <c r="AO188" s="53">
        <v>1.093772</v>
      </c>
      <c r="AP188" s="53">
        <v>4.9872290000000001</v>
      </c>
      <c r="AQ188" s="53">
        <v>3.7227100000000002</v>
      </c>
      <c r="AR188" s="53">
        <v>4.9241E-2</v>
      </c>
      <c r="AS188" s="53">
        <v>3.4581000000000001E-2</v>
      </c>
      <c r="AT188" s="53">
        <v>1.773512</v>
      </c>
      <c r="AU188" s="109">
        <v>9.8316770000000009</v>
      </c>
      <c r="AV188" s="109">
        <v>1.4983E-2</v>
      </c>
    </row>
    <row r="189" spans="1:48" ht="16.5" customHeight="1" x14ac:dyDescent="0.3">
      <c r="A189" s="9">
        <v>188</v>
      </c>
      <c r="B189" s="3">
        <v>44428</v>
      </c>
      <c r="C189" s="112">
        <v>7.0795380000000003</v>
      </c>
      <c r="D189" s="54">
        <v>2.1385999999999999E-2</v>
      </c>
      <c r="E189" s="112">
        <v>3.5658000000000002E-2</v>
      </c>
      <c r="F189" s="54">
        <v>6.3101479999999999</v>
      </c>
      <c r="G189" s="54">
        <v>2.533836</v>
      </c>
      <c r="H189" s="54">
        <v>10.477273</v>
      </c>
      <c r="I189" s="54">
        <v>6.8149000000000001E-2</v>
      </c>
      <c r="J189" s="54">
        <v>2.679176</v>
      </c>
      <c r="K189" s="54">
        <v>1.722647</v>
      </c>
      <c r="L189" s="54">
        <v>2.4983140000000001</v>
      </c>
      <c r="M189" s="54">
        <v>0.205901</v>
      </c>
      <c r="N189" s="54">
        <v>2.1176569999999999</v>
      </c>
      <c r="O189" s="54">
        <v>0.15973499999999999</v>
      </c>
      <c r="P189" s="54">
        <v>8.5910010000000003</v>
      </c>
      <c r="Q189" s="54">
        <v>0</v>
      </c>
      <c r="R189" s="54">
        <v>4.4595000000000003E-2</v>
      </c>
      <c r="S189" s="54">
        <v>4.6339499999999996</v>
      </c>
      <c r="T189" s="54">
        <v>9.9441000000000002E-2</v>
      </c>
      <c r="U189" s="54">
        <v>8.6302730000000007</v>
      </c>
      <c r="V189" s="54">
        <v>11.877336</v>
      </c>
      <c r="W189" s="54">
        <v>2.6496400000000002</v>
      </c>
      <c r="X189" s="54">
        <v>2.7678000000000001E-2</v>
      </c>
      <c r="Y189" s="54">
        <v>2.4925600000000001</v>
      </c>
      <c r="Z189" s="54">
        <v>1.090004</v>
      </c>
      <c r="AA189" s="54">
        <v>10.120005000000001</v>
      </c>
      <c r="AB189" s="54">
        <v>1.0897559999999999</v>
      </c>
      <c r="AC189" s="54">
        <v>11.128163000000001</v>
      </c>
      <c r="AD189" s="54">
        <v>1.885589</v>
      </c>
      <c r="AE189" s="54">
        <v>128.263915</v>
      </c>
      <c r="AF189" s="54">
        <v>11.399233000000001</v>
      </c>
      <c r="AG189" s="53">
        <v>98.142863000000006</v>
      </c>
      <c r="AH189" s="53">
        <v>7.9223000000000002E-2</v>
      </c>
      <c r="AI189" s="54">
        <v>1.504192</v>
      </c>
      <c r="AJ189" s="54">
        <v>2.5040019999999998</v>
      </c>
      <c r="AK189" s="53">
        <v>3.462297</v>
      </c>
      <c r="AL189" s="53">
        <v>1.399705</v>
      </c>
      <c r="AM189" s="53">
        <v>3.3249000000000001E-2</v>
      </c>
      <c r="AN189" s="53">
        <v>0.21657499999999999</v>
      </c>
      <c r="AO189" s="53">
        <v>1.0923290000000001</v>
      </c>
      <c r="AP189" s="53">
        <v>4.9872290000000001</v>
      </c>
      <c r="AQ189" s="53">
        <v>3.8009360000000001</v>
      </c>
      <c r="AR189" s="53">
        <v>4.9241E-2</v>
      </c>
      <c r="AS189" s="53">
        <v>3.4581000000000001E-2</v>
      </c>
      <c r="AT189" s="53">
        <v>1.7717989999999999</v>
      </c>
      <c r="AU189" s="109">
        <v>9.8316770000000009</v>
      </c>
      <c r="AV189" s="109">
        <v>1.5395000000000001E-2</v>
      </c>
    </row>
    <row r="190" spans="1:48" ht="16.5" customHeight="1" x14ac:dyDescent="0.3">
      <c r="A190" s="9">
        <v>189</v>
      </c>
      <c r="B190" s="3">
        <v>44427</v>
      </c>
      <c r="C190" s="112">
        <v>7.0761770000000004</v>
      </c>
      <c r="D190" s="54">
        <v>2.1375000000000002E-2</v>
      </c>
      <c r="E190" s="112">
        <v>3.5638999999999997E-2</v>
      </c>
      <c r="F190" s="54">
        <v>6.3080249999999998</v>
      </c>
      <c r="G190" s="54">
        <v>2.5319120000000002</v>
      </c>
      <c r="H190" s="54">
        <v>10.422682</v>
      </c>
      <c r="I190" s="54">
        <v>6.7946999999999994E-2</v>
      </c>
      <c r="J190" s="54">
        <v>2.6992419999999999</v>
      </c>
      <c r="K190" s="54">
        <v>1.741101</v>
      </c>
      <c r="L190" s="54">
        <v>2.49682</v>
      </c>
      <c r="M190" s="54">
        <v>0.20580899999999999</v>
      </c>
      <c r="N190" s="54">
        <v>2.1150389999999999</v>
      </c>
      <c r="O190" s="54">
        <v>0.15965399999999999</v>
      </c>
      <c r="P190" s="54">
        <v>8.591799</v>
      </c>
      <c r="Q190" s="54">
        <v>0</v>
      </c>
      <c r="R190" s="54">
        <v>4.4821E-2</v>
      </c>
      <c r="S190" s="54">
        <v>4.6646260000000002</v>
      </c>
      <c r="T190" s="54">
        <v>9.9338999999999997E-2</v>
      </c>
      <c r="U190" s="54">
        <v>8.6302730000000007</v>
      </c>
      <c r="V190" s="54">
        <v>11.877336</v>
      </c>
      <c r="W190" s="54">
        <v>2.6523850000000002</v>
      </c>
      <c r="X190" s="54">
        <v>2.7664999999999999E-2</v>
      </c>
      <c r="Y190" s="54">
        <v>2.5026130000000002</v>
      </c>
      <c r="Z190" s="54">
        <v>1.0894699999999999</v>
      </c>
      <c r="AA190" s="54">
        <v>10.063302</v>
      </c>
      <c r="AB190" s="54">
        <v>1.0884020000000001</v>
      </c>
      <c r="AC190" s="54">
        <v>11.128163000000001</v>
      </c>
      <c r="AD190" s="54">
        <v>1.885589</v>
      </c>
      <c r="AE190" s="54">
        <v>128.2363</v>
      </c>
      <c r="AF190" s="54">
        <v>11.395258</v>
      </c>
      <c r="AG190" s="53">
        <v>98.096546000000004</v>
      </c>
      <c r="AH190" s="53">
        <v>7.9350000000000004E-2</v>
      </c>
      <c r="AI190" s="54">
        <v>1.499309</v>
      </c>
      <c r="AJ190" s="54">
        <v>2.5049329999999999</v>
      </c>
      <c r="AK190" s="53">
        <v>3.4472429999999998</v>
      </c>
      <c r="AL190" s="53">
        <v>1.398183</v>
      </c>
      <c r="AM190" s="53">
        <v>3.4016999999999999E-2</v>
      </c>
      <c r="AN190" s="53">
        <v>0.217302</v>
      </c>
      <c r="AO190" s="53">
        <v>1.093342</v>
      </c>
      <c r="AP190" s="53">
        <v>4.9872290000000001</v>
      </c>
      <c r="AQ190" s="53">
        <v>3.8009360000000001</v>
      </c>
      <c r="AR190" s="53">
        <v>4.9241E-2</v>
      </c>
      <c r="AS190" s="53">
        <v>3.4581000000000001E-2</v>
      </c>
      <c r="AT190" s="53">
        <v>1.7705839999999999</v>
      </c>
      <c r="AU190" s="109">
        <v>9.8316770000000009</v>
      </c>
      <c r="AV190" s="109">
        <v>1.5566E-2</v>
      </c>
    </row>
    <row r="191" spans="1:48" ht="16.5" customHeight="1" x14ac:dyDescent="0.3">
      <c r="A191" s="9">
        <v>190</v>
      </c>
      <c r="B191" s="3">
        <v>44426</v>
      </c>
      <c r="C191" s="112">
        <v>7.0728140000000002</v>
      </c>
      <c r="D191" s="54">
        <v>2.1364000000000001E-2</v>
      </c>
      <c r="E191" s="112">
        <v>3.5621E-2</v>
      </c>
      <c r="F191" s="54">
        <v>6.3044250000000002</v>
      </c>
      <c r="G191" s="54">
        <v>2.5325329999999999</v>
      </c>
      <c r="H191" s="54">
        <v>10.366137</v>
      </c>
      <c r="I191" s="54">
        <v>6.7402000000000004E-2</v>
      </c>
      <c r="J191" s="54">
        <v>2.7261760000000002</v>
      </c>
      <c r="K191" s="54">
        <v>1.7660610000000001</v>
      </c>
      <c r="L191" s="54">
        <v>2.5003449999999998</v>
      </c>
      <c r="M191" s="54">
        <v>0.20571600000000001</v>
      </c>
      <c r="N191" s="54">
        <v>2.117162</v>
      </c>
      <c r="O191" s="54">
        <v>0.15957399999999999</v>
      </c>
      <c r="P191" s="54">
        <v>8.5954510000000006</v>
      </c>
      <c r="Q191" s="54">
        <v>0</v>
      </c>
      <c r="R191" s="54">
        <v>4.5182E-2</v>
      </c>
      <c r="S191" s="54">
        <v>4.7113690000000004</v>
      </c>
      <c r="T191" s="54">
        <v>9.9075999999999997E-2</v>
      </c>
      <c r="U191" s="54">
        <v>8.6302730000000007</v>
      </c>
      <c r="V191" s="54">
        <v>11.877336</v>
      </c>
      <c r="W191" s="54">
        <v>2.6532460000000002</v>
      </c>
      <c r="X191" s="54">
        <v>2.7653E-2</v>
      </c>
      <c r="Y191" s="54">
        <v>2.524702</v>
      </c>
      <c r="Z191" s="54">
        <v>1.0889359999999999</v>
      </c>
      <c r="AA191" s="54">
        <v>10.006216999999999</v>
      </c>
      <c r="AB191" s="54">
        <v>1.0886009999999999</v>
      </c>
      <c r="AC191" s="54">
        <v>11.128163000000001</v>
      </c>
      <c r="AD191" s="54">
        <v>1.885589</v>
      </c>
      <c r="AE191" s="54">
        <v>128.22591499999999</v>
      </c>
      <c r="AF191" s="54">
        <v>11.407927000000001</v>
      </c>
      <c r="AG191" s="53">
        <v>98.088913000000005</v>
      </c>
      <c r="AH191" s="53">
        <v>7.9283000000000006E-2</v>
      </c>
      <c r="AI191" s="54">
        <v>1.492472</v>
      </c>
      <c r="AJ191" s="54">
        <v>2.504829</v>
      </c>
      <c r="AK191" s="53">
        <v>3.4587949999999998</v>
      </c>
      <c r="AL191" s="53">
        <v>1.4004799999999999</v>
      </c>
      <c r="AM191" s="53">
        <v>3.4036999999999998E-2</v>
      </c>
      <c r="AN191" s="53">
        <v>0.21837100000000001</v>
      </c>
      <c r="AO191" s="53">
        <v>1.0936900000000001</v>
      </c>
      <c r="AP191" s="53">
        <v>4.9872290000000001</v>
      </c>
      <c r="AQ191" s="53">
        <v>3.8009360000000001</v>
      </c>
      <c r="AR191" s="53">
        <v>4.9241E-2</v>
      </c>
      <c r="AS191" s="53">
        <v>3.4581000000000001E-2</v>
      </c>
      <c r="AT191" s="53">
        <v>1.7711509999999999</v>
      </c>
      <c r="AU191" s="109">
        <v>9.8316770000000009</v>
      </c>
      <c r="AV191" s="109">
        <v>1.5834999999999998E-2</v>
      </c>
    </row>
    <row r="192" spans="1:48" ht="16.5" customHeight="1" x14ac:dyDescent="0.3">
      <c r="A192" s="9">
        <v>191</v>
      </c>
      <c r="B192" s="3">
        <v>44425</v>
      </c>
      <c r="C192" s="112">
        <v>7.0687720000000001</v>
      </c>
      <c r="D192" s="54">
        <v>2.1353E-2</v>
      </c>
      <c r="E192" s="112">
        <v>3.5603000000000003E-2</v>
      </c>
      <c r="F192" s="54">
        <v>6.3047690000000003</v>
      </c>
      <c r="G192" s="54">
        <v>2.5359349999999998</v>
      </c>
      <c r="H192" s="54">
        <v>10.428305999999999</v>
      </c>
      <c r="I192" s="54">
        <v>6.7447999999999994E-2</v>
      </c>
      <c r="J192" s="54">
        <v>2.7131810000000001</v>
      </c>
      <c r="K192" s="54">
        <v>1.7433099999999999</v>
      </c>
      <c r="L192" s="54">
        <v>2.501782</v>
      </c>
      <c r="M192" s="54">
        <v>0.205623</v>
      </c>
      <c r="N192" s="54">
        <v>2.120962</v>
      </c>
      <c r="O192" s="54">
        <v>0.159494</v>
      </c>
      <c r="P192" s="54">
        <v>8.5873279999999994</v>
      </c>
      <c r="Q192" s="54">
        <v>0</v>
      </c>
      <c r="R192" s="54">
        <v>4.5019999999999998E-2</v>
      </c>
      <c r="S192" s="54">
        <v>4.7023950000000001</v>
      </c>
      <c r="T192" s="54">
        <v>0.101423</v>
      </c>
      <c r="U192" s="54">
        <v>8.6302730000000007</v>
      </c>
      <c r="V192" s="54">
        <v>11.877336</v>
      </c>
      <c r="W192" s="54">
        <v>2.6540180000000002</v>
      </c>
      <c r="X192" s="54">
        <v>2.7640000000000001E-2</v>
      </c>
      <c r="Y192" s="54">
        <v>2.5190600000000001</v>
      </c>
      <c r="Z192" s="54">
        <v>1.0884020000000001</v>
      </c>
      <c r="AA192" s="54">
        <v>10.069233000000001</v>
      </c>
      <c r="AB192" s="54">
        <v>1.090279</v>
      </c>
      <c r="AC192" s="54">
        <v>11.128163000000001</v>
      </c>
      <c r="AD192" s="54">
        <v>1.885589</v>
      </c>
      <c r="AE192" s="54">
        <v>128.15105399999999</v>
      </c>
      <c r="AF192" s="54">
        <v>11.434647999999999</v>
      </c>
      <c r="AG192" s="53">
        <v>98.148870000000002</v>
      </c>
      <c r="AH192" s="53">
        <v>7.9240000000000005E-2</v>
      </c>
      <c r="AI192" s="54">
        <v>1.50695</v>
      </c>
      <c r="AJ192" s="54">
        <v>2.5053610000000002</v>
      </c>
      <c r="AK192" s="53">
        <v>3.4530729999999998</v>
      </c>
      <c r="AL192" s="53">
        <v>1.4030260000000001</v>
      </c>
      <c r="AM192" s="53">
        <v>3.4236000000000003E-2</v>
      </c>
      <c r="AN192" s="53">
        <v>0.21803700000000001</v>
      </c>
      <c r="AO192" s="53">
        <v>1.09493</v>
      </c>
      <c r="AP192" s="53">
        <v>4.9029999999999996</v>
      </c>
      <c r="AQ192" s="53">
        <v>3.8009360000000001</v>
      </c>
      <c r="AR192" s="53">
        <v>4.8929E-2</v>
      </c>
      <c r="AS192" s="53">
        <v>3.4514999999999997E-2</v>
      </c>
      <c r="AT192" s="53">
        <v>1.7737099999999999</v>
      </c>
      <c r="AU192" s="109">
        <v>9.8316770000000009</v>
      </c>
      <c r="AV192" s="109">
        <v>1.6087000000000001E-2</v>
      </c>
    </row>
    <row r="193" spans="1:48" ht="16.5" customHeight="1" x14ac:dyDescent="0.3">
      <c r="A193" s="9">
        <v>192</v>
      </c>
      <c r="B193" s="3">
        <v>44424</v>
      </c>
      <c r="C193" s="112">
        <v>7.0652999999999997</v>
      </c>
      <c r="D193" s="54">
        <v>2.1342E-2</v>
      </c>
      <c r="E193" s="112">
        <v>3.5588000000000002E-2</v>
      </c>
      <c r="F193" s="54">
        <v>6.3023860000000003</v>
      </c>
      <c r="G193" s="54">
        <v>2.5371779999999999</v>
      </c>
      <c r="H193" s="54">
        <v>10.503571000000001</v>
      </c>
      <c r="I193" s="54">
        <v>6.7277000000000003E-2</v>
      </c>
      <c r="J193" s="54">
        <v>2.7020209999999998</v>
      </c>
      <c r="K193" s="54">
        <v>1.749161</v>
      </c>
      <c r="L193" s="54">
        <v>2.5012620000000001</v>
      </c>
      <c r="M193" s="54">
        <v>0.20552899999999999</v>
      </c>
      <c r="N193" s="54">
        <v>2.1270820000000001</v>
      </c>
      <c r="O193" s="54">
        <v>0.159414</v>
      </c>
      <c r="P193" s="54">
        <v>8.5755040000000005</v>
      </c>
      <c r="Q193" s="54">
        <v>0</v>
      </c>
      <c r="R193" s="54">
        <v>4.5041999999999999E-2</v>
      </c>
      <c r="S193" s="54">
        <v>4.6925670000000004</v>
      </c>
      <c r="T193" s="54">
        <v>0.103009</v>
      </c>
      <c r="U193" s="54">
        <v>8.6302730000000007</v>
      </c>
      <c r="V193" s="54">
        <v>11.877336</v>
      </c>
      <c r="W193" s="54">
        <v>2.651246</v>
      </c>
      <c r="X193" s="54">
        <v>2.7632E-2</v>
      </c>
      <c r="Y193" s="54">
        <v>2.5144799999999998</v>
      </c>
      <c r="Z193" s="54">
        <v>1.0878699999999999</v>
      </c>
      <c r="AA193" s="54">
        <v>10.147932000000001</v>
      </c>
      <c r="AB193" s="54">
        <v>1.090695</v>
      </c>
      <c r="AC193" s="54">
        <v>11.128163000000001</v>
      </c>
      <c r="AD193" s="54">
        <v>1.885589</v>
      </c>
      <c r="AE193" s="54">
        <v>128.07908800000001</v>
      </c>
      <c r="AF193" s="54">
        <v>11.431951</v>
      </c>
      <c r="AG193" s="53">
        <v>98.118003000000002</v>
      </c>
      <c r="AH193" s="53">
        <v>7.9291E-2</v>
      </c>
      <c r="AI193" s="54">
        <v>1.5163359999999999</v>
      </c>
      <c r="AJ193" s="54">
        <v>2.503698</v>
      </c>
      <c r="AK193" s="53">
        <v>3.4517950000000002</v>
      </c>
      <c r="AL193" s="53">
        <v>1.4079809999999999</v>
      </c>
      <c r="AM193" s="53">
        <v>3.4935000000000001E-2</v>
      </c>
      <c r="AN193" s="53">
        <v>0.217778</v>
      </c>
      <c r="AO193" s="53">
        <v>1.094765</v>
      </c>
      <c r="AP193" s="53">
        <v>4.9029999999999996</v>
      </c>
      <c r="AQ193" s="53">
        <v>3.8009360000000001</v>
      </c>
      <c r="AR193" s="53">
        <v>4.8929E-2</v>
      </c>
      <c r="AS193" s="53">
        <v>3.4514999999999997E-2</v>
      </c>
      <c r="AT193" s="53">
        <v>1.7743469999999999</v>
      </c>
      <c r="AU193" s="109">
        <v>9.8316770000000009</v>
      </c>
      <c r="AV193" s="109">
        <v>1.6362000000000002E-2</v>
      </c>
    </row>
    <row r="194" spans="1:48" ht="16.5" customHeight="1" x14ac:dyDescent="0.3">
      <c r="A194" s="9">
        <v>193</v>
      </c>
      <c r="B194" s="3">
        <v>44420</v>
      </c>
      <c r="C194" s="112">
        <v>7.0517510000000003</v>
      </c>
      <c r="D194" s="54">
        <v>2.1298000000000001E-2</v>
      </c>
      <c r="E194" s="112">
        <v>3.5513999999999997E-2</v>
      </c>
      <c r="F194" s="54">
        <v>6.293965</v>
      </c>
      <c r="G194" s="54">
        <v>2.5296699999999999</v>
      </c>
      <c r="H194" s="54">
        <v>10.592883</v>
      </c>
      <c r="I194" s="54">
        <v>6.6925999999999999E-2</v>
      </c>
      <c r="J194" s="54">
        <v>2.6245829999999999</v>
      </c>
      <c r="K194" s="54">
        <v>1.698437</v>
      </c>
      <c r="L194" s="54">
        <v>2.4946709999999999</v>
      </c>
      <c r="M194" s="54">
        <v>0.20515600000000001</v>
      </c>
      <c r="N194" s="54">
        <v>2.1168680000000002</v>
      </c>
      <c r="O194" s="54">
        <v>0.15909400000000001</v>
      </c>
      <c r="P194" s="54">
        <v>8.5466519999999999</v>
      </c>
      <c r="Q194" s="54">
        <v>0</v>
      </c>
      <c r="R194" s="54">
        <v>4.403E-2</v>
      </c>
      <c r="S194" s="54">
        <v>4.5620969999999996</v>
      </c>
      <c r="T194" s="54">
        <v>0.10423399999999999</v>
      </c>
      <c r="U194" s="54">
        <v>8.6526739999999993</v>
      </c>
      <c r="V194" s="54">
        <v>11.907074</v>
      </c>
      <c r="W194" s="54">
        <v>2.6350760000000002</v>
      </c>
      <c r="X194" s="54">
        <v>2.7584000000000001E-2</v>
      </c>
      <c r="Y194" s="54">
        <v>2.4475630000000002</v>
      </c>
      <c r="Z194" s="54">
        <v>1.0857399999999999</v>
      </c>
      <c r="AA194" s="54">
        <v>10.249162999999999</v>
      </c>
      <c r="AB194" s="54">
        <v>1.0862830000000001</v>
      </c>
      <c r="AC194" s="54">
        <v>11.163352</v>
      </c>
      <c r="AD194" s="54">
        <v>1.86934</v>
      </c>
      <c r="AE194" s="54">
        <v>127.808863</v>
      </c>
      <c r="AF194" s="54">
        <v>11.396845000000001</v>
      </c>
      <c r="AG194" s="53">
        <v>97.909923000000006</v>
      </c>
      <c r="AH194" s="53">
        <v>7.8999E-2</v>
      </c>
      <c r="AI194" s="54">
        <v>1.529933</v>
      </c>
      <c r="AJ194" s="54">
        <v>2.4931779999999999</v>
      </c>
      <c r="AK194" s="53">
        <v>3.443905</v>
      </c>
      <c r="AL194" s="53">
        <v>1.4011020000000001</v>
      </c>
      <c r="AM194" s="53">
        <v>3.4997E-2</v>
      </c>
      <c r="AN194" s="53">
        <v>0.21523100000000001</v>
      </c>
      <c r="AO194" s="53">
        <v>1.090686</v>
      </c>
      <c r="AP194" s="53">
        <v>4.9029999999999996</v>
      </c>
      <c r="AQ194" s="53">
        <v>3.7143679999999999</v>
      </c>
      <c r="AR194" s="53">
        <v>4.8929E-2</v>
      </c>
      <c r="AS194" s="53">
        <v>3.4514999999999997E-2</v>
      </c>
      <c r="AT194" s="53">
        <v>1.7687790000000001</v>
      </c>
      <c r="AU194" s="109">
        <v>9.8316770000000009</v>
      </c>
      <c r="AV194" s="109">
        <v>1.6805E-2</v>
      </c>
    </row>
    <row r="195" spans="1:48" ht="16.5" customHeight="1" x14ac:dyDescent="0.3">
      <c r="A195" s="9">
        <v>194</v>
      </c>
      <c r="B195" s="3">
        <v>44419</v>
      </c>
      <c r="C195" s="112">
        <v>7.0483669999999998</v>
      </c>
      <c r="D195" s="54">
        <v>2.1287E-2</v>
      </c>
      <c r="E195" s="112">
        <v>3.5496E-2</v>
      </c>
      <c r="F195" s="54">
        <v>6.2942030000000004</v>
      </c>
      <c r="G195" s="54">
        <v>2.5299770000000001</v>
      </c>
      <c r="H195" s="54">
        <v>10.589983</v>
      </c>
      <c r="I195" s="54">
        <v>6.7113000000000006E-2</v>
      </c>
      <c r="J195" s="54">
        <v>2.6634069999999999</v>
      </c>
      <c r="K195" s="54">
        <v>1.722407</v>
      </c>
      <c r="L195" s="54">
        <v>2.4948450000000002</v>
      </c>
      <c r="M195" s="54">
        <v>0.205063</v>
      </c>
      <c r="N195" s="54">
        <v>2.1234850000000001</v>
      </c>
      <c r="O195" s="54">
        <v>0.15901399999999999</v>
      </c>
      <c r="P195" s="54">
        <v>8.5333109999999994</v>
      </c>
      <c r="Q195" s="54">
        <v>0</v>
      </c>
      <c r="R195" s="54">
        <v>4.4540999999999997E-2</v>
      </c>
      <c r="S195" s="54">
        <v>4.6321469999999998</v>
      </c>
      <c r="T195" s="54">
        <v>0.10449799999999999</v>
      </c>
      <c r="U195" s="54">
        <v>8.6526739999999993</v>
      </c>
      <c r="V195" s="54">
        <v>11.907074</v>
      </c>
      <c r="W195" s="54">
        <v>2.6418870000000001</v>
      </c>
      <c r="X195" s="54">
        <v>2.7570999999999998E-2</v>
      </c>
      <c r="Y195" s="54">
        <v>2.4901140000000002</v>
      </c>
      <c r="Z195" s="54">
        <v>1.085208</v>
      </c>
      <c r="AA195" s="54">
        <v>10.245778</v>
      </c>
      <c r="AB195" s="54">
        <v>1.087658</v>
      </c>
      <c r="AC195" s="54">
        <v>11.163352</v>
      </c>
      <c r="AD195" s="54">
        <v>1.86934</v>
      </c>
      <c r="AE195" s="54">
        <v>127.713847</v>
      </c>
      <c r="AF195" s="54">
        <v>11.413444999999999</v>
      </c>
      <c r="AG195" s="53">
        <v>97.923704000000001</v>
      </c>
      <c r="AH195" s="53">
        <v>7.9045000000000004E-2</v>
      </c>
      <c r="AI195" s="54">
        <v>1.529992</v>
      </c>
      <c r="AJ195" s="54">
        <v>2.4964279999999999</v>
      </c>
      <c r="AK195" s="53">
        <v>3.4434650000000002</v>
      </c>
      <c r="AL195" s="53">
        <v>1.406088</v>
      </c>
      <c r="AM195" s="53">
        <v>3.4832000000000002E-2</v>
      </c>
      <c r="AN195" s="53">
        <v>0.21687400000000001</v>
      </c>
      <c r="AO195" s="53">
        <v>1.0944130000000001</v>
      </c>
      <c r="AP195" s="53">
        <v>4.9029999999999996</v>
      </c>
      <c r="AQ195" s="53">
        <v>3.7143679999999999</v>
      </c>
      <c r="AR195" s="53">
        <v>4.8929E-2</v>
      </c>
      <c r="AS195" s="53">
        <v>3.4514999999999997E-2</v>
      </c>
      <c r="AT195" s="53">
        <v>1.7697080000000001</v>
      </c>
      <c r="AU195" s="109">
        <v>9.8316770000000009</v>
      </c>
      <c r="AV195" s="109">
        <v>1.6619999999999999E-2</v>
      </c>
    </row>
    <row r="196" spans="1:48" ht="16.5" customHeight="1" x14ac:dyDescent="0.3">
      <c r="A196" s="9">
        <v>195</v>
      </c>
      <c r="B196" s="3">
        <v>44418</v>
      </c>
      <c r="C196" s="112">
        <v>7.0452000000000004</v>
      </c>
      <c r="D196" s="54">
        <v>2.1276E-2</v>
      </c>
      <c r="E196" s="112">
        <v>3.5478000000000003E-2</v>
      </c>
      <c r="F196" s="54">
        <v>6.2927580000000001</v>
      </c>
      <c r="G196" s="54">
        <v>2.5291079999999999</v>
      </c>
      <c r="H196" s="54">
        <v>10.617648000000001</v>
      </c>
      <c r="I196" s="54">
        <v>6.7971000000000004E-2</v>
      </c>
      <c r="J196" s="54">
        <v>2.6463619999999999</v>
      </c>
      <c r="K196" s="54">
        <v>1.708718</v>
      </c>
      <c r="L196" s="54">
        <v>2.494164</v>
      </c>
      <c r="M196" s="54">
        <v>0.20497299999999999</v>
      </c>
      <c r="N196" s="54">
        <v>2.1293660000000001</v>
      </c>
      <c r="O196" s="54">
        <v>0.15893499999999999</v>
      </c>
      <c r="P196" s="54">
        <v>8.5273810000000001</v>
      </c>
      <c r="Q196" s="54">
        <v>0</v>
      </c>
      <c r="R196" s="54">
        <v>4.4451999999999998E-2</v>
      </c>
      <c r="S196" s="54">
        <v>4.5903510000000001</v>
      </c>
      <c r="T196" s="54">
        <v>0.10542799999999999</v>
      </c>
      <c r="U196" s="54">
        <v>8.6526739999999993</v>
      </c>
      <c r="V196" s="54">
        <v>11.907074</v>
      </c>
      <c r="W196" s="54">
        <v>2.6412620000000002</v>
      </c>
      <c r="X196" s="54">
        <v>2.7559E-2</v>
      </c>
      <c r="Y196" s="54">
        <v>2.4745560000000002</v>
      </c>
      <c r="Z196" s="54">
        <v>1.0874459999999999</v>
      </c>
      <c r="AA196" s="54">
        <v>10.271556</v>
      </c>
      <c r="AB196" s="54">
        <v>1.0873330000000001</v>
      </c>
      <c r="AC196" s="54">
        <v>11.163352</v>
      </c>
      <c r="AD196" s="54">
        <v>1.86934</v>
      </c>
      <c r="AE196" s="54">
        <v>127.650301</v>
      </c>
      <c r="AF196" s="54">
        <v>11.401493</v>
      </c>
      <c r="AG196" s="53">
        <v>97.862288000000007</v>
      </c>
      <c r="AH196" s="53">
        <v>7.9017000000000004E-2</v>
      </c>
      <c r="AI196" s="54">
        <v>1.5368269999999999</v>
      </c>
      <c r="AJ196" s="54">
        <v>2.4956130000000001</v>
      </c>
      <c r="AK196" s="53">
        <v>3.4376060000000002</v>
      </c>
      <c r="AL196" s="53">
        <v>1.4091130000000001</v>
      </c>
      <c r="AM196" s="53">
        <v>3.4757000000000003E-2</v>
      </c>
      <c r="AN196" s="53">
        <v>0.21648999999999999</v>
      </c>
      <c r="AO196" s="53">
        <v>1.093405</v>
      </c>
      <c r="AP196" s="53">
        <v>4.7768699999999997</v>
      </c>
      <c r="AQ196" s="53">
        <v>3.6718600000000001</v>
      </c>
      <c r="AR196" s="53">
        <v>4.7926000000000003E-2</v>
      </c>
      <c r="AS196" s="53">
        <v>3.4401000000000001E-2</v>
      </c>
      <c r="AT196" s="53">
        <v>1.76905</v>
      </c>
      <c r="AU196" s="109">
        <v>9.8316770000000009</v>
      </c>
      <c r="AV196" s="109">
        <v>1.6289999999999999E-2</v>
      </c>
    </row>
    <row r="197" spans="1:48" ht="16.5" customHeight="1" x14ac:dyDescent="0.3">
      <c r="A197" s="9">
        <v>196</v>
      </c>
      <c r="B197" s="3">
        <v>44417</v>
      </c>
      <c r="C197" s="112">
        <v>7.0418450000000004</v>
      </c>
      <c r="D197" s="54">
        <v>2.1264999999999999E-2</v>
      </c>
      <c r="E197" s="112">
        <v>3.5460999999999999E-2</v>
      </c>
      <c r="F197" s="54">
        <v>6.2889090000000003</v>
      </c>
      <c r="G197" s="54">
        <v>2.5278860000000001</v>
      </c>
      <c r="H197" s="54">
        <v>10.528841</v>
      </c>
      <c r="I197" s="54">
        <v>6.9164000000000003E-2</v>
      </c>
      <c r="J197" s="54">
        <v>2.6446049999999999</v>
      </c>
      <c r="K197" s="54">
        <v>1.711578</v>
      </c>
      <c r="L197" s="54">
        <v>2.491711</v>
      </c>
      <c r="M197" s="54">
        <v>0.20488000000000001</v>
      </c>
      <c r="N197" s="54">
        <v>2.1285820000000002</v>
      </c>
      <c r="O197" s="54">
        <v>0.15885299999999999</v>
      </c>
      <c r="P197" s="54">
        <v>8.5441380000000002</v>
      </c>
      <c r="Q197" s="54">
        <v>0</v>
      </c>
      <c r="R197" s="54">
        <v>4.4221000000000003E-2</v>
      </c>
      <c r="S197" s="54">
        <v>4.5933520000000003</v>
      </c>
      <c r="T197" s="54">
        <v>0.1042</v>
      </c>
      <c r="U197" s="54">
        <v>8.6526739999999993</v>
      </c>
      <c r="V197" s="54">
        <v>11.907074</v>
      </c>
      <c r="W197" s="54">
        <v>2.6387420000000001</v>
      </c>
      <c r="X197" s="54">
        <v>2.7546000000000001E-2</v>
      </c>
      <c r="Y197" s="54">
        <v>2.476607</v>
      </c>
      <c r="Z197" s="54">
        <v>1.0869139999999999</v>
      </c>
      <c r="AA197" s="54">
        <v>10.176636999999999</v>
      </c>
      <c r="AB197" s="54">
        <v>1.08643</v>
      </c>
      <c r="AC197" s="54">
        <v>11.163352</v>
      </c>
      <c r="AD197" s="54">
        <v>1.86934</v>
      </c>
      <c r="AE197" s="54">
        <v>127.70563199999999</v>
      </c>
      <c r="AF197" s="54">
        <v>11.407033999999999</v>
      </c>
      <c r="AG197" s="53">
        <v>97.827916000000002</v>
      </c>
      <c r="AH197" s="53">
        <v>7.8841999999999995E-2</v>
      </c>
      <c r="AI197" s="54">
        <v>1.527838</v>
      </c>
      <c r="AJ197" s="54">
        <v>2.493179</v>
      </c>
      <c r="AK197" s="53">
        <v>3.4263469999999998</v>
      </c>
      <c r="AL197" s="53">
        <v>1.4066510000000001</v>
      </c>
      <c r="AM197" s="53">
        <v>3.5492999999999997E-2</v>
      </c>
      <c r="AN197" s="53">
        <v>0.216257</v>
      </c>
      <c r="AO197" s="53">
        <v>1.093526</v>
      </c>
      <c r="AP197" s="53">
        <v>4.7768699999999997</v>
      </c>
      <c r="AQ197" s="53">
        <v>3.6718600000000001</v>
      </c>
      <c r="AR197" s="53">
        <v>4.7926000000000003E-2</v>
      </c>
      <c r="AS197" s="53">
        <v>3.4401000000000001E-2</v>
      </c>
      <c r="AT197" s="53">
        <v>1.768394</v>
      </c>
      <c r="AU197" s="109">
        <v>9.8316770000000009</v>
      </c>
      <c r="AV197" s="109">
        <v>1.6485E-2</v>
      </c>
    </row>
    <row r="198" spans="1:48" ht="16.5" customHeight="1" x14ac:dyDescent="0.3">
      <c r="A198" s="9">
        <v>197</v>
      </c>
      <c r="B198" s="3">
        <v>44414</v>
      </c>
      <c r="C198" s="112">
        <v>7.0316809999999998</v>
      </c>
      <c r="D198" s="54">
        <v>2.1232000000000001E-2</v>
      </c>
      <c r="E198" s="112">
        <v>3.5407000000000001E-2</v>
      </c>
      <c r="F198" s="54">
        <v>6.277825</v>
      </c>
      <c r="G198" s="54">
        <v>2.5246569999999999</v>
      </c>
      <c r="H198" s="54">
        <v>10.485282</v>
      </c>
      <c r="I198" s="54">
        <v>6.9610000000000005E-2</v>
      </c>
      <c r="J198" s="54">
        <v>2.6339800000000002</v>
      </c>
      <c r="K198" s="54">
        <v>1.7089669999999999</v>
      </c>
      <c r="L198" s="54">
        <v>2.4886750000000002</v>
      </c>
      <c r="M198" s="54">
        <v>0.204599</v>
      </c>
      <c r="N198" s="54">
        <v>2.1294650000000002</v>
      </c>
      <c r="O198" s="54">
        <v>0.15861900000000001</v>
      </c>
      <c r="P198" s="54">
        <v>8.5472549999999998</v>
      </c>
      <c r="Q198" s="54">
        <v>0</v>
      </c>
      <c r="R198" s="54">
        <v>4.4315E-2</v>
      </c>
      <c r="S198" s="54">
        <v>4.5996600000000001</v>
      </c>
      <c r="T198" s="54">
        <v>0.104364</v>
      </c>
      <c r="U198" s="54">
        <v>8.5011779999999995</v>
      </c>
      <c r="V198" s="54">
        <v>11.695681</v>
      </c>
      <c r="W198" s="54">
        <v>2.6419510000000002</v>
      </c>
      <c r="X198" s="54">
        <v>2.7508000000000001E-2</v>
      </c>
      <c r="Y198" s="54">
        <v>2.481468</v>
      </c>
      <c r="Z198" s="54">
        <v>1.085321</v>
      </c>
      <c r="AA198" s="54">
        <v>10.131817</v>
      </c>
      <c r="AB198" s="54">
        <v>1.085302</v>
      </c>
      <c r="AC198" s="54">
        <v>10.975599000000001</v>
      </c>
      <c r="AD198" s="54">
        <v>1.8714</v>
      </c>
      <c r="AE198" s="54">
        <v>127.579155</v>
      </c>
      <c r="AF198" s="54">
        <v>11.386106</v>
      </c>
      <c r="AG198" s="53">
        <v>97.721435999999997</v>
      </c>
      <c r="AH198" s="53">
        <v>7.8618999999999994E-2</v>
      </c>
      <c r="AI198" s="54">
        <v>1.5217970000000001</v>
      </c>
      <c r="AJ198" s="54">
        <v>2.4939779999999998</v>
      </c>
      <c r="AK198" s="53">
        <v>3.4402339999999998</v>
      </c>
      <c r="AL198" s="53">
        <v>1.406183</v>
      </c>
      <c r="AM198" s="53">
        <v>3.5130000000000002E-2</v>
      </c>
      <c r="AN198" s="53">
        <v>0.21637799999999999</v>
      </c>
      <c r="AO198" s="53">
        <v>1.0904830000000001</v>
      </c>
      <c r="AP198" s="53">
        <v>4.7768699999999997</v>
      </c>
      <c r="AQ198" s="53">
        <v>3.5715750000000002</v>
      </c>
      <c r="AR198" s="53">
        <v>4.7926000000000003E-2</v>
      </c>
      <c r="AS198" s="53">
        <v>3.4401000000000001E-2</v>
      </c>
      <c r="AT198" s="53">
        <v>1.7674099999999999</v>
      </c>
      <c r="AU198" s="109">
        <v>9.8316770000000009</v>
      </c>
      <c r="AV198" s="109">
        <v>1.6559000000000001E-2</v>
      </c>
    </row>
    <row r="199" spans="1:48" ht="16.5" customHeight="1" x14ac:dyDescent="0.3">
      <c r="A199" s="9">
        <v>198</v>
      </c>
      <c r="B199" s="3">
        <v>44413</v>
      </c>
      <c r="C199" s="112">
        <v>7.0283889999999998</v>
      </c>
      <c r="D199" s="54">
        <v>2.1221E-2</v>
      </c>
      <c r="E199" s="112">
        <v>3.5388999999999997E-2</v>
      </c>
      <c r="F199" s="54">
        <v>6.2659669999999998</v>
      </c>
      <c r="G199" s="54">
        <v>2.5157820000000002</v>
      </c>
      <c r="H199" s="54">
        <v>10.366133</v>
      </c>
      <c r="I199" s="54">
        <v>6.8571999999999994E-2</v>
      </c>
      <c r="J199" s="54">
        <v>2.5998359999999998</v>
      </c>
      <c r="K199" s="54">
        <v>1.691692</v>
      </c>
      <c r="L199" s="54">
        <v>2.4849489999999999</v>
      </c>
      <c r="M199" s="54">
        <v>0.20450699999999999</v>
      </c>
      <c r="N199" s="54">
        <v>2.1104970000000001</v>
      </c>
      <c r="O199" s="54">
        <v>0.15853999999999999</v>
      </c>
      <c r="P199" s="54">
        <v>8.5482589999999998</v>
      </c>
      <c r="Q199" s="54">
        <v>0</v>
      </c>
      <c r="R199" s="54">
        <v>4.3914000000000002E-2</v>
      </c>
      <c r="S199" s="54">
        <v>4.5720700000000001</v>
      </c>
      <c r="T199" s="54">
        <v>0.102518</v>
      </c>
      <c r="U199" s="54">
        <v>8.5011779999999995</v>
      </c>
      <c r="V199" s="54">
        <v>11.695681</v>
      </c>
      <c r="W199" s="54">
        <v>2.6327609999999999</v>
      </c>
      <c r="X199" s="54">
        <v>2.7494999999999999E-2</v>
      </c>
      <c r="Y199" s="54">
        <v>2.466037</v>
      </c>
      <c r="Z199" s="54">
        <v>1.0847899999999999</v>
      </c>
      <c r="AA199" s="54">
        <v>10.006591</v>
      </c>
      <c r="AB199" s="54">
        <v>1.0804290000000001</v>
      </c>
      <c r="AC199" s="54">
        <v>10.975599000000001</v>
      </c>
      <c r="AD199" s="54">
        <v>1.8714</v>
      </c>
      <c r="AE199" s="54">
        <v>127.573486</v>
      </c>
      <c r="AF199" s="54">
        <v>11.315855000000001</v>
      </c>
      <c r="AG199" s="53">
        <v>97.492776000000006</v>
      </c>
      <c r="AH199" s="53">
        <v>7.8302999999999998E-2</v>
      </c>
      <c r="AI199" s="54">
        <v>1.506016</v>
      </c>
      <c r="AJ199" s="54">
        <v>2.4877419999999999</v>
      </c>
      <c r="AK199" s="53">
        <v>3.4649760000000001</v>
      </c>
      <c r="AL199" s="53">
        <v>1.3934679999999999</v>
      </c>
      <c r="AM199" s="53">
        <v>3.4909999999999997E-2</v>
      </c>
      <c r="AN199" s="53">
        <v>0.21431</v>
      </c>
      <c r="AO199" s="53">
        <v>1.084093</v>
      </c>
      <c r="AP199" s="53">
        <v>4.7768699999999997</v>
      </c>
      <c r="AQ199" s="53">
        <v>3.5715750000000002</v>
      </c>
      <c r="AR199" s="53">
        <v>4.7926000000000003E-2</v>
      </c>
      <c r="AS199" s="53">
        <v>3.4401000000000001E-2</v>
      </c>
      <c r="AT199" s="53">
        <v>1.760896</v>
      </c>
      <c r="AU199" s="109">
        <v>9.8316770000000009</v>
      </c>
      <c r="AV199" s="109">
        <v>1.6064999999999999E-2</v>
      </c>
    </row>
    <row r="200" spans="1:48" ht="16.5" customHeight="1" x14ac:dyDescent="0.3">
      <c r="A200" s="9">
        <v>199</v>
      </c>
      <c r="B200" s="3">
        <v>44412</v>
      </c>
      <c r="C200" s="112">
        <v>7.0251390000000002</v>
      </c>
      <c r="D200" s="54">
        <v>2.121E-2</v>
      </c>
      <c r="E200" s="112">
        <v>3.5371E-2</v>
      </c>
      <c r="F200" s="54">
        <v>6.2607730000000004</v>
      </c>
      <c r="G200" s="54">
        <v>2.508785</v>
      </c>
      <c r="H200" s="54">
        <v>10.254469</v>
      </c>
      <c r="I200" s="54">
        <v>6.7451999999999998E-2</v>
      </c>
      <c r="J200" s="54">
        <v>2.5826169999999999</v>
      </c>
      <c r="K200" s="54">
        <v>1.6765669999999999</v>
      </c>
      <c r="L200" s="54">
        <v>2.4810569999999998</v>
      </c>
      <c r="M200" s="54">
        <v>0.20441400000000001</v>
      </c>
      <c r="N200" s="54">
        <v>2.091615</v>
      </c>
      <c r="O200" s="54">
        <v>0.15846499999999999</v>
      </c>
      <c r="P200" s="54">
        <v>8.5563950000000002</v>
      </c>
      <c r="Q200" s="54">
        <v>0</v>
      </c>
      <c r="R200" s="54">
        <v>4.3522999999999999E-2</v>
      </c>
      <c r="S200" s="54">
        <v>4.5472419999999998</v>
      </c>
      <c r="T200" s="54">
        <v>0.100649</v>
      </c>
      <c r="U200" s="54">
        <v>8.5011779999999995</v>
      </c>
      <c r="V200" s="54">
        <v>11.695681</v>
      </c>
      <c r="W200" s="54">
        <v>2.6245120000000002</v>
      </c>
      <c r="X200" s="54">
        <v>2.7483E-2</v>
      </c>
      <c r="Y200" s="54">
        <v>2.4512019999999999</v>
      </c>
      <c r="Z200" s="54">
        <v>1.0842590000000001</v>
      </c>
      <c r="AA200" s="54">
        <v>9.8922559999999997</v>
      </c>
      <c r="AB200" s="54">
        <v>1.0768850000000001</v>
      </c>
      <c r="AC200" s="54">
        <v>10.975599000000001</v>
      </c>
      <c r="AD200" s="54">
        <v>1.8714</v>
      </c>
      <c r="AE200" s="54">
        <v>127.59701800000001</v>
      </c>
      <c r="AF200" s="54">
        <v>11.305899999999999</v>
      </c>
      <c r="AG200" s="53">
        <v>97.392353999999997</v>
      </c>
      <c r="AH200" s="53">
        <v>7.8081999999999999E-2</v>
      </c>
      <c r="AI200" s="54">
        <v>1.4917320000000001</v>
      </c>
      <c r="AJ200" s="54">
        <v>2.482154</v>
      </c>
      <c r="AK200" s="53">
        <v>3.4436460000000002</v>
      </c>
      <c r="AL200" s="53">
        <v>1.3811880000000001</v>
      </c>
      <c r="AM200" s="53">
        <v>3.4463000000000001E-2</v>
      </c>
      <c r="AN200" s="53">
        <v>0.21304100000000001</v>
      </c>
      <c r="AO200" s="53">
        <v>1.0826640000000001</v>
      </c>
      <c r="AP200" s="53">
        <v>4.7768699999999997</v>
      </c>
      <c r="AQ200" s="53">
        <v>3.5715750000000002</v>
      </c>
      <c r="AR200" s="53">
        <v>4.7926000000000003E-2</v>
      </c>
      <c r="AS200" s="53">
        <v>3.4401000000000001E-2</v>
      </c>
      <c r="AT200" s="53">
        <v>1.756167</v>
      </c>
      <c r="AU200" s="109">
        <v>9.8316770000000009</v>
      </c>
      <c r="AV200" s="109">
        <v>1.6381E-2</v>
      </c>
    </row>
    <row r="201" spans="1:48" ht="16.5" customHeight="1" x14ac:dyDescent="0.3">
      <c r="A201" s="9">
        <v>200</v>
      </c>
      <c r="B201" s="3">
        <v>44411</v>
      </c>
      <c r="C201" s="112">
        <v>7.021782</v>
      </c>
      <c r="D201" s="54">
        <v>2.1198999999999999E-2</v>
      </c>
      <c r="E201" s="112">
        <v>3.5353000000000002E-2</v>
      </c>
      <c r="F201" s="54">
        <v>6.2605190000000004</v>
      </c>
      <c r="G201" s="54">
        <v>2.513198</v>
      </c>
      <c r="H201" s="54">
        <v>10.322808999999999</v>
      </c>
      <c r="I201" s="54">
        <v>6.8101999999999996E-2</v>
      </c>
      <c r="J201" s="54">
        <v>2.5617700000000001</v>
      </c>
      <c r="K201" s="54">
        <v>1.6515169999999999</v>
      </c>
      <c r="L201" s="54">
        <v>2.48421</v>
      </c>
      <c r="M201" s="54">
        <v>0.204321</v>
      </c>
      <c r="N201" s="54">
        <v>2.0933320000000002</v>
      </c>
      <c r="O201" s="54">
        <v>0.158387</v>
      </c>
      <c r="P201" s="54">
        <v>8.5545799999999996</v>
      </c>
      <c r="Q201" s="54">
        <v>0</v>
      </c>
      <c r="R201" s="54">
        <v>4.3386000000000001E-2</v>
      </c>
      <c r="S201" s="54">
        <v>4.5153129999999999</v>
      </c>
      <c r="T201" s="54">
        <v>0.10133300000000001</v>
      </c>
      <c r="U201" s="54">
        <v>8.5011779999999995</v>
      </c>
      <c r="V201" s="54">
        <v>11.695681</v>
      </c>
      <c r="W201" s="54">
        <v>2.632371</v>
      </c>
      <c r="X201" s="54">
        <v>2.7470000000000001E-2</v>
      </c>
      <c r="Y201" s="54">
        <v>2.435181</v>
      </c>
      <c r="Z201" s="54">
        <v>1.0837289999999999</v>
      </c>
      <c r="AA201" s="54">
        <v>9.9639330000000008</v>
      </c>
      <c r="AB201" s="54">
        <v>1.079904</v>
      </c>
      <c r="AC201" s="54">
        <v>10.975599000000001</v>
      </c>
      <c r="AD201" s="54">
        <v>1.8714</v>
      </c>
      <c r="AE201" s="54">
        <v>127.551451</v>
      </c>
      <c r="AF201" s="54">
        <v>11.301799000000001</v>
      </c>
      <c r="AG201" s="53">
        <v>97.368601999999996</v>
      </c>
      <c r="AH201" s="53">
        <v>7.8088000000000005E-2</v>
      </c>
      <c r="AI201" s="54">
        <v>1.4996039999999999</v>
      </c>
      <c r="AJ201" s="54">
        <v>2.4859589999999998</v>
      </c>
      <c r="AK201" s="53">
        <v>3.4381339999999998</v>
      </c>
      <c r="AL201" s="53">
        <v>1.381394</v>
      </c>
      <c r="AM201" s="53">
        <v>3.5458999999999997E-2</v>
      </c>
      <c r="AN201" s="53">
        <v>0.21267900000000001</v>
      </c>
      <c r="AO201" s="53">
        <v>1.0826530000000001</v>
      </c>
      <c r="AP201" s="53">
        <v>4.7936110000000003</v>
      </c>
      <c r="AQ201" s="53">
        <v>3.5715750000000002</v>
      </c>
      <c r="AR201" s="53">
        <v>4.8061E-2</v>
      </c>
      <c r="AS201" s="53">
        <v>3.4390999999999998E-2</v>
      </c>
      <c r="AT201" s="53">
        <v>1.7593639999999999</v>
      </c>
      <c r="AU201" s="109">
        <v>9.8316770000000009</v>
      </c>
      <c r="AV201" s="109">
        <v>1.6633999999999999E-2</v>
      </c>
    </row>
    <row r="202" spans="1:48" ht="14.25" customHeight="1" x14ac:dyDescent="0.3">
      <c r="A202" s="9">
        <v>201</v>
      </c>
      <c r="B202" s="3">
        <v>44410</v>
      </c>
      <c r="C202" s="112">
        <v>7.0184569999999997</v>
      </c>
      <c r="D202" s="54">
        <v>2.1187999999999999E-2</v>
      </c>
      <c r="E202" s="112">
        <v>3.5334999999999998E-2</v>
      </c>
      <c r="F202" s="54">
        <v>6.2575229999999999</v>
      </c>
      <c r="G202" s="54">
        <v>2.5094310000000002</v>
      </c>
      <c r="H202" s="54">
        <v>10.347217000000001</v>
      </c>
      <c r="I202" s="54">
        <v>6.9098000000000007E-2</v>
      </c>
      <c r="J202" s="54">
        <v>2.5518169999999998</v>
      </c>
      <c r="K202" s="54">
        <v>1.630563</v>
      </c>
      <c r="L202" s="54">
        <v>2.4786220000000001</v>
      </c>
      <c r="M202" s="54">
        <v>0.20422799999999999</v>
      </c>
      <c r="N202" s="54">
        <v>2.0940409999999998</v>
      </c>
      <c r="O202" s="54">
        <v>0.158308</v>
      </c>
      <c r="P202" s="54">
        <v>8.5378229999999995</v>
      </c>
      <c r="Q202" s="54">
        <v>0</v>
      </c>
      <c r="R202" s="54">
        <v>4.3106999999999999E-2</v>
      </c>
      <c r="S202" s="54">
        <v>4.4808649999999997</v>
      </c>
      <c r="T202" s="54">
        <v>0.101378</v>
      </c>
      <c r="U202" s="54">
        <v>8.5011779999999995</v>
      </c>
      <c r="V202" s="54">
        <v>11.695681</v>
      </c>
      <c r="W202" s="54">
        <v>2.6293600000000001</v>
      </c>
      <c r="X202" s="54">
        <v>2.7456999999999999E-2</v>
      </c>
      <c r="Y202" s="54">
        <v>2.4183859999999999</v>
      </c>
      <c r="Z202" s="54">
        <v>1.083199</v>
      </c>
      <c r="AA202" s="54">
        <v>9.9953070000000004</v>
      </c>
      <c r="AB202" s="54">
        <v>1.0775440000000001</v>
      </c>
      <c r="AC202" s="54">
        <v>10.975599000000001</v>
      </c>
      <c r="AD202" s="54">
        <v>1.8714</v>
      </c>
      <c r="AE202" s="54">
        <v>127.330699</v>
      </c>
      <c r="AF202" s="54">
        <v>11.318493</v>
      </c>
      <c r="AG202" s="53">
        <v>97.392161999999999</v>
      </c>
      <c r="AH202" s="53">
        <v>7.7982999999999997E-2</v>
      </c>
      <c r="AI202" s="54">
        <v>1.5047010000000001</v>
      </c>
      <c r="AJ202" s="54">
        <v>2.4830519999999998</v>
      </c>
      <c r="AK202" s="53">
        <v>3.4128940000000001</v>
      </c>
      <c r="AL202" s="53">
        <v>1.3806229999999999</v>
      </c>
      <c r="AM202" s="53">
        <v>3.5712000000000001E-2</v>
      </c>
      <c r="AN202" s="53">
        <v>0.21211199999999999</v>
      </c>
      <c r="AO202" s="53">
        <v>1.0831900000000001</v>
      </c>
      <c r="AP202" s="53">
        <v>4.7936110000000003</v>
      </c>
      <c r="AQ202" s="53">
        <v>3.5715750000000002</v>
      </c>
      <c r="AR202" s="53">
        <v>4.8061E-2</v>
      </c>
      <c r="AS202" s="53">
        <v>3.4390999999999998E-2</v>
      </c>
      <c r="AT202" s="53">
        <v>1.7562800000000001</v>
      </c>
      <c r="AU202" s="109">
        <v>9.8316770000000009</v>
      </c>
      <c r="AV202" s="109">
        <v>1.7159000000000001E-2</v>
      </c>
    </row>
    <row r="203" spans="1:48" ht="14.25" customHeight="1" x14ac:dyDescent="0.3">
      <c r="A203" s="9">
        <v>202</v>
      </c>
      <c r="B203" s="3">
        <v>44407</v>
      </c>
      <c r="C203" s="112">
        <v>7.0083320000000002</v>
      </c>
      <c r="D203" s="54">
        <v>2.1155E-2</v>
      </c>
      <c r="E203" s="112">
        <v>3.5282000000000001E-2</v>
      </c>
      <c r="F203" s="54">
        <v>6.2512869999999996</v>
      </c>
      <c r="G203" s="54">
        <v>2.509436</v>
      </c>
      <c r="H203" s="54">
        <v>10.442850999999999</v>
      </c>
      <c r="I203" s="54">
        <v>6.9265999999999994E-2</v>
      </c>
      <c r="J203" s="54">
        <v>2.543685</v>
      </c>
      <c r="K203" s="54">
        <v>1.623767</v>
      </c>
      <c r="L203" s="54">
        <v>2.4758110000000002</v>
      </c>
      <c r="M203" s="54">
        <v>0.20394899999999999</v>
      </c>
      <c r="N203" s="54">
        <v>2.0994060000000001</v>
      </c>
      <c r="O203" s="54">
        <v>0.15807599999999999</v>
      </c>
      <c r="P203" s="54">
        <v>8.5211290000000002</v>
      </c>
      <c r="Q203" s="54">
        <v>0</v>
      </c>
      <c r="R203" s="54">
        <v>4.2945999999999998E-2</v>
      </c>
      <c r="S203" s="54">
        <v>4.4910839999999999</v>
      </c>
      <c r="T203" s="54">
        <v>0.103313</v>
      </c>
      <c r="U203" s="54">
        <v>8.653181</v>
      </c>
      <c r="V203" s="54">
        <v>11.891859999999999</v>
      </c>
      <c r="W203" s="54">
        <v>2.6354109999999999</v>
      </c>
      <c r="X203" s="54">
        <v>2.742E-2</v>
      </c>
      <c r="Y203" s="54">
        <v>2.4209550000000002</v>
      </c>
      <c r="Z203" s="54">
        <v>1.081612</v>
      </c>
      <c r="AA203" s="54">
        <v>10.092317</v>
      </c>
      <c r="AB203" s="54">
        <v>1.078133</v>
      </c>
      <c r="AC203" s="54">
        <v>11.088854</v>
      </c>
      <c r="AD203" s="54">
        <v>1.858419</v>
      </c>
      <c r="AE203" s="54">
        <v>127.10524700000001</v>
      </c>
      <c r="AF203" s="54">
        <v>11.321592000000001</v>
      </c>
      <c r="AG203" s="53">
        <v>97.352225000000004</v>
      </c>
      <c r="AH203" s="53">
        <v>7.7964000000000006E-2</v>
      </c>
      <c r="AI203" s="54">
        <v>1.5152399999999999</v>
      </c>
      <c r="AJ203" s="54">
        <v>2.4852280000000002</v>
      </c>
      <c r="AK203" s="53">
        <v>3.411292</v>
      </c>
      <c r="AL203" s="53">
        <v>1.3845130000000001</v>
      </c>
      <c r="AM203" s="53">
        <v>3.5736999999999998E-2</v>
      </c>
      <c r="AN203" s="53">
        <v>0.211398</v>
      </c>
      <c r="AO203" s="53">
        <v>1.083669</v>
      </c>
      <c r="AP203" s="53">
        <v>4.749549</v>
      </c>
      <c r="AQ203" s="53">
        <v>3.4912420000000002</v>
      </c>
      <c r="AR203" s="53">
        <v>4.777E-2</v>
      </c>
      <c r="AS203" s="53">
        <v>3.4342999999999999E-2</v>
      </c>
      <c r="AT203" s="53">
        <v>1.7569170000000001</v>
      </c>
      <c r="AU203" s="109">
        <v>10.096197</v>
      </c>
      <c r="AV203" s="109">
        <v>1.7323999999999999E-2</v>
      </c>
    </row>
    <row r="204" spans="1:48" ht="14.25" customHeight="1" x14ac:dyDescent="0.3">
      <c r="A204" s="9">
        <v>203</v>
      </c>
      <c r="B204" s="3">
        <v>44406</v>
      </c>
      <c r="C204" s="112">
        <v>7.0049770000000002</v>
      </c>
      <c r="D204" s="54">
        <v>2.1144E-2</v>
      </c>
      <c r="E204" s="112">
        <v>3.5263999999999997E-2</v>
      </c>
      <c r="F204" s="54">
        <v>6.2501110000000004</v>
      </c>
      <c r="G204" s="54">
        <v>2.5063810000000002</v>
      </c>
      <c r="H204" s="54">
        <v>10.495991</v>
      </c>
      <c r="I204" s="54">
        <v>6.9096000000000005E-2</v>
      </c>
      <c r="J204" s="54">
        <v>2.4869129999999999</v>
      </c>
      <c r="K204" s="54">
        <v>1.596052</v>
      </c>
      <c r="L204" s="54">
        <v>2.4725009999999998</v>
      </c>
      <c r="M204" s="54">
        <v>0.20385700000000001</v>
      </c>
      <c r="N204" s="54">
        <v>2.0916929999999998</v>
      </c>
      <c r="O204" s="54">
        <v>0.15798999999999999</v>
      </c>
      <c r="P204" s="54">
        <v>8.5077839999999991</v>
      </c>
      <c r="Q204" s="54">
        <v>0</v>
      </c>
      <c r="R204" s="54">
        <v>4.2470000000000001E-2</v>
      </c>
      <c r="S204" s="54">
        <v>4.4172900000000004</v>
      </c>
      <c r="T204" s="54">
        <v>0.103593</v>
      </c>
      <c r="U204" s="54">
        <v>8.653181</v>
      </c>
      <c r="V204" s="54">
        <v>11.891859999999999</v>
      </c>
      <c r="W204" s="54">
        <v>2.6284839999999998</v>
      </c>
      <c r="X204" s="54">
        <v>2.7407000000000001E-2</v>
      </c>
      <c r="Y204" s="54">
        <v>2.3835730000000002</v>
      </c>
      <c r="Z204" s="54">
        <v>1.081083</v>
      </c>
      <c r="AA204" s="54">
        <v>10.146654</v>
      </c>
      <c r="AB204" s="54">
        <v>1.0757699999999999</v>
      </c>
      <c r="AC204" s="54">
        <v>11.088854</v>
      </c>
      <c r="AD204" s="54">
        <v>1.858419</v>
      </c>
      <c r="AE204" s="54">
        <v>127.05909800000001</v>
      </c>
      <c r="AF204" s="54">
        <v>11.256617</v>
      </c>
      <c r="AG204" s="53">
        <v>97.145038</v>
      </c>
      <c r="AH204" s="53">
        <v>7.7761999999999998E-2</v>
      </c>
      <c r="AI204" s="54">
        <v>1.520861</v>
      </c>
      <c r="AJ204" s="54">
        <v>2.4800249999999999</v>
      </c>
      <c r="AK204" s="53">
        <v>3.4480569999999999</v>
      </c>
      <c r="AL204" s="53">
        <v>1.379305</v>
      </c>
      <c r="AM204" s="53">
        <v>3.5571999999999999E-2</v>
      </c>
      <c r="AN204" s="53">
        <v>0.21019399999999999</v>
      </c>
      <c r="AO204" s="53">
        <v>1.0795999999999999</v>
      </c>
      <c r="AP204" s="53">
        <v>4.749549</v>
      </c>
      <c r="AQ204" s="53">
        <v>3.4912420000000002</v>
      </c>
      <c r="AR204" s="53">
        <v>4.777E-2</v>
      </c>
      <c r="AS204" s="53">
        <v>3.4342999999999999E-2</v>
      </c>
      <c r="AT204" s="53">
        <v>1.754491</v>
      </c>
      <c r="AU204" s="109">
        <v>10.096197</v>
      </c>
      <c r="AV204" s="109">
        <v>1.7086E-2</v>
      </c>
    </row>
    <row r="205" spans="1:48" ht="14.25" customHeight="1" x14ac:dyDescent="0.3">
      <c r="A205" s="9">
        <v>204</v>
      </c>
      <c r="B205" s="3">
        <v>44405</v>
      </c>
      <c r="C205" s="112">
        <v>7.0015939999999999</v>
      </c>
      <c r="D205" s="54">
        <v>2.1132999999999999E-2</v>
      </c>
      <c r="E205" s="112">
        <v>3.5243999999999998E-2</v>
      </c>
      <c r="F205" s="54">
        <v>6.2480630000000001</v>
      </c>
      <c r="G205" s="54">
        <v>2.5069340000000002</v>
      </c>
      <c r="H205" s="54">
        <v>10.513206</v>
      </c>
      <c r="I205" s="54">
        <v>6.9133E-2</v>
      </c>
      <c r="J205" s="54">
        <v>2.4855689999999999</v>
      </c>
      <c r="K205" s="54">
        <v>1.591172</v>
      </c>
      <c r="L205" s="54">
        <v>2.473916</v>
      </c>
      <c r="M205" s="54">
        <v>0.203764</v>
      </c>
      <c r="N205" s="54">
        <v>2.0885099999999999</v>
      </c>
      <c r="O205" s="54">
        <v>0.157912</v>
      </c>
      <c r="P205" s="54">
        <v>8.5055350000000001</v>
      </c>
      <c r="Q205" s="54">
        <v>0</v>
      </c>
      <c r="R205" s="54">
        <v>4.2474999999999999E-2</v>
      </c>
      <c r="S205" s="54">
        <v>4.4035820000000001</v>
      </c>
      <c r="T205" s="54">
        <v>0.102381</v>
      </c>
      <c r="U205" s="54">
        <v>8.653181</v>
      </c>
      <c r="V205" s="54">
        <v>11.891859999999999</v>
      </c>
      <c r="W205" s="54">
        <v>2.6267049999999998</v>
      </c>
      <c r="X205" s="54">
        <v>2.7394000000000002E-2</v>
      </c>
      <c r="Y205" s="54">
        <v>2.3814570000000002</v>
      </c>
      <c r="Z205" s="54">
        <v>1.080554</v>
      </c>
      <c r="AA205" s="54">
        <v>10.164467999999999</v>
      </c>
      <c r="AB205" s="54">
        <v>1.075769</v>
      </c>
      <c r="AC205" s="54">
        <v>11.088854</v>
      </c>
      <c r="AD205" s="54">
        <v>1.858419</v>
      </c>
      <c r="AE205" s="54">
        <v>127.00556899999999</v>
      </c>
      <c r="AF205" s="54">
        <v>11.26374</v>
      </c>
      <c r="AG205" s="53">
        <v>97.128145000000004</v>
      </c>
      <c r="AH205" s="53">
        <v>7.7748999999999999E-2</v>
      </c>
      <c r="AI205" s="54">
        <v>1.521647</v>
      </c>
      <c r="AJ205" s="54">
        <v>2.4786760000000001</v>
      </c>
      <c r="AK205" s="53">
        <v>3.4434640000000001</v>
      </c>
      <c r="AL205" s="53">
        <v>1.3770629999999999</v>
      </c>
      <c r="AM205" s="53">
        <v>3.5743999999999998E-2</v>
      </c>
      <c r="AN205" s="53">
        <v>0.210039</v>
      </c>
      <c r="AO205" s="53">
        <v>1.0799339999999999</v>
      </c>
      <c r="AP205" s="53">
        <v>4.749549</v>
      </c>
      <c r="AQ205" s="53">
        <v>3.4912420000000002</v>
      </c>
      <c r="AR205" s="53">
        <v>4.777E-2</v>
      </c>
      <c r="AS205" s="53">
        <v>3.4342999999999999E-2</v>
      </c>
      <c r="AT205" s="53">
        <v>1.754621</v>
      </c>
      <c r="AU205" s="109">
        <v>10.096197</v>
      </c>
      <c r="AV205" s="109">
        <v>1.7049000000000002E-2</v>
      </c>
    </row>
    <row r="206" spans="1:48" ht="14.25" customHeight="1" x14ac:dyDescent="0.3">
      <c r="A206" s="9">
        <v>205</v>
      </c>
      <c r="B206" s="3">
        <v>44404</v>
      </c>
      <c r="C206" s="112">
        <v>6.9982629999999997</v>
      </c>
      <c r="D206" s="54">
        <v>2.1121999999999998E-2</v>
      </c>
      <c r="E206" s="112">
        <v>3.5220000000000001E-2</v>
      </c>
      <c r="F206" s="54">
        <v>6.2464500000000003</v>
      </c>
      <c r="G206" s="54">
        <v>2.5081039999999999</v>
      </c>
      <c r="H206" s="54">
        <v>10.523934000000001</v>
      </c>
      <c r="I206" s="54">
        <v>6.9792999999999994E-2</v>
      </c>
      <c r="J206" s="54">
        <v>2.4643989999999998</v>
      </c>
      <c r="K206" s="54">
        <v>1.580624</v>
      </c>
      <c r="L206" s="54">
        <v>2.4714939999999999</v>
      </c>
      <c r="M206" s="54">
        <v>0.20367099999999999</v>
      </c>
      <c r="N206" s="54">
        <v>2.0939899999999998</v>
      </c>
      <c r="O206" s="54">
        <v>0.157834</v>
      </c>
      <c r="P206" s="54">
        <v>8.5019910000000003</v>
      </c>
      <c r="Q206" s="54">
        <v>0</v>
      </c>
      <c r="R206" s="54">
        <v>4.2227000000000001E-2</v>
      </c>
      <c r="S206" s="54">
        <v>4.3734469999999996</v>
      </c>
      <c r="T206" s="54">
        <v>0.10392700000000001</v>
      </c>
      <c r="U206" s="54">
        <v>8.653181</v>
      </c>
      <c r="V206" s="54">
        <v>11.891859999999999</v>
      </c>
      <c r="W206" s="54">
        <v>2.631802</v>
      </c>
      <c r="X206" s="54">
        <v>2.7380999999999999E-2</v>
      </c>
      <c r="Y206" s="54">
        <v>2.3653599999999999</v>
      </c>
      <c r="Z206" s="54">
        <v>1.0800259999999999</v>
      </c>
      <c r="AA206" s="54">
        <v>10.178661999999999</v>
      </c>
      <c r="AB206" s="54">
        <v>1.0764560000000001</v>
      </c>
      <c r="AC206" s="54">
        <v>11.088854</v>
      </c>
      <c r="AD206" s="54">
        <v>1.858419</v>
      </c>
      <c r="AE206" s="54">
        <v>126.960014</v>
      </c>
      <c r="AF206" s="54">
        <v>11.230943</v>
      </c>
      <c r="AG206" s="53">
        <v>97.025754000000006</v>
      </c>
      <c r="AH206" s="53">
        <v>7.7642000000000003E-2</v>
      </c>
      <c r="AI206" s="54">
        <v>1.5235080000000001</v>
      </c>
      <c r="AJ206" s="54">
        <v>2.4813010000000002</v>
      </c>
      <c r="AK206" s="53">
        <v>3.4514819999999999</v>
      </c>
      <c r="AL206" s="53">
        <v>1.379858</v>
      </c>
      <c r="AM206" s="53">
        <v>3.5642E-2</v>
      </c>
      <c r="AN206" s="53">
        <v>0.210149</v>
      </c>
      <c r="AO206" s="53">
        <v>1.0788409999999999</v>
      </c>
      <c r="AP206" s="53">
        <v>4.7014250000000004</v>
      </c>
      <c r="AQ206" s="53">
        <v>3.4912420000000002</v>
      </c>
      <c r="AR206" s="53">
        <v>4.7773999999999997E-2</v>
      </c>
      <c r="AS206" s="53">
        <v>3.4326000000000002E-2</v>
      </c>
      <c r="AT206" s="53">
        <v>1.7548220000000001</v>
      </c>
      <c r="AU206" s="109">
        <v>10.096197</v>
      </c>
      <c r="AV206" s="109">
        <v>1.7141E-2</v>
      </c>
    </row>
    <row r="207" spans="1:48" ht="14.25" customHeight="1" x14ac:dyDescent="0.3">
      <c r="A207" s="9">
        <v>206</v>
      </c>
      <c r="B207" s="3">
        <v>44403</v>
      </c>
      <c r="C207" s="112">
        <v>6.9949250000000003</v>
      </c>
      <c r="D207" s="54">
        <v>2.1111999999999999E-2</v>
      </c>
      <c r="E207" s="112">
        <v>3.5207000000000002E-2</v>
      </c>
      <c r="F207" s="54">
        <v>6.2411219999999998</v>
      </c>
      <c r="G207" s="54">
        <v>2.470097</v>
      </c>
      <c r="H207" s="54">
        <v>10.45942</v>
      </c>
      <c r="I207" s="54">
        <v>6.9429000000000005E-2</v>
      </c>
      <c r="J207" s="54">
        <v>2.4672230000000002</v>
      </c>
      <c r="K207" s="54">
        <v>1.5768869999999999</v>
      </c>
      <c r="L207" s="54">
        <v>2.4581849999999998</v>
      </c>
      <c r="M207" s="54">
        <v>0.20357800000000001</v>
      </c>
      <c r="N207" s="54">
        <v>2.0866630000000002</v>
      </c>
      <c r="O207" s="54">
        <v>0.15775700000000001</v>
      </c>
      <c r="P207" s="54">
        <v>8.5012939999999997</v>
      </c>
      <c r="Q207" s="54">
        <v>0</v>
      </c>
      <c r="R207" s="54">
        <v>4.1806999999999997E-2</v>
      </c>
      <c r="S207" s="54">
        <v>4.3727029999999996</v>
      </c>
      <c r="T207" s="54">
        <v>0.10410800000000001</v>
      </c>
      <c r="U207" s="54">
        <v>8.5815289999999997</v>
      </c>
      <c r="V207" s="54">
        <v>11.796846</v>
      </c>
      <c r="W207" s="54">
        <v>2.622182</v>
      </c>
      <c r="X207" s="54">
        <v>2.7264E-2</v>
      </c>
      <c r="Y207" s="54">
        <v>2.3652199999999999</v>
      </c>
      <c r="Z207" s="54">
        <v>1.0794980000000001</v>
      </c>
      <c r="AA207" s="54">
        <v>10.110880999999999</v>
      </c>
      <c r="AB207" s="54">
        <v>1.069116</v>
      </c>
      <c r="AC207" s="54">
        <v>11.088854</v>
      </c>
      <c r="AD207" s="54">
        <v>1.858419</v>
      </c>
      <c r="AE207" s="54">
        <v>126.94127</v>
      </c>
      <c r="AF207" s="54">
        <v>11.227755999999999</v>
      </c>
      <c r="AG207" s="53">
        <v>96.950688999999997</v>
      </c>
      <c r="AH207" s="53">
        <v>7.7324000000000004E-2</v>
      </c>
      <c r="AI207" s="54">
        <v>1.5160340000000001</v>
      </c>
      <c r="AJ207" s="54">
        <v>2.4748770000000002</v>
      </c>
      <c r="AK207" s="53">
        <v>3.4368810000000001</v>
      </c>
      <c r="AL207" s="53">
        <v>1.3750910000000001</v>
      </c>
      <c r="AM207" s="53">
        <v>3.4906E-2</v>
      </c>
      <c r="AN207" s="53">
        <v>0.20952399999999999</v>
      </c>
      <c r="AO207" s="53">
        <v>1.0778460000000001</v>
      </c>
      <c r="AP207" s="53">
        <v>4.8283779999999998</v>
      </c>
      <c r="AQ207" s="53">
        <v>3.4912420000000002</v>
      </c>
      <c r="AR207" s="53">
        <v>4.7840000000000001E-2</v>
      </c>
      <c r="AS207" s="53">
        <v>3.3735000000000001E-2</v>
      </c>
      <c r="AT207" s="53">
        <v>1.747635</v>
      </c>
      <c r="AU207" s="109">
        <v>10.096197</v>
      </c>
      <c r="AV207" s="109">
        <v>1.6945999999999999E-2</v>
      </c>
    </row>
    <row r="208" spans="1:48" ht="14.25" customHeight="1" x14ac:dyDescent="0.3">
      <c r="A208" s="9">
        <v>207</v>
      </c>
      <c r="B208" s="3">
        <v>44396</v>
      </c>
      <c r="C208" s="112">
        <v>6.9713799999999999</v>
      </c>
      <c r="D208" s="54">
        <v>2.1035999999999999E-2</v>
      </c>
      <c r="E208" s="112">
        <v>3.5078999999999999E-2</v>
      </c>
      <c r="F208" s="54">
        <v>6.2277480000000001</v>
      </c>
      <c r="G208" s="54">
        <v>2.4708100000000002</v>
      </c>
      <c r="H208" s="54">
        <v>10.449495000000001</v>
      </c>
      <c r="I208" s="54">
        <v>6.9448999999999997E-2</v>
      </c>
      <c r="J208" s="54">
        <v>2.4902120000000001</v>
      </c>
      <c r="K208" s="54">
        <v>1.5910770000000001</v>
      </c>
      <c r="L208" s="54">
        <v>2.4582229999999998</v>
      </c>
      <c r="M208" s="54">
        <v>0.20292499999999999</v>
      </c>
      <c r="N208" s="54">
        <v>2.0769479999999998</v>
      </c>
      <c r="O208" s="54">
        <v>0.15720999999999999</v>
      </c>
      <c r="P208" s="54">
        <v>8.4831059999999994</v>
      </c>
      <c r="Q208" s="54">
        <v>0</v>
      </c>
      <c r="R208" s="54">
        <v>4.1704999999999999E-2</v>
      </c>
      <c r="S208" s="54">
        <v>4.3980110000000003</v>
      </c>
      <c r="T208" s="54">
        <v>0.103272</v>
      </c>
      <c r="U208" s="54">
        <v>8.5815289999999997</v>
      </c>
      <c r="V208" s="54">
        <v>11.796846</v>
      </c>
      <c r="W208" s="54">
        <v>2.6140129999999999</v>
      </c>
      <c r="X208" s="54">
        <v>2.7177E-2</v>
      </c>
      <c r="Y208" s="54">
        <v>2.3772489999999999</v>
      </c>
      <c r="Z208" s="54">
        <v>1.075817</v>
      </c>
      <c r="AA208" s="54">
        <v>10.103992</v>
      </c>
      <c r="AB208" s="54">
        <v>1.069099</v>
      </c>
      <c r="AC208" s="54">
        <v>11.088854</v>
      </c>
      <c r="AD208" s="54">
        <v>1.858419</v>
      </c>
      <c r="AE208" s="54">
        <v>126.59540699999999</v>
      </c>
      <c r="AF208" s="54">
        <v>11.247607</v>
      </c>
      <c r="AG208" s="53">
        <v>96.809662000000003</v>
      </c>
      <c r="AH208" s="53">
        <v>7.7248999999999998E-2</v>
      </c>
      <c r="AI208" s="54">
        <v>1.5148189999999999</v>
      </c>
      <c r="AJ208" s="54">
        <v>2.4667370000000002</v>
      </c>
      <c r="AK208" s="53">
        <v>3.4254519999999999</v>
      </c>
      <c r="AL208" s="53">
        <v>1.3685369999999999</v>
      </c>
      <c r="AM208" s="53">
        <v>3.4925999999999999E-2</v>
      </c>
      <c r="AN208" s="53">
        <v>0.209727</v>
      </c>
      <c r="AO208" s="53">
        <v>1.0783529999999999</v>
      </c>
      <c r="AP208" s="53">
        <v>4.8283779999999998</v>
      </c>
      <c r="AQ208" s="53">
        <v>3.503212</v>
      </c>
      <c r="AR208" s="53">
        <v>4.7840000000000001E-2</v>
      </c>
      <c r="AS208" s="53">
        <v>3.3735000000000001E-2</v>
      </c>
      <c r="AT208" s="53">
        <v>1.748386</v>
      </c>
      <c r="AU208" s="109">
        <v>10.096197</v>
      </c>
      <c r="AV208" s="109">
        <v>1.6868000000000001E-2</v>
      </c>
    </row>
    <row r="209" spans="1:48" ht="14.25" customHeight="1" x14ac:dyDescent="0.3">
      <c r="A209" s="9">
        <v>208</v>
      </c>
      <c r="B209" s="3">
        <v>44391</v>
      </c>
      <c r="C209" s="112">
        <v>6.9547780000000001</v>
      </c>
      <c r="D209" s="54">
        <v>2.0983000000000002E-2</v>
      </c>
      <c r="E209" s="112">
        <v>3.4991000000000001E-2</v>
      </c>
      <c r="F209" s="54">
        <v>6.2181259999999998</v>
      </c>
      <c r="G209" s="54">
        <v>2.4692069999999999</v>
      </c>
      <c r="H209" s="54">
        <v>10.541383</v>
      </c>
      <c r="I209" s="54">
        <v>6.9636000000000003E-2</v>
      </c>
      <c r="J209" s="54">
        <v>2.4678810000000002</v>
      </c>
      <c r="K209" s="54">
        <v>1.5668550000000001</v>
      </c>
      <c r="L209" s="54">
        <v>2.4532370000000001</v>
      </c>
      <c r="M209" s="54">
        <v>0.20247000000000001</v>
      </c>
      <c r="N209" s="54">
        <v>2.0865420000000001</v>
      </c>
      <c r="O209" s="54">
        <v>0.15682299999999999</v>
      </c>
      <c r="P209" s="54">
        <v>8.4695940000000007</v>
      </c>
      <c r="Q209" s="54">
        <v>0</v>
      </c>
      <c r="R209" s="54">
        <v>4.1116E-2</v>
      </c>
      <c r="S209" s="54">
        <v>4.3084990000000003</v>
      </c>
      <c r="T209" s="54">
        <v>0.10657899999999999</v>
      </c>
      <c r="U209" s="54">
        <v>8.727646</v>
      </c>
      <c r="V209" s="54">
        <v>11.974703999999999</v>
      </c>
      <c r="W209" s="54">
        <v>2.6219950000000001</v>
      </c>
      <c r="X209" s="54">
        <v>2.7115E-2</v>
      </c>
      <c r="Y209" s="54">
        <v>2.329942</v>
      </c>
      <c r="Z209" s="54">
        <v>1.0731919999999999</v>
      </c>
      <c r="AA209" s="54">
        <v>10.210296</v>
      </c>
      <c r="AB209" s="54">
        <v>1.0681229999999999</v>
      </c>
      <c r="AC209" s="54">
        <v>11.296516</v>
      </c>
      <c r="AD209" s="54">
        <v>1.8467929999999999</v>
      </c>
      <c r="AE209" s="54">
        <v>126.40961</v>
      </c>
      <c r="AF209" s="54">
        <v>11.248324999999999</v>
      </c>
      <c r="AG209" s="53">
        <v>96.693308999999999</v>
      </c>
      <c r="AH209" s="53">
        <v>7.6965000000000006E-2</v>
      </c>
      <c r="AI209" s="54">
        <v>1.5319970000000001</v>
      </c>
      <c r="AJ209" s="54">
        <v>2.469284</v>
      </c>
      <c r="AK209" s="53">
        <v>3.3608470000000001</v>
      </c>
      <c r="AL209" s="53">
        <v>1.375094</v>
      </c>
      <c r="AM209" s="53">
        <v>3.5482E-2</v>
      </c>
      <c r="AN209" s="53">
        <v>0.20827399999999999</v>
      </c>
      <c r="AO209" s="53">
        <v>1.0785800000000001</v>
      </c>
      <c r="AP209" s="53">
        <v>4.8283779999999998</v>
      </c>
      <c r="AQ209" s="53">
        <v>3.5049169999999998</v>
      </c>
      <c r="AR209" s="53">
        <v>4.7840000000000001E-2</v>
      </c>
      <c r="AS209" s="53">
        <v>3.3735000000000001E-2</v>
      </c>
      <c r="AT209" s="53">
        <v>1.7469490000000001</v>
      </c>
      <c r="AU209" s="109">
        <v>10.096197</v>
      </c>
      <c r="AV209" s="109">
        <v>1.7725999999999999E-2</v>
      </c>
    </row>
    <row r="210" spans="1:48" ht="14.25" customHeight="1" x14ac:dyDescent="0.3">
      <c r="A210" s="9">
        <v>209</v>
      </c>
      <c r="B210" s="3">
        <v>44390</v>
      </c>
      <c r="C210" s="112">
        <v>6.9514709999999997</v>
      </c>
      <c r="D210" s="54">
        <v>2.0972000000000001E-2</v>
      </c>
      <c r="E210" s="112">
        <v>3.4972999999999997E-2</v>
      </c>
      <c r="F210" s="54">
        <v>6.2213349999999998</v>
      </c>
      <c r="G210" s="54">
        <v>2.4717829999999998</v>
      </c>
      <c r="H210" s="54">
        <v>10.572400999999999</v>
      </c>
      <c r="I210" s="54">
        <v>6.9964999999999999E-2</v>
      </c>
      <c r="J210" s="54">
        <v>2.485976</v>
      </c>
      <c r="K210" s="54">
        <v>1.5778540000000001</v>
      </c>
      <c r="L210" s="54">
        <v>2.4550230000000002</v>
      </c>
      <c r="M210" s="54">
        <v>0.202377</v>
      </c>
      <c r="N210" s="54">
        <v>2.0933310000000001</v>
      </c>
      <c r="O210" s="54">
        <v>0.156745</v>
      </c>
      <c r="P210" s="54">
        <v>8.4635289999999994</v>
      </c>
      <c r="Q210" s="54">
        <v>0</v>
      </c>
      <c r="R210" s="54">
        <v>4.1430000000000002E-2</v>
      </c>
      <c r="S210" s="54">
        <v>4.3470890000000004</v>
      </c>
      <c r="T210" s="54">
        <v>0.10659399999999999</v>
      </c>
      <c r="U210" s="54">
        <v>8.727646</v>
      </c>
      <c r="V210" s="54">
        <v>11.974703999999999</v>
      </c>
      <c r="W210" s="54">
        <v>2.627138</v>
      </c>
      <c r="X210" s="54">
        <v>2.7102000000000001E-2</v>
      </c>
      <c r="Y210" s="54">
        <v>2.353907</v>
      </c>
      <c r="Z210" s="54">
        <v>1.072732</v>
      </c>
      <c r="AA210" s="54">
        <v>10.243074999999999</v>
      </c>
      <c r="AB210" s="54">
        <v>1.0694399999999999</v>
      </c>
      <c r="AC210" s="54">
        <v>11.296516</v>
      </c>
      <c r="AD210" s="54">
        <v>1.8467929999999999</v>
      </c>
      <c r="AE210" s="54">
        <v>126.35483000000001</v>
      </c>
      <c r="AF210" s="54">
        <v>11.256508999999999</v>
      </c>
      <c r="AG210" s="53">
        <v>96.679694999999995</v>
      </c>
      <c r="AH210" s="53">
        <v>7.6999999999999999E-2</v>
      </c>
      <c r="AI210" s="54">
        <v>1.537185</v>
      </c>
      <c r="AJ210" s="54">
        <v>2.471813</v>
      </c>
      <c r="AK210" s="53">
        <v>3.3821379999999999</v>
      </c>
      <c r="AL210" s="53">
        <v>1.3797440000000001</v>
      </c>
      <c r="AM210" s="53">
        <v>3.5448E-2</v>
      </c>
      <c r="AN210" s="53">
        <v>0.20901500000000001</v>
      </c>
      <c r="AO210" s="53">
        <v>1.0802259999999999</v>
      </c>
      <c r="AP210" s="53">
        <v>4.9685930000000003</v>
      </c>
      <c r="AQ210" s="53">
        <v>3.5049169999999998</v>
      </c>
      <c r="AR210" s="53">
        <v>4.7868000000000001E-2</v>
      </c>
      <c r="AS210" s="53">
        <v>3.3655999999999998E-2</v>
      </c>
      <c r="AT210" s="53">
        <v>1.7487520000000001</v>
      </c>
      <c r="AU210" s="109">
        <v>10.096197</v>
      </c>
      <c r="AV210" s="109">
        <v>1.7461000000000001E-2</v>
      </c>
    </row>
    <row r="211" spans="1:48" ht="14.25" customHeight="1" x14ac:dyDescent="0.3">
      <c r="A211" s="9">
        <v>210</v>
      </c>
      <c r="B211" s="3">
        <v>44389</v>
      </c>
      <c r="C211" s="112">
        <v>6.9480760000000004</v>
      </c>
      <c r="D211" s="54">
        <v>2.0961E-2</v>
      </c>
      <c r="E211" s="112">
        <v>3.4955E-2</v>
      </c>
      <c r="F211" s="54">
        <v>6.2186589999999997</v>
      </c>
      <c r="G211" s="54">
        <v>2.472934</v>
      </c>
      <c r="H211" s="54">
        <v>10.615111000000001</v>
      </c>
      <c r="I211" s="54">
        <v>7.0351999999999998E-2</v>
      </c>
      <c r="J211" s="54">
        <v>2.5200749999999998</v>
      </c>
      <c r="K211" s="54">
        <v>1.5990390000000001</v>
      </c>
      <c r="L211" s="54">
        <v>2.453697</v>
      </c>
      <c r="M211" s="54">
        <v>0.20229</v>
      </c>
      <c r="N211" s="54">
        <v>2.1016680000000001</v>
      </c>
      <c r="O211" s="54">
        <v>0.156668</v>
      </c>
      <c r="P211" s="54">
        <v>8.4589759999999998</v>
      </c>
      <c r="Q211" s="54">
        <v>0</v>
      </c>
      <c r="R211" s="54">
        <v>4.1995999999999999E-2</v>
      </c>
      <c r="S211" s="54">
        <v>4.4187719999999997</v>
      </c>
      <c r="T211" s="54">
        <v>0.106654</v>
      </c>
      <c r="U211" s="54">
        <v>8.727646</v>
      </c>
      <c r="V211" s="54">
        <v>11.974703999999999</v>
      </c>
      <c r="W211" s="54">
        <v>2.6301969999999999</v>
      </c>
      <c r="X211" s="54">
        <v>2.7089999999999999E-2</v>
      </c>
      <c r="Y211" s="54">
        <v>2.392744</v>
      </c>
      <c r="Z211" s="54">
        <v>1.0748880000000001</v>
      </c>
      <c r="AA211" s="54">
        <v>10.288999</v>
      </c>
      <c r="AB211" s="54">
        <v>1.070473</v>
      </c>
      <c r="AC211" s="54">
        <v>11.296516</v>
      </c>
      <c r="AD211" s="54">
        <v>1.8467929999999999</v>
      </c>
      <c r="AE211" s="54">
        <v>126.299204</v>
      </c>
      <c r="AF211" s="54">
        <v>11.290668999999999</v>
      </c>
      <c r="AG211" s="53">
        <v>96.747214</v>
      </c>
      <c r="AH211" s="53">
        <v>7.7087000000000003E-2</v>
      </c>
      <c r="AI211" s="54">
        <v>1.5427599999999999</v>
      </c>
      <c r="AJ211" s="54">
        <v>2.4731420000000002</v>
      </c>
      <c r="AK211" s="53">
        <v>3.390374</v>
      </c>
      <c r="AL211" s="53">
        <v>1.385583</v>
      </c>
      <c r="AM211" s="53">
        <v>3.5695999999999999E-2</v>
      </c>
      <c r="AN211" s="53">
        <v>0.20987500000000001</v>
      </c>
      <c r="AO211" s="53">
        <v>1.0821480000000001</v>
      </c>
      <c r="AP211" s="53">
        <v>4.9685930000000003</v>
      </c>
      <c r="AQ211" s="53">
        <v>3.5049169999999998</v>
      </c>
      <c r="AR211" s="53">
        <v>4.7868000000000001E-2</v>
      </c>
      <c r="AS211" s="53">
        <v>3.3655999999999998E-2</v>
      </c>
      <c r="AT211" s="53">
        <v>1.749441</v>
      </c>
      <c r="AU211" s="109">
        <v>10.096197</v>
      </c>
      <c r="AV211" s="109">
        <v>1.7585E-2</v>
      </c>
    </row>
    <row r="212" spans="1:48" ht="14.25" customHeight="1" x14ac:dyDescent="0.3">
      <c r="A212" s="9">
        <v>211</v>
      </c>
      <c r="B212" s="3">
        <v>44386</v>
      </c>
      <c r="C212" s="112">
        <v>6.938091</v>
      </c>
      <c r="D212" s="54">
        <v>2.0929E-2</v>
      </c>
      <c r="E212" s="112">
        <v>3.4903000000000003E-2</v>
      </c>
      <c r="F212" s="54">
        <v>6.2163890000000004</v>
      </c>
      <c r="G212" s="54">
        <v>2.4664030000000001</v>
      </c>
      <c r="H212" s="54">
        <v>10.630245</v>
      </c>
      <c r="I212" s="54">
        <v>7.0563000000000001E-2</v>
      </c>
      <c r="J212" s="54">
        <v>2.5092099999999999</v>
      </c>
      <c r="K212" s="54">
        <v>1.5928420000000001</v>
      </c>
      <c r="L212" s="54">
        <v>2.4512330000000002</v>
      </c>
      <c r="M212" s="54">
        <v>0.202016</v>
      </c>
      <c r="N212" s="54">
        <v>2.09727</v>
      </c>
      <c r="O212" s="54">
        <v>0.15643899999999999</v>
      </c>
      <c r="P212" s="54">
        <v>8.4438499999999994</v>
      </c>
      <c r="Q212" s="54">
        <v>0</v>
      </c>
      <c r="R212" s="54">
        <v>4.1889000000000003E-2</v>
      </c>
      <c r="S212" s="54">
        <v>4.4058570000000001</v>
      </c>
      <c r="T212" s="54">
        <v>0.10552599999999999</v>
      </c>
      <c r="U212" s="54">
        <v>8.7322209999999991</v>
      </c>
      <c r="V212" s="54">
        <v>11.966811</v>
      </c>
      <c r="W212" s="54">
        <v>2.6235650000000001</v>
      </c>
      <c r="X212" s="54">
        <v>2.7052E-2</v>
      </c>
      <c r="Y212" s="54">
        <v>2.3845719999999999</v>
      </c>
      <c r="Z212" s="54">
        <v>1.0733109999999999</v>
      </c>
      <c r="AA212" s="54">
        <v>10.304337</v>
      </c>
      <c r="AB212" s="54">
        <v>1.0674349999999999</v>
      </c>
      <c r="AC212" s="54">
        <v>11.293944</v>
      </c>
      <c r="AD212" s="54">
        <v>1.837135</v>
      </c>
      <c r="AE212" s="54">
        <v>126.140581</v>
      </c>
      <c r="AF212" s="54">
        <v>11.279229000000001</v>
      </c>
      <c r="AG212" s="53">
        <v>96.632579000000007</v>
      </c>
      <c r="AH212" s="53">
        <v>7.6979000000000006E-2</v>
      </c>
      <c r="AI212" s="54">
        <v>1.5446770000000001</v>
      </c>
      <c r="AJ212" s="54">
        <v>2.4679679999999999</v>
      </c>
      <c r="AK212" s="53">
        <v>3.3975979999999999</v>
      </c>
      <c r="AL212" s="53">
        <v>1.382255</v>
      </c>
      <c r="AM212" s="53">
        <v>3.5069000000000003E-2</v>
      </c>
      <c r="AN212" s="53">
        <v>0.20960500000000001</v>
      </c>
      <c r="AO212" s="53">
        <v>1.0816870000000001</v>
      </c>
      <c r="AP212" s="53">
        <v>4.9685930000000003</v>
      </c>
      <c r="AQ212" s="53">
        <v>3.4649740000000002</v>
      </c>
      <c r="AR212" s="53">
        <v>4.7868000000000001E-2</v>
      </c>
      <c r="AS212" s="53">
        <v>3.3655999999999998E-2</v>
      </c>
      <c r="AT212" s="53">
        <v>1.745541</v>
      </c>
      <c r="AU212" s="109">
        <v>10.096197</v>
      </c>
      <c r="AV212" s="109">
        <v>1.7284000000000001E-2</v>
      </c>
    </row>
    <row r="213" spans="1:48" ht="14.25" customHeight="1" x14ac:dyDescent="0.3">
      <c r="A213" s="9">
        <v>212</v>
      </c>
      <c r="B213" s="3">
        <v>44385</v>
      </c>
      <c r="C213" s="112">
        <v>6.9347960000000004</v>
      </c>
      <c r="D213" s="54">
        <v>2.0919E-2</v>
      </c>
      <c r="E213" s="112">
        <v>3.4886E-2</v>
      </c>
      <c r="F213" s="54">
        <v>6.2112350000000003</v>
      </c>
      <c r="G213" s="54">
        <v>2.4680610000000001</v>
      </c>
      <c r="H213" s="54">
        <v>10.6051</v>
      </c>
      <c r="I213" s="54">
        <v>7.0354E-2</v>
      </c>
      <c r="J213" s="54">
        <v>2.5374289999999999</v>
      </c>
      <c r="K213" s="54">
        <v>1.6058870000000001</v>
      </c>
      <c r="L213" s="54">
        <v>2.4514049999999998</v>
      </c>
      <c r="M213" s="54">
        <v>0.20192499999999999</v>
      </c>
      <c r="N213" s="54">
        <v>2.1012430000000002</v>
      </c>
      <c r="O213" s="54">
        <v>0.156363</v>
      </c>
      <c r="P213" s="54">
        <v>8.4410790000000002</v>
      </c>
      <c r="Q213" s="54">
        <v>0</v>
      </c>
      <c r="R213" s="54">
        <v>4.2301999999999999E-2</v>
      </c>
      <c r="S213" s="54">
        <v>4.4372629999999997</v>
      </c>
      <c r="T213" s="54">
        <v>0.106478</v>
      </c>
      <c r="U213" s="54">
        <v>8.7322209999999991</v>
      </c>
      <c r="V213" s="54">
        <v>11.966811</v>
      </c>
      <c r="W213" s="54">
        <v>2.6258970000000001</v>
      </c>
      <c r="X213" s="54">
        <v>2.7040000000000002E-2</v>
      </c>
      <c r="Y213" s="54">
        <v>2.4000180000000002</v>
      </c>
      <c r="Z213" s="54">
        <v>1.072786</v>
      </c>
      <c r="AA213" s="54">
        <v>10.279165000000001</v>
      </c>
      <c r="AB213" s="54">
        <v>1.067787</v>
      </c>
      <c r="AC213" s="54">
        <v>11.293944</v>
      </c>
      <c r="AD213" s="54">
        <v>1.837135</v>
      </c>
      <c r="AE213" s="54">
        <v>126.104259</v>
      </c>
      <c r="AF213" s="54">
        <v>11.292885999999999</v>
      </c>
      <c r="AG213" s="53">
        <v>96.634708000000003</v>
      </c>
      <c r="AH213" s="53">
        <v>7.7035999999999993E-2</v>
      </c>
      <c r="AI213" s="54">
        <v>1.5417749999999999</v>
      </c>
      <c r="AJ213" s="54">
        <v>2.4692599999999998</v>
      </c>
      <c r="AK213" s="53">
        <v>3.392636</v>
      </c>
      <c r="AL213" s="53">
        <v>1.385445</v>
      </c>
      <c r="AM213" s="53">
        <v>3.5687999999999998E-2</v>
      </c>
      <c r="AN213" s="53">
        <v>0.21052299999999999</v>
      </c>
      <c r="AO213" s="53">
        <v>1.0824830000000001</v>
      </c>
      <c r="AP213" s="53">
        <v>4.9685930000000003</v>
      </c>
      <c r="AQ213" s="53">
        <v>3.4649740000000002</v>
      </c>
      <c r="AR213" s="53">
        <v>4.7868000000000001E-2</v>
      </c>
      <c r="AS213" s="53">
        <v>3.3655999999999998E-2</v>
      </c>
      <c r="AT213" s="53">
        <v>1.7467079999999999</v>
      </c>
      <c r="AU213" s="109">
        <v>10.096197</v>
      </c>
      <c r="AV213" s="109">
        <v>1.6976999999999999E-2</v>
      </c>
    </row>
    <row r="214" spans="1:48" ht="14.25" customHeight="1" x14ac:dyDescent="0.3">
      <c r="A214" s="9">
        <v>213</v>
      </c>
      <c r="B214" s="3">
        <v>44384</v>
      </c>
      <c r="C214" s="112">
        <v>6.9314869999999997</v>
      </c>
      <c r="D214" s="54">
        <v>2.0909000000000001E-2</v>
      </c>
      <c r="E214" s="112">
        <v>3.4868000000000003E-2</v>
      </c>
      <c r="F214" s="54">
        <v>6.2096410000000004</v>
      </c>
      <c r="G214" s="54">
        <v>2.4647969999999999</v>
      </c>
      <c r="H214" s="54">
        <v>10.587823999999999</v>
      </c>
      <c r="I214" s="54">
        <v>6.9958000000000006E-2</v>
      </c>
      <c r="J214" s="54">
        <v>2.5159009999999999</v>
      </c>
      <c r="K214" s="54">
        <v>1.5993649999999999</v>
      </c>
      <c r="L214" s="54">
        <v>2.4501810000000002</v>
      </c>
      <c r="M214" s="54">
        <v>0.20183200000000001</v>
      </c>
      <c r="N214" s="54">
        <v>2.0976140000000001</v>
      </c>
      <c r="O214" s="54">
        <v>0.15628700000000001</v>
      </c>
      <c r="P214" s="54">
        <v>8.4440589999999993</v>
      </c>
      <c r="Q214" s="54">
        <v>0</v>
      </c>
      <c r="R214" s="54">
        <v>4.2189999999999998E-2</v>
      </c>
      <c r="S214" s="54">
        <v>4.4057190000000004</v>
      </c>
      <c r="T214" s="54">
        <v>0.106687</v>
      </c>
      <c r="U214" s="54">
        <v>8.7322209999999991</v>
      </c>
      <c r="V214" s="54">
        <v>11.966811</v>
      </c>
      <c r="W214" s="54">
        <v>2.6224539999999998</v>
      </c>
      <c r="X214" s="54">
        <v>2.7026999999999999E-2</v>
      </c>
      <c r="Y214" s="54">
        <v>2.3855520000000001</v>
      </c>
      <c r="Z214" s="54">
        <v>1.07226</v>
      </c>
      <c r="AA214" s="54">
        <v>10.26229</v>
      </c>
      <c r="AB214" s="54">
        <v>1.0659179999999999</v>
      </c>
      <c r="AC214" s="54">
        <v>11.293944</v>
      </c>
      <c r="AD214" s="54">
        <v>1.837135</v>
      </c>
      <c r="AE214" s="54">
        <v>126.069829</v>
      </c>
      <c r="AF214" s="54">
        <v>11.268437</v>
      </c>
      <c r="AG214" s="53">
        <v>96.537760000000006</v>
      </c>
      <c r="AH214" s="53">
        <v>7.6967999999999995E-2</v>
      </c>
      <c r="AI214" s="54">
        <v>1.540557</v>
      </c>
      <c r="AJ214" s="54">
        <v>2.466818</v>
      </c>
      <c r="AK214" s="53">
        <v>3.3938950000000001</v>
      </c>
      <c r="AL214" s="53">
        <v>1.3832770000000001</v>
      </c>
      <c r="AM214" s="53">
        <v>3.5978999999999997E-2</v>
      </c>
      <c r="AN214" s="53">
        <v>0.209648</v>
      </c>
      <c r="AO214" s="53">
        <v>1.0807720000000001</v>
      </c>
      <c r="AP214" s="53">
        <v>4.9685930000000003</v>
      </c>
      <c r="AQ214" s="53">
        <v>3.4649740000000002</v>
      </c>
      <c r="AR214" s="53">
        <v>4.7868000000000001E-2</v>
      </c>
      <c r="AS214" s="53">
        <v>3.3655999999999998E-2</v>
      </c>
      <c r="AT214" s="53">
        <v>1.7445120000000001</v>
      </c>
      <c r="AU214" s="109">
        <v>10.096197</v>
      </c>
      <c r="AV214" s="109">
        <v>1.7382999999999999E-2</v>
      </c>
    </row>
    <row r="215" spans="1:48" ht="14.25" customHeight="1" x14ac:dyDescent="0.3">
      <c r="A215" s="9">
        <v>214</v>
      </c>
      <c r="B215" s="3">
        <v>44383</v>
      </c>
      <c r="C215" s="112">
        <v>6.9281319999999997</v>
      </c>
      <c r="D215" s="54">
        <v>2.0899000000000001E-2</v>
      </c>
      <c r="E215" s="112">
        <v>3.4851E-2</v>
      </c>
      <c r="F215" s="54">
        <v>6.2049899999999996</v>
      </c>
      <c r="G215" s="54">
        <v>2.4688500000000002</v>
      </c>
      <c r="H215" s="54">
        <v>10.601845000000001</v>
      </c>
      <c r="I215" s="54">
        <v>6.9375999999999993E-2</v>
      </c>
      <c r="J215" s="54">
        <v>2.5263810000000002</v>
      </c>
      <c r="K215" s="54">
        <v>1.6031139999999999</v>
      </c>
      <c r="L215" s="54">
        <v>2.4503499999999998</v>
      </c>
      <c r="M215" s="54">
        <v>0.20174</v>
      </c>
      <c r="N215" s="54">
        <v>2.0976840000000001</v>
      </c>
      <c r="O215" s="54">
        <v>0.15621099999999999</v>
      </c>
      <c r="P215" s="54">
        <v>8.4367669999999997</v>
      </c>
      <c r="Q215" s="54">
        <v>0</v>
      </c>
      <c r="R215" s="54">
        <v>4.2243999999999997E-2</v>
      </c>
      <c r="S215" s="54">
        <v>4.4085780000000003</v>
      </c>
      <c r="T215" s="54">
        <v>0.10682999999999999</v>
      </c>
      <c r="U215" s="54">
        <v>8.7322209999999991</v>
      </c>
      <c r="V215" s="54">
        <v>11.966811</v>
      </c>
      <c r="W215" s="54">
        <v>2.627399</v>
      </c>
      <c r="X215" s="54">
        <v>2.7015000000000001E-2</v>
      </c>
      <c r="Y215" s="54">
        <v>2.3919079999999999</v>
      </c>
      <c r="Z215" s="54">
        <v>1.0717350000000001</v>
      </c>
      <c r="AA215" s="54">
        <v>10.278691</v>
      </c>
      <c r="AB215" s="54">
        <v>1.0678829999999999</v>
      </c>
      <c r="AC215" s="54">
        <v>11.293944</v>
      </c>
      <c r="AD215" s="54">
        <v>1.837135</v>
      </c>
      <c r="AE215" s="54">
        <v>126.006407</v>
      </c>
      <c r="AF215" s="54">
        <v>11.286076</v>
      </c>
      <c r="AG215" s="53">
        <v>96.562539999999998</v>
      </c>
      <c r="AH215" s="53">
        <v>7.6841000000000007E-2</v>
      </c>
      <c r="AI215" s="54">
        <v>1.542538</v>
      </c>
      <c r="AJ215" s="54">
        <v>2.4695819999999999</v>
      </c>
      <c r="AK215" s="53">
        <v>3.369014</v>
      </c>
      <c r="AL215" s="53">
        <v>1.3843570000000001</v>
      </c>
      <c r="AM215" s="53">
        <v>3.6060000000000002E-2</v>
      </c>
      <c r="AN215" s="53">
        <v>0.209675</v>
      </c>
      <c r="AO215" s="53">
        <v>1.0806659999999999</v>
      </c>
      <c r="AP215" s="53">
        <v>4.9187339999999997</v>
      </c>
      <c r="AQ215" s="53">
        <v>3.4649740000000002</v>
      </c>
      <c r="AR215" s="53">
        <v>4.7548E-2</v>
      </c>
      <c r="AS215" s="53">
        <v>3.3581E-2</v>
      </c>
      <c r="AT215" s="53">
        <v>1.746626</v>
      </c>
      <c r="AU215" s="109">
        <v>10.096197</v>
      </c>
      <c r="AV215" s="109">
        <v>1.7804E-2</v>
      </c>
    </row>
    <row r="216" spans="1:48" ht="14.25" customHeight="1" x14ac:dyDescent="0.3">
      <c r="A216" s="9">
        <v>215</v>
      </c>
      <c r="B216" s="3">
        <v>44382</v>
      </c>
      <c r="C216" s="112">
        <v>6.9248079999999996</v>
      </c>
      <c r="D216" s="54">
        <v>2.0889000000000001E-2</v>
      </c>
      <c r="E216" s="112">
        <v>3.4834999999999998E-2</v>
      </c>
      <c r="F216" s="54">
        <v>6.2004109999999999</v>
      </c>
      <c r="G216" s="54">
        <v>2.467543</v>
      </c>
      <c r="H216" s="54">
        <v>10.617361000000001</v>
      </c>
      <c r="I216" s="54">
        <v>6.9488999999999995E-2</v>
      </c>
      <c r="J216" s="54">
        <v>2.4977330000000002</v>
      </c>
      <c r="K216" s="54">
        <v>1.5842400000000001</v>
      </c>
      <c r="L216" s="54">
        <v>2.4469219999999998</v>
      </c>
      <c r="M216" s="54">
        <v>0.20164799999999999</v>
      </c>
      <c r="N216" s="54">
        <v>2.0948769999999999</v>
      </c>
      <c r="O216" s="54">
        <v>0.156134</v>
      </c>
      <c r="P216" s="54">
        <v>8.4360280000000003</v>
      </c>
      <c r="Q216" s="54">
        <v>0</v>
      </c>
      <c r="R216" s="54">
        <v>4.1723000000000003E-2</v>
      </c>
      <c r="S216" s="54">
        <v>4.3410909999999996</v>
      </c>
      <c r="T216" s="54">
        <v>0.107184</v>
      </c>
      <c r="U216" s="54">
        <v>8.7322209999999991</v>
      </c>
      <c r="V216" s="54">
        <v>11.966811</v>
      </c>
      <c r="W216" s="54">
        <v>2.6264919999999998</v>
      </c>
      <c r="X216" s="54">
        <v>2.7002000000000002E-2</v>
      </c>
      <c r="Y216" s="54">
        <v>2.355216</v>
      </c>
      <c r="Z216" s="54">
        <v>1.0712109999999999</v>
      </c>
      <c r="AA216" s="54">
        <v>10.294934</v>
      </c>
      <c r="AB216" s="54">
        <v>1.066492</v>
      </c>
      <c r="AC216" s="54">
        <v>11.293944</v>
      </c>
      <c r="AD216" s="54">
        <v>1.837135</v>
      </c>
      <c r="AE216" s="54">
        <v>126.053185</v>
      </c>
      <c r="AF216" s="54">
        <v>11.250736</v>
      </c>
      <c r="AG216" s="53">
        <v>96.435215999999997</v>
      </c>
      <c r="AH216" s="53">
        <v>7.6797000000000004E-2</v>
      </c>
      <c r="AI216" s="54">
        <v>1.5425800000000001</v>
      </c>
      <c r="AJ216" s="54">
        <v>2.4684179999999998</v>
      </c>
      <c r="AK216" s="53">
        <v>3.354549</v>
      </c>
      <c r="AL216" s="53">
        <v>1.3820269999999999</v>
      </c>
      <c r="AM216" s="53">
        <v>3.5643000000000001E-2</v>
      </c>
      <c r="AN216" s="53">
        <v>0.208316</v>
      </c>
      <c r="AO216" s="53">
        <v>1.0787500000000001</v>
      </c>
      <c r="AP216" s="53">
        <v>4.9187339999999997</v>
      </c>
      <c r="AQ216" s="53">
        <v>3.4649740000000002</v>
      </c>
      <c r="AR216" s="53">
        <v>4.7548E-2</v>
      </c>
      <c r="AS216" s="53">
        <v>3.3581E-2</v>
      </c>
      <c r="AT216" s="53">
        <v>1.7441800000000001</v>
      </c>
      <c r="AU216" s="109">
        <v>10.096197</v>
      </c>
      <c r="AV216" s="109">
        <v>1.7797E-2</v>
      </c>
    </row>
    <row r="217" spans="1:48" ht="14.25" customHeight="1" x14ac:dyDescent="0.3">
      <c r="A217" s="9">
        <v>216</v>
      </c>
      <c r="B217" s="3">
        <v>44379</v>
      </c>
      <c r="C217" s="112">
        <v>6.9148509999999996</v>
      </c>
      <c r="D217" s="54">
        <v>2.0854999999999999E-2</v>
      </c>
      <c r="E217" s="112">
        <v>3.4782E-2</v>
      </c>
      <c r="F217" s="54">
        <v>6.1893820000000002</v>
      </c>
      <c r="G217" s="54">
        <v>2.4640149999999998</v>
      </c>
      <c r="H217" s="54">
        <v>10.608834</v>
      </c>
      <c r="I217" s="54">
        <v>6.8969000000000003E-2</v>
      </c>
      <c r="J217" s="54">
        <v>2.4793189999999998</v>
      </c>
      <c r="K217" s="54">
        <v>1.5633980000000001</v>
      </c>
      <c r="L217" s="54">
        <v>2.4427509999999999</v>
      </c>
      <c r="M217" s="54">
        <v>0.201374</v>
      </c>
      <c r="N217" s="54">
        <v>2.085019</v>
      </c>
      <c r="O217" s="54">
        <v>0.15590300000000001</v>
      </c>
      <c r="P217" s="54">
        <v>8.4286949999999994</v>
      </c>
      <c r="Q217" s="54">
        <v>0</v>
      </c>
      <c r="R217" s="54">
        <v>4.1530999999999998E-2</v>
      </c>
      <c r="S217" s="54">
        <v>4.3036479999999999</v>
      </c>
      <c r="T217" s="54">
        <v>0.106873</v>
      </c>
      <c r="U217" s="54">
        <v>8.7257829999999998</v>
      </c>
      <c r="V217" s="54">
        <v>11.968303000000001</v>
      </c>
      <c r="W217" s="54">
        <v>2.6216360000000001</v>
      </c>
      <c r="X217" s="54">
        <v>2.6964999999999999E-2</v>
      </c>
      <c r="Y217" s="54">
        <v>2.3418169999999998</v>
      </c>
      <c r="Z217" s="54">
        <v>1.0696399999999999</v>
      </c>
      <c r="AA217" s="54">
        <v>10.283635</v>
      </c>
      <c r="AB217" s="54">
        <v>1.064867</v>
      </c>
      <c r="AC217" s="54">
        <v>11.291632</v>
      </c>
      <c r="AD217" s="54">
        <v>1.831656</v>
      </c>
      <c r="AE217" s="54">
        <v>125.922513</v>
      </c>
      <c r="AF217" s="54">
        <v>11.241317</v>
      </c>
      <c r="AG217" s="53">
        <v>96.325492999999994</v>
      </c>
      <c r="AH217" s="53">
        <v>7.6676999999999995E-2</v>
      </c>
      <c r="AI217" s="54">
        <v>1.5425409999999999</v>
      </c>
      <c r="AJ217" s="54">
        <v>2.4644140000000001</v>
      </c>
      <c r="AK217" s="53">
        <v>3.333215</v>
      </c>
      <c r="AL217" s="53">
        <v>1.375605</v>
      </c>
      <c r="AM217" s="53">
        <v>3.5737999999999999E-2</v>
      </c>
      <c r="AN217" s="53">
        <v>0.20757400000000001</v>
      </c>
      <c r="AO217" s="53">
        <v>1.0768819999999999</v>
      </c>
      <c r="AP217" s="53">
        <v>4.9187339999999997</v>
      </c>
      <c r="AQ217" s="53">
        <v>3.467098</v>
      </c>
      <c r="AR217" s="53">
        <v>4.7548E-2</v>
      </c>
      <c r="AS217" s="53">
        <v>3.3581E-2</v>
      </c>
      <c r="AT217" s="53">
        <v>1.7416670000000001</v>
      </c>
      <c r="AU217" s="109">
        <v>10.096197</v>
      </c>
      <c r="AV217" s="109">
        <v>1.7658E-2</v>
      </c>
    </row>
    <row r="218" spans="1:48" ht="14.25" customHeight="1" x14ac:dyDescent="0.3">
      <c r="A218" s="9">
        <v>217</v>
      </c>
      <c r="B218" s="3">
        <v>44378</v>
      </c>
      <c r="C218" s="112">
        <v>6.9115120000000001</v>
      </c>
      <c r="D218" s="54">
        <v>2.0847000000000001E-2</v>
      </c>
      <c r="E218" s="112">
        <v>3.4764000000000003E-2</v>
      </c>
      <c r="F218" s="54">
        <v>6.1914829999999998</v>
      </c>
      <c r="G218" s="54">
        <v>2.4600789999999999</v>
      </c>
      <c r="H218" s="54">
        <v>10.614765</v>
      </c>
      <c r="I218" s="54">
        <v>6.8714999999999998E-2</v>
      </c>
      <c r="J218" s="54">
        <v>2.4514469999999999</v>
      </c>
      <c r="K218" s="54">
        <v>1.534567</v>
      </c>
      <c r="L218" s="54">
        <v>2.4405359999999998</v>
      </c>
      <c r="M218" s="54">
        <v>0.20128199999999999</v>
      </c>
      <c r="N218" s="54">
        <v>2.0796250000000001</v>
      </c>
      <c r="O218" s="54">
        <v>0.15582599999999999</v>
      </c>
      <c r="P218" s="54">
        <v>8.4255589999999998</v>
      </c>
      <c r="Q218" s="54">
        <v>0</v>
      </c>
      <c r="R218" s="54">
        <v>4.1266999999999998E-2</v>
      </c>
      <c r="S218" s="54">
        <v>4.2503219999999997</v>
      </c>
      <c r="T218" s="54">
        <v>0.10713499999999999</v>
      </c>
      <c r="U218" s="54">
        <v>8.7257829999999998</v>
      </c>
      <c r="V218" s="54">
        <v>11.968303000000001</v>
      </c>
      <c r="W218" s="54">
        <v>2.6159469999999998</v>
      </c>
      <c r="X218" s="54">
        <v>2.6952E-2</v>
      </c>
      <c r="Y218" s="54">
        <v>2.3121130000000001</v>
      </c>
      <c r="Z218" s="54">
        <v>1.069116</v>
      </c>
      <c r="AA218" s="54">
        <v>10.28722</v>
      </c>
      <c r="AB218" s="54">
        <v>1.0629850000000001</v>
      </c>
      <c r="AC218" s="54">
        <v>11.291632</v>
      </c>
      <c r="AD218" s="54">
        <v>1.831656</v>
      </c>
      <c r="AE218" s="54">
        <v>125.883644</v>
      </c>
      <c r="AF218" s="54">
        <v>11.227498000000001</v>
      </c>
      <c r="AG218" s="53">
        <v>96.238291000000004</v>
      </c>
      <c r="AH218" s="53">
        <v>7.6645000000000005E-2</v>
      </c>
      <c r="AI218" s="54">
        <v>1.545668</v>
      </c>
      <c r="AJ218" s="54">
        <v>2.4613170000000002</v>
      </c>
      <c r="AK218" s="53">
        <v>3.3194080000000001</v>
      </c>
      <c r="AL218" s="53">
        <v>1.371756</v>
      </c>
      <c r="AM218" s="53">
        <v>3.5677E-2</v>
      </c>
      <c r="AN218" s="53">
        <v>0.20697199999999999</v>
      </c>
      <c r="AO218" s="53">
        <v>1.07677</v>
      </c>
      <c r="AP218" s="53">
        <v>4.9187339999999997</v>
      </c>
      <c r="AQ218" s="53">
        <v>3.467098</v>
      </c>
      <c r="AR218" s="53">
        <v>4.7548E-2</v>
      </c>
      <c r="AS218" s="53">
        <v>3.3581E-2</v>
      </c>
      <c r="AT218" s="53">
        <v>1.739263</v>
      </c>
      <c r="AU218" s="109">
        <v>10.096197</v>
      </c>
      <c r="AV218" s="109">
        <v>1.7458000000000001E-2</v>
      </c>
    </row>
    <row r="219" spans="1:48" ht="14.25" customHeight="1" x14ac:dyDescent="0.3">
      <c r="A219" s="9">
        <v>218</v>
      </c>
      <c r="B219" s="3">
        <v>44377</v>
      </c>
      <c r="C219" s="112">
        <v>6.9085039999999998</v>
      </c>
      <c r="D219" s="54">
        <v>2.0837000000000001E-2</v>
      </c>
      <c r="E219" s="112">
        <v>3.4747E-2</v>
      </c>
      <c r="F219" s="54">
        <v>6.1930509999999996</v>
      </c>
      <c r="G219" s="54">
        <v>2.461319</v>
      </c>
      <c r="H219" s="54">
        <v>10.646245</v>
      </c>
      <c r="I219" s="54">
        <v>6.9258E-2</v>
      </c>
      <c r="J219" s="54">
        <v>2.470173</v>
      </c>
      <c r="K219" s="54">
        <v>1.5397559999999999</v>
      </c>
      <c r="L219" s="54">
        <v>2.4416440000000001</v>
      </c>
      <c r="M219" s="54">
        <v>0.20119799999999999</v>
      </c>
      <c r="N219" s="54">
        <v>2.0863390000000002</v>
      </c>
      <c r="O219" s="54">
        <v>0.155751</v>
      </c>
      <c r="P219" s="54">
        <v>8.429252</v>
      </c>
      <c r="Q219" s="54">
        <v>0</v>
      </c>
      <c r="R219" s="54">
        <v>4.6885999999999997E-2</v>
      </c>
      <c r="S219" s="54">
        <v>4.2826069999999996</v>
      </c>
      <c r="T219" s="54">
        <v>0.107935</v>
      </c>
      <c r="U219" s="54">
        <v>8.7144779999999997</v>
      </c>
      <c r="V219" s="54">
        <v>11.951161000000001</v>
      </c>
      <c r="W219" s="54">
        <v>2.622188</v>
      </c>
      <c r="X219" s="54">
        <v>2.6932000000000001E-2</v>
      </c>
      <c r="Y219" s="54">
        <v>2.3282600000000002</v>
      </c>
      <c r="Z219" s="54">
        <v>1.068594</v>
      </c>
      <c r="AA219" s="54">
        <v>10.316303</v>
      </c>
      <c r="AB219" s="54">
        <v>1.0637319999999999</v>
      </c>
      <c r="AC219" s="54">
        <v>11.280818</v>
      </c>
      <c r="AD219" s="54">
        <v>1.8211379999999999</v>
      </c>
      <c r="AE219" s="54">
        <v>125.878486</v>
      </c>
      <c r="AF219" s="54">
        <v>11.246034999999999</v>
      </c>
      <c r="AG219" s="53">
        <v>96.266062000000005</v>
      </c>
      <c r="AH219" s="53">
        <v>7.6688999999999993E-2</v>
      </c>
      <c r="AI219" s="54">
        <v>1.550486</v>
      </c>
      <c r="AJ219" s="54">
        <v>2.463867</v>
      </c>
      <c r="AK219" s="53">
        <v>3.308211</v>
      </c>
      <c r="AL219" s="53">
        <v>1.3762730000000001</v>
      </c>
      <c r="AM219" s="53">
        <v>3.5423000000000003E-2</v>
      </c>
      <c r="AN219" s="53">
        <v>0.20749000000000001</v>
      </c>
      <c r="AO219" s="53">
        <v>1.078929</v>
      </c>
      <c r="AP219" s="53">
        <v>4.9388740000000002</v>
      </c>
      <c r="AQ219" s="53">
        <v>3.467098</v>
      </c>
      <c r="AR219" s="53">
        <v>4.7654000000000002E-2</v>
      </c>
      <c r="AS219" s="53">
        <v>3.3570999999999997E-2</v>
      </c>
      <c r="AT219" s="53">
        <v>1.7397480000000001</v>
      </c>
      <c r="AU219" s="109">
        <v>9.8066420000000001</v>
      </c>
      <c r="AV219" s="109">
        <v>1.7468999999999998E-2</v>
      </c>
    </row>
    <row r="220" spans="1:48" ht="14.25" customHeight="1" x14ac:dyDescent="0.3">
      <c r="A220" s="9">
        <v>219</v>
      </c>
      <c r="B220" s="3">
        <v>44376</v>
      </c>
      <c r="C220" s="112">
        <v>6.9051910000000003</v>
      </c>
      <c r="D220" s="54">
        <v>2.0826000000000001E-2</v>
      </c>
      <c r="E220" s="112">
        <v>3.4729000000000003E-2</v>
      </c>
      <c r="F220" s="54">
        <v>6.1958599999999997</v>
      </c>
      <c r="G220" s="54">
        <v>2.4621460000000002</v>
      </c>
      <c r="H220" s="54">
        <v>10.662471</v>
      </c>
      <c r="I220" s="54">
        <v>6.9835999999999995E-2</v>
      </c>
      <c r="J220" s="54">
        <v>2.479759</v>
      </c>
      <c r="K220" s="54">
        <v>1.5323599999999999</v>
      </c>
      <c r="L220" s="54">
        <v>2.4401269999999999</v>
      </c>
      <c r="M220" s="54">
        <v>0.20110700000000001</v>
      </c>
      <c r="N220" s="54">
        <v>2.0868890000000002</v>
      </c>
      <c r="O220" s="54">
        <v>0.15567400000000001</v>
      </c>
      <c r="P220" s="54">
        <v>8.4254020000000001</v>
      </c>
      <c r="Q220" s="54">
        <v>0</v>
      </c>
      <c r="R220" s="54">
        <v>4.6933000000000002E-2</v>
      </c>
      <c r="S220" s="54">
        <v>4.3011939999999997</v>
      </c>
      <c r="T220" s="54">
        <v>0.108041</v>
      </c>
      <c r="U220" s="54">
        <v>8.7144779999999997</v>
      </c>
      <c r="V220" s="54">
        <v>11.951161000000001</v>
      </c>
      <c r="W220" s="54">
        <v>2.6252399999999998</v>
      </c>
      <c r="X220" s="54">
        <v>2.6919999999999999E-2</v>
      </c>
      <c r="Y220" s="54">
        <v>2.339874</v>
      </c>
      <c r="Z220" s="54">
        <v>1.068071</v>
      </c>
      <c r="AA220" s="54">
        <v>10.33478</v>
      </c>
      <c r="AB220" s="54">
        <v>1.064805</v>
      </c>
      <c r="AC220" s="54">
        <v>11.280818</v>
      </c>
      <c r="AD220" s="54">
        <v>1.8211379999999999</v>
      </c>
      <c r="AE220" s="54">
        <v>125.809772</v>
      </c>
      <c r="AF220" s="54">
        <v>11.256493000000001</v>
      </c>
      <c r="AG220" s="53">
        <v>96.327091999999993</v>
      </c>
      <c r="AH220" s="53">
        <v>7.6644000000000004E-2</v>
      </c>
      <c r="AI220" s="54">
        <v>1.5534049999999999</v>
      </c>
      <c r="AJ220" s="54">
        <v>2.4650050000000001</v>
      </c>
      <c r="AK220" s="53">
        <v>3.3028710000000001</v>
      </c>
      <c r="AL220" s="53">
        <v>1.3759950000000001</v>
      </c>
      <c r="AM220" s="53">
        <v>3.5652999999999997E-2</v>
      </c>
      <c r="AN220" s="53">
        <v>0.20748</v>
      </c>
      <c r="AO220" s="53">
        <v>1.0790869999999999</v>
      </c>
      <c r="AP220" s="53">
        <v>5.0294119999999998</v>
      </c>
      <c r="AQ220" s="53">
        <v>3.467098</v>
      </c>
      <c r="AR220" s="53">
        <v>4.7243E-2</v>
      </c>
      <c r="AS220" s="53">
        <v>3.2939000000000003E-2</v>
      </c>
      <c r="AT220" s="53">
        <v>1.7403299999999999</v>
      </c>
      <c r="AU220" s="109">
        <v>9.8066420000000001</v>
      </c>
      <c r="AV220" s="109">
        <v>1.7395000000000001E-2</v>
      </c>
    </row>
    <row r="221" spans="1:48" ht="14.25" customHeight="1" x14ac:dyDescent="0.3">
      <c r="A221" s="9">
        <v>220</v>
      </c>
      <c r="B221" s="3">
        <v>44375</v>
      </c>
      <c r="C221" s="112">
        <v>6.9018459999999999</v>
      </c>
      <c r="D221" s="54">
        <v>2.0815E-2</v>
      </c>
      <c r="E221" s="112">
        <v>3.4710999999999999E-2</v>
      </c>
      <c r="F221" s="54">
        <v>6.1918939999999996</v>
      </c>
      <c r="G221" s="54">
        <v>2.4610150000000002</v>
      </c>
      <c r="H221" s="54">
        <v>10.611464</v>
      </c>
      <c r="I221" s="54">
        <v>6.9543999999999995E-2</v>
      </c>
      <c r="J221" s="54">
        <v>2.5134159999999999</v>
      </c>
      <c r="K221" s="54">
        <v>1.5557080000000001</v>
      </c>
      <c r="L221" s="54">
        <v>2.4400409999999999</v>
      </c>
      <c r="M221" s="54">
        <v>0.201015</v>
      </c>
      <c r="N221" s="54">
        <v>2.080244</v>
      </c>
      <c r="O221" s="54">
        <v>0.15559700000000001</v>
      </c>
      <c r="P221" s="54">
        <v>8.4236369999999994</v>
      </c>
      <c r="Q221" s="54">
        <v>0</v>
      </c>
      <c r="R221" s="54">
        <v>4.7577000000000001E-2</v>
      </c>
      <c r="S221" s="54">
        <v>4.3279100000000001</v>
      </c>
      <c r="T221" s="54">
        <v>0.106125</v>
      </c>
      <c r="U221" s="54">
        <v>8.7144779999999997</v>
      </c>
      <c r="V221" s="54">
        <v>11.951161000000001</v>
      </c>
      <c r="W221" s="54">
        <v>2.6229330000000002</v>
      </c>
      <c r="X221" s="54">
        <v>2.6907E-2</v>
      </c>
      <c r="Y221" s="54">
        <v>2.360268</v>
      </c>
      <c r="Z221" s="54">
        <v>1.0675479999999999</v>
      </c>
      <c r="AA221" s="54">
        <v>10.282064999999999</v>
      </c>
      <c r="AB221" s="54">
        <v>1.0634049999999999</v>
      </c>
      <c r="AC221" s="54">
        <v>11.280818</v>
      </c>
      <c r="AD221" s="54">
        <v>1.8211379999999999</v>
      </c>
      <c r="AE221" s="54">
        <v>125.782269</v>
      </c>
      <c r="AF221" s="54">
        <v>11.26036</v>
      </c>
      <c r="AG221" s="53">
        <v>96.274182999999994</v>
      </c>
      <c r="AH221" s="53">
        <v>7.6740000000000003E-2</v>
      </c>
      <c r="AI221" s="54">
        <v>1.5485739999999999</v>
      </c>
      <c r="AJ221" s="54">
        <v>2.463015</v>
      </c>
      <c r="AK221" s="53">
        <v>3.3081200000000002</v>
      </c>
      <c r="AL221" s="53">
        <v>1.371842</v>
      </c>
      <c r="AM221" s="53">
        <v>3.5382999999999998E-2</v>
      </c>
      <c r="AN221" s="53">
        <v>0.20880599999999999</v>
      </c>
      <c r="AO221" s="53">
        <v>1.079588</v>
      </c>
      <c r="AP221" s="53">
        <v>5.0294119999999998</v>
      </c>
      <c r="AQ221" s="53">
        <v>3.467098</v>
      </c>
      <c r="AR221" s="53">
        <v>4.7243E-2</v>
      </c>
      <c r="AS221" s="53">
        <v>3.2939000000000003E-2</v>
      </c>
      <c r="AT221" s="53">
        <v>1.7392300000000001</v>
      </c>
      <c r="AU221" s="109">
        <v>9.8066420000000001</v>
      </c>
      <c r="AV221" s="109">
        <v>1.7533E-2</v>
      </c>
    </row>
    <row r="222" spans="1:48" ht="14.25" customHeight="1" x14ac:dyDescent="0.3">
      <c r="A222" s="9">
        <v>221</v>
      </c>
      <c r="B222" s="3">
        <v>44372</v>
      </c>
      <c r="C222" s="112">
        <v>6.8918910000000002</v>
      </c>
      <c r="D222" s="54">
        <v>2.0782999999999999E-2</v>
      </c>
      <c r="E222" s="112">
        <v>3.4655999999999999E-2</v>
      </c>
      <c r="F222" s="54">
        <v>6.1790510000000003</v>
      </c>
      <c r="G222" s="54">
        <v>2.4590969999999999</v>
      </c>
      <c r="H222" s="54">
        <v>10.585812000000001</v>
      </c>
      <c r="I222" s="54">
        <v>6.9609000000000004E-2</v>
      </c>
      <c r="J222" s="54">
        <v>2.5372590000000002</v>
      </c>
      <c r="K222" s="54">
        <v>1.57643</v>
      </c>
      <c r="L222" s="54">
        <v>2.4361660000000001</v>
      </c>
      <c r="M222" s="54">
        <v>0.200739</v>
      </c>
      <c r="N222" s="54">
        <v>2.0819719999999999</v>
      </c>
      <c r="O222" s="54">
        <v>0.155366</v>
      </c>
      <c r="P222" s="54">
        <v>8.3990200000000002</v>
      </c>
      <c r="Q222" s="54">
        <v>0</v>
      </c>
      <c r="R222" s="54">
        <v>4.7671999999999999E-2</v>
      </c>
      <c r="S222" s="54">
        <v>4.3739549999999996</v>
      </c>
      <c r="T222" s="54">
        <v>0.105545</v>
      </c>
      <c r="U222" s="54">
        <v>8.8744759999999996</v>
      </c>
      <c r="V222" s="54">
        <v>11.900819</v>
      </c>
      <c r="W222" s="54">
        <v>2.6190310000000001</v>
      </c>
      <c r="X222" s="54">
        <v>2.6869000000000001E-2</v>
      </c>
      <c r="Y222" s="54">
        <v>2.3842560000000002</v>
      </c>
      <c r="Z222" s="54">
        <v>1.0659829999999999</v>
      </c>
      <c r="AA222" s="54">
        <v>10.258661</v>
      </c>
      <c r="AB222" s="54">
        <v>1.062908</v>
      </c>
      <c r="AC222" s="54">
        <v>11.245203</v>
      </c>
      <c r="AD222" s="54">
        <v>1.812241</v>
      </c>
      <c r="AE222" s="54">
        <v>125.510012</v>
      </c>
      <c r="AF222" s="54">
        <v>11.256043999999999</v>
      </c>
      <c r="AG222" s="53">
        <v>96.202814000000004</v>
      </c>
      <c r="AH222" s="53">
        <v>7.6733999999999997E-2</v>
      </c>
      <c r="AI222" s="54">
        <v>1.5436369999999999</v>
      </c>
      <c r="AJ222" s="54">
        <v>2.459409</v>
      </c>
      <c r="AK222" s="53">
        <v>3.3095029999999999</v>
      </c>
      <c r="AL222" s="53">
        <v>1.373461</v>
      </c>
      <c r="AM222" s="53">
        <v>3.4951000000000003E-2</v>
      </c>
      <c r="AN222" s="53">
        <v>0.208923</v>
      </c>
      <c r="AO222" s="53">
        <v>1.078449</v>
      </c>
      <c r="AP222" s="53">
        <v>5.0294119999999998</v>
      </c>
      <c r="AQ222" s="53">
        <v>3.4184359999999998</v>
      </c>
      <c r="AR222" s="53">
        <v>4.7243E-2</v>
      </c>
      <c r="AS222" s="53">
        <v>3.2939000000000003E-2</v>
      </c>
      <c r="AT222" s="53">
        <v>1.738022</v>
      </c>
      <c r="AU222" s="109">
        <v>9.8066420000000001</v>
      </c>
      <c r="AV222" s="109">
        <v>1.7389999999999999E-2</v>
      </c>
    </row>
    <row r="223" spans="1:48" ht="14.25" customHeight="1" x14ac:dyDescent="0.3">
      <c r="A223" s="9">
        <v>222</v>
      </c>
      <c r="B223" s="3">
        <v>44371</v>
      </c>
      <c r="C223" s="112">
        <v>6.8885880000000004</v>
      </c>
      <c r="D223" s="54">
        <v>2.0773E-2</v>
      </c>
      <c r="E223" s="112">
        <v>3.4639000000000003E-2</v>
      </c>
      <c r="F223" s="54">
        <v>6.1764830000000002</v>
      </c>
      <c r="G223" s="54">
        <v>2.4525999999999999</v>
      </c>
      <c r="H223" s="54">
        <v>10.530972</v>
      </c>
      <c r="I223" s="54">
        <v>6.8929000000000004E-2</v>
      </c>
      <c r="J223" s="54">
        <v>2.5239600000000002</v>
      </c>
      <c r="K223" s="54">
        <v>1.56656</v>
      </c>
      <c r="L223" s="54">
        <v>2.4331209999999999</v>
      </c>
      <c r="M223" s="54">
        <v>0.20064799999999999</v>
      </c>
      <c r="N223" s="54">
        <v>2.0693260000000002</v>
      </c>
      <c r="O223" s="54">
        <v>0.155281</v>
      </c>
      <c r="P223" s="54">
        <v>8.4000640000000004</v>
      </c>
      <c r="Q223" s="54">
        <v>0</v>
      </c>
      <c r="R223" s="54">
        <v>4.7460000000000002E-2</v>
      </c>
      <c r="S223" s="54">
        <v>4.357831</v>
      </c>
      <c r="T223" s="54">
        <v>0.10387</v>
      </c>
      <c r="U223" s="54">
        <v>8.8744759999999996</v>
      </c>
      <c r="V223" s="54">
        <v>11.900819</v>
      </c>
      <c r="W223" s="54">
        <v>2.6093150000000001</v>
      </c>
      <c r="X223" s="54">
        <v>2.6856000000000001E-2</v>
      </c>
      <c r="Y223" s="54">
        <v>2.3761570000000001</v>
      </c>
      <c r="Z223" s="54">
        <v>1.065461</v>
      </c>
      <c r="AA223" s="54">
        <v>10.208342</v>
      </c>
      <c r="AB223" s="54">
        <v>1.0604089999999999</v>
      </c>
      <c r="AC223" s="54">
        <v>11.245203</v>
      </c>
      <c r="AD223" s="54">
        <v>1.812241</v>
      </c>
      <c r="AE223" s="54">
        <v>125.472303</v>
      </c>
      <c r="AF223" s="54">
        <v>11.248049999999999</v>
      </c>
      <c r="AG223" s="53">
        <v>96.133882999999997</v>
      </c>
      <c r="AH223" s="53">
        <v>7.6626E-2</v>
      </c>
      <c r="AI223" s="54">
        <v>1.536179</v>
      </c>
      <c r="AJ223" s="54">
        <v>2.4536229999999999</v>
      </c>
      <c r="AK223" s="53">
        <v>3.3054209999999999</v>
      </c>
      <c r="AL223" s="53">
        <v>1.3648830000000001</v>
      </c>
      <c r="AM223" s="53">
        <v>3.4907000000000001E-2</v>
      </c>
      <c r="AN223" s="53">
        <v>0.20801800000000001</v>
      </c>
      <c r="AO223" s="53">
        <v>1.076708</v>
      </c>
      <c r="AP223" s="53">
        <v>5.0294119999999998</v>
      </c>
      <c r="AQ223" s="53">
        <v>3.4184359999999998</v>
      </c>
      <c r="AR223" s="53">
        <v>4.7243E-2</v>
      </c>
      <c r="AS223" s="53">
        <v>3.2939000000000003E-2</v>
      </c>
      <c r="AT223" s="53">
        <v>1.734027</v>
      </c>
      <c r="AU223" s="109">
        <v>9.8066420000000001</v>
      </c>
      <c r="AV223" s="109">
        <v>1.7266E-2</v>
      </c>
    </row>
    <row r="224" spans="1:48" ht="14.25" customHeight="1" x14ac:dyDescent="0.3">
      <c r="A224" s="9">
        <v>223</v>
      </c>
      <c r="B224" s="3">
        <v>44370</v>
      </c>
      <c r="C224" s="112">
        <v>6.8852719999999996</v>
      </c>
      <c r="D224" s="54">
        <v>2.0761999999999999E-2</v>
      </c>
      <c r="E224" s="112">
        <v>3.4622E-2</v>
      </c>
      <c r="F224" s="54">
        <v>6.1754699999999998</v>
      </c>
      <c r="G224" s="54">
        <v>2.459247</v>
      </c>
      <c r="H224" s="54">
        <v>10.647080000000001</v>
      </c>
      <c r="I224" s="54">
        <v>6.9620000000000001E-2</v>
      </c>
      <c r="J224" s="54">
        <v>2.5391750000000002</v>
      </c>
      <c r="K224" s="54">
        <v>1.5688869999999999</v>
      </c>
      <c r="L224" s="54">
        <v>2.4347639999999999</v>
      </c>
      <c r="M224" s="54">
        <v>0.20055600000000001</v>
      </c>
      <c r="N224" s="54">
        <v>2.0814590000000002</v>
      </c>
      <c r="O224" s="54">
        <v>0.15520500000000001</v>
      </c>
      <c r="P224" s="54">
        <v>8.4025230000000004</v>
      </c>
      <c r="Q224" s="54">
        <v>0</v>
      </c>
      <c r="R224" s="54">
        <v>4.7588999999999999E-2</v>
      </c>
      <c r="S224" s="54">
        <v>4.3708770000000001</v>
      </c>
      <c r="T224" s="54">
        <v>0.104743</v>
      </c>
      <c r="U224" s="54">
        <v>8.8744759999999996</v>
      </c>
      <c r="V224" s="54">
        <v>11.900819</v>
      </c>
      <c r="W224" s="54">
        <v>2.6201949999999998</v>
      </c>
      <c r="X224" s="54">
        <v>2.6844E-2</v>
      </c>
      <c r="Y224" s="54">
        <v>2.3816820000000001</v>
      </c>
      <c r="Z224" s="54">
        <v>1.06494</v>
      </c>
      <c r="AA224" s="54">
        <v>10.331941</v>
      </c>
      <c r="AB224" s="54">
        <v>1.0638000000000001</v>
      </c>
      <c r="AC224" s="54">
        <v>11.245203</v>
      </c>
      <c r="AD224" s="54">
        <v>1.812241</v>
      </c>
      <c r="AE224" s="54">
        <v>125.220502</v>
      </c>
      <c r="AF224" s="54">
        <v>11.25473</v>
      </c>
      <c r="AG224" s="53">
        <v>96.106364999999997</v>
      </c>
      <c r="AH224" s="53">
        <v>7.6649999999999996E-2</v>
      </c>
      <c r="AI224" s="54">
        <v>1.549631</v>
      </c>
      <c r="AJ224" s="54">
        <v>2.459136</v>
      </c>
      <c r="AK224" s="53">
        <v>3.2848570000000001</v>
      </c>
      <c r="AL224" s="53">
        <v>1.373165</v>
      </c>
      <c r="AM224" s="53">
        <v>3.4736999999999997E-2</v>
      </c>
      <c r="AN224" s="53">
        <v>0.20839199999999999</v>
      </c>
      <c r="AO224" s="53">
        <v>1.0781019999999999</v>
      </c>
      <c r="AP224" s="53">
        <v>5.0294119999999998</v>
      </c>
      <c r="AQ224" s="53">
        <v>3.4184359999999998</v>
      </c>
      <c r="AR224" s="53">
        <v>4.7243E-2</v>
      </c>
      <c r="AS224" s="53">
        <v>3.2939000000000003E-2</v>
      </c>
      <c r="AT224" s="53">
        <v>1.737868</v>
      </c>
      <c r="AU224" s="109">
        <v>9.8066420000000001</v>
      </c>
      <c r="AV224" s="109">
        <v>1.7335E-2</v>
      </c>
    </row>
    <row r="225" spans="1:48" ht="14.25" customHeight="1" x14ac:dyDescent="0.3">
      <c r="A225" s="9">
        <v>224</v>
      </c>
      <c r="B225" s="3">
        <v>44369</v>
      </c>
      <c r="C225" s="112">
        <v>6.881894</v>
      </c>
      <c r="D225" s="54">
        <v>2.0752E-2</v>
      </c>
      <c r="E225" s="112">
        <v>3.4604999999999997E-2</v>
      </c>
      <c r="F225" s="54">
        <v>6.1741000000000001</v>
      </c>
      <c r="G225" s="54">
        <v>2.4574220000000002</v>
      </c>
      <c r="H225" s="54">
        <v>10.677130999999999</v>
      </c>
      <c r="I225" s="54">
        <v>7.0070999999999994E-2</v>
      </c>
      <c r="J225" s="54">
        <v>2.5194489999999998</v>
      </c>
      <c r="K225" s="54">
        <v>1.5473060000000001</v>
      </c>
      <c r="L225" s="54">
        <v>2.4319480000000002</v>
      </c>
      <c r="M225" s="54">
        <v>0.200464</v>
      </c>
      <c r="N225" s="54">
        <v>2.0779239999999999</v>
      </c>
      <c r="O225" s="54">
        <v>0.15512899999999999</v>
      </c>
      <c r="P225" s="54">
        <v>8.4132239999999996</v>
      </c>
      <c r="Q225" s="54">
        <v>0</v>
      </c>
      <c r="R225" s="54">
        <v>4.7166E-2</v>
      </c>
      <c r="S225" s="54">
        <v>4.3448549999999999</v>
      </c>
      <c r="T225" s="54">
        <v>0.10444100000000001</v>
      </c>
      <c r="U225" s="54">
        <v>8.8744759999999996</v>
      </c>
      <c r="V225" s="54">
        <v>11.900819</v>
      </c>
      <c r="W225" s="54">
        <v>2.6217730000000001</v>
      </c>
      <c r="X225" s="54">
        <v>2.6831000000000001E-2</v>
      </c>
      <c r="Y225" s="54">
        <v>2.36571</v>
      </c>
      <c r="Z225" s="54">
        <v>1.064419</v>
      </c>
      <c r="AA225" s="54">
        <v>10.364839999999999</v>
      </c>
      <c r="AB225" s="54">
        <v>1.062168</v>
      </c>
      <c r="AC225" s="54">
        <v>11.245203</v>
      </c>
      <c r="AD225" s="54">
        <v>1.812241</v>
      </c>
      <c r="AE225" s="54">
        <v>125.198941</v>
      </c>
      <c r="AF225" s="54">
        <v>11.24708</v>
      </c>
      <c r="AG225" s="53">
        <v>96.063018999999997</v>
      </c>
      <c r="AH225" s="53">
        <v>7.6661000000000007E-2</v>
      </c>
      <c r="AI225" s="54">
        <v>1.5562419999999999</v>
      </c>
      <c r="AJ225" s="54">
        <v>2.4598369999999998</v>
      </c>
      <c r="AK225" s="53">
        <v>3.281765</v>
      </c>
      <c r="AL225" s="53">
        <v>1.369621</v>
      </c>
      <c r="AM225" s="53">
        <v>3.4422000000000001E-2</v>
      </c>
      <c r="AN225" s="53">
        <v>0.207811</v>
      </c>
      <c r="AO225" s="53">
        <v>1.0770219999999999</v>
      </c>
      <c r="AP225" s="53">
        <v>5.0317949999999998</v>
      </c>
      <c r="AQ225" s="53">
        <v>3.4184359999999998</v>
      </c>
      <c r="AR225" s="53">
        <v>4.7209000000000001E-2</v>
      </c>
      <c r="AS225" s="53">
        <v>3.2822999999999998E-2</v>
      </c>
      <c r="AT225" s="53">
        <v>1.7365919999999999</v>
      </c>
      <c r="AU225" s="109">
        <v>9.8066420000000001</v>
      </c>
      <c r="AV225" s="109">
        <v>1.7434000000000002E-2</v>
      </c>
    </row>
    <row r="226" spans="1:48" ht="14.25" customHeight="1" x14ac:dyDescent="0.3">
      <c r="A226" s="9">
        <v>225</v>
      </c>
      <c r="B226" s="3">
        <v>44368</v>
      </c>
      <c r="C226" s="112">
        <v>6.8785749999999997</v>
      </c>
      <c r="D226" s="54">
        <v>2.0740999999999999E-2</v>
      </c>
      <c r="E226" s="112">
        <v>3.4587E-2</v>
      </c>
      <c r="F226" s="54">
        <v>6.171589</v>
      </c>
      <c r="G226" s="54">
        <v>2.4490820000000002</v>
      </c>
      <c r="H226" s="54">
        <v>10.578593</v>
      </c>
      <c r="I226" s="54">
        <v>6.9581000000000004E-2</v>
      </c>
      <c r="J226" s="54">
        <v>2.5100020000000001</v>
      </c>
      <c r="K226" s="54">
        <v>1.541423</v>
      </c>
      <c r="L226" s="54">
        <v>2.4279099999999998</v>
      </c>
      <c r="M226" s="54">
        <v>0.20037199999999999</v>
      </c>
      <c r="N226" s="54">
        <v>2.0652029999999999</v>
      </c>
      <c r="O226" s="54">
        <v>0.15504999999999999</v>
      </c>
      <c r="P226" s="54">
        <v>8.4038310000000003</v>
      </c>
      <c r="Q226" s="54">
        <v>0</v>
      </c>
      <c r="R226" s="54">
        <v>4.6976999999999998E-2</v>
      </c>
      <c r="S226" s="54">
        <v>4.3358299999999996</v>
      </c>
      <c r="T226" s="54">
        <v>0.103288</v>
      </c>
      <c r="U226" s="54">
        <v>8.8744759999999996</v>
      </c>
      <c r="V226" s="54">
        <v>11.900819</v>
      </c>
      <c r="W226" s="54">
        <v>2.606522</v>
      </c>
      <c r="X226" s="54">
        <v>2.6818999999999999E-2</v>
      </c>
      <c r="Y226" s="54">
        <v>2.362034</v>
      </c>
      <c r="Z226" s="54">
        <v>1.063898</v>
      </c>
      <c r="AA226" s="54">
        <v>10.265363000000001</v>
      </c>
      <c r="AB226" s="54">
        <v>1.0585370000000001</v>
      </c>
      <c r="AC226" s="54">
        <v>11.245203</v>
      </c>
      <c r="AD226" s="54">
        <v>1.812241</v>
      </c>
      <c r="AE226" s="54">
        <v>125.096574</v>
      </c>
      <c r="AF226" s="54">
        <v>11.220060999999999</v>
      </c>
      <c r="AG226" s="53">
        <v>95.903319999999994</v>
      </c>
      <c r="AH226" s="53">
        <v>7.6655000000000001E-2</v>
      </c>
      <c r="AI226" s="54">
        <v>1.544589</v>
      </c>
      <c r="AJ226" s="54">
        <v>2.4508239999999999</v>
      </c>
      <c r="AK226" s="53">
        <v>3.29148</v>
      </c>
      <c r="AL226" s="53">
        <v>1.36069</v>
      </c>
      <c r="AM226" s="53">
        <v>3.4093999999999999E-2</v>
      </c>
      <c r="AN226" s="53">
        <v>0.20796799999999999</v>
      </c>
      <c r="AO226" s="53">
        <v>1.075531</v>
      </c>
      <c r="AP226" s="53">
        <v>5.0317949999999998</v>
      </c>
      <c r="AQ226" s="53">
        <v>3.4184359999999998</v>
      </c>
      <c r="AR226" s="53">
        <v>4.7209000000000001E-2</v>
      </c>
      <c r="AS226" s="53">
        <v>3.2822999999999998E-2</v>
      </c>
      <c r="AT226" s="53">
        <v>1.7312419999999999</v>
      </c>
      <c r="AU226" s="109">
        <v>9.8066420000000001</v>
      </c>
      <c r="AV226" s="109">
        <v>1.6952999999999999E-2</v>
      </c>
    </row>
    <row r="227" spans="1:48" ht="14.25" customHeight="1" x14ac:dyDescent="0.3">
      <c r="A227" s="9">
        <v>226</v>
      </c>
      <c r="B227" s="3">
        <v>44365</v>
      </c>
      <c r="C227" s="112">
        <v>6.868608</v>
      </c>
      <c r="D227" s="54">
        <v>2.0709999999999999E-2</v>
      </c>
      <c r="E227" s="112">
        <v>3.4535999999999997E-2</v>
      </c>
      <c r="F227" s="54">
        <v>6.1609850000000002</v>
      </c>
      <c r="G227" s="54">
        <v>2.4517389999999999</v>
      </c>
      <c r="H227" s="54">
        <v>10.531197000000001</v>
      </c>
      <c r="I227" s="54">
        <v>7.0472000000000007E-2</v>
      </c>
      <c r="J227" s="54">
        <v>2.5488309999999998</v>
      </c>
      <c r="K227" s="54">
        <v>1.5683670000000001</v>
      </c>
      <c r="L227" s="54">
        <v>2.4291100000000001</v>
      </c>
      <c r="M227" s="54">
        <v>0.200096</v>
      </c>
      <c r="N227" s="54">
        <v>2.0721630000000002</v>
      </c>
      <c r="O227" s="54">
        <v>0.15482199999999999</v>
      </c>
      <c r="P227" s="54">
        <v>8.3953310000000005</v>
      </c>
      <c r="Q227" s="54">
        <v>0</v>
      </c>
      <c r="R227" s="54">
        <v>4.7837999999999999E-2</v>
      </c>
      <c r="S227" s="54">
        <v>4.4076019999999998</v>
      </c>
      <c r="T227" s="54">
        <v>0.10367999999999999</v>
      </c>
      <c r="U227" s="54">
        <v>8.5488210000000002</v>
      </c>
      <c r="V227" s="54">
        <v>11.45485</v>
      </c>
      <c r="W227" s="54">
        <v>2.6100089999999998</v>
      </c>
      <c r="X227" s="54">
        <v>2.6780000000000002E-2</v>
      </c>
      <c r="Y227" s="54">
        <v>2.398539</v>
      </c>
      <c r="Z227" s="54">
        <v>1.0623389999999999</v>
      </c>
      <c r="AA227" s="54">
        <v>10.215591</v>
      </c>
      <c r="AB227" s="54">
        <v>1.059094</v>
      </c>
      <c r="AC227" s="54">
        <v>10.861594999999999</v>
      </c>
      <c r="AD227" s="54">
        <v>1.819825</v>
      </c>
      <c r="AE227" s="54">
        <v>124.951477</v>
      </c>
      <c r="AF227" s="54">
        <v>11.227164999999999</v>
      </c>
      <c r="AG227" s="53">
        <v>95.819579000000004</v>
      </c>
      <c r="AH227" s="53">
        <v>7.6662999999999995E-2</v>
      </c>
      <c r="AI227" s="54">
        <v>1.540116</v>
      </c>
      <c r="AJ227" s="54">
        <v>2.4512779999999998</v>
      </c>
      <c r="AK227" s="53">
        <v>3.2981009999999999</v>
      </c>
      <c r="AL227" s="53">
        <v>1.364914</v>
      </c>
      <c r="AM227" s="53">
        <v>3.4521000000000003E-2</v>
      </c>
      <c r="AN227" s="53">
        <v>0.20965500000000001</v>
      </c>
      <c r="AO227" s="53">
        <v>1.075372</v>
      </c>
      <c r="AP227" s="53">
        <v>5.0317949999999998</v>
      </c>
      <c r="AQ227" s="53">
        <v>3.525658</v>
      </c>
      <c r="AR227" s="53">
        <v>4.7209000000000001E-2</v>
      </c>
      <c r="AS227" s="53">
        <v>3.2822999999999998E-2</v>
      </c>
      <c r="AT227" s="53">
        <v>1.7329289999999999</v>
      </c>
      <c r="AU227" s="109">
        <v>9.8066420000000001</v>
      </c>
      <c r="AV227" s="109">
        <v>1.6799000000000001E-2</v>
      </c>
    </row>
    <row r="228" spans="1:48" ht="14.25" customHeight="1" x14ac:dyDescent="0.3">
      <c r="A228" s="9">
        <v>227</v>
      </c>
      <c r="B228" s="3">
        <v>44364</v>
      </c>
      <c r="C228" s="112">
        <v>6.8653719999999998</v>
      </c>
      <c r="D228" s="54">
        <v>2.07E-2</v>
      </c>
      <c r="E228" s="112">
        <v>3.4518E-2</v>
      </c>
      <c r="F228" s="54">
        <v>6.1611070000000003</v>
      </c>
      <c r="G228" s="54">
        <v>2.4530509999999999</v>
      </c>
      <c r="H228" s="54">
        <v>10.419109000000001</v>
      </c>
      <c r="I228" s="54">
        <v>7.1133000000000002E-2</v>
      </c>
      <c r="J228" s="54">
        <v>2.5615169999999998</v>
      </c>
      <c r="K228" s="54">
        <v>1.5842959999999999</v>
      </c>
      <c r="L228" s="54">
        <v>2.4279220000000001</v>
      </c>
      <c r="M228" s="54">
        <v>0.20000499999999999</v>
      </c>
      <c r="N228" s="54">
        <v>2.0643769999999999</v>
      </c>
      <c r="O228" s="54">
        <v>0.154747</v>
      </c>
      <c r="P228" s="54">
        <v>8.3710079999999998</v>
      </c>
      <c r="Q228" s="54">
        <v>0</v>
      </c>
      <c r="R228" s="54">
        <v>4.7943E-2</v>
      </c>
      <c r="S228" s="54">
        <v>4.4358620000000002</v>
      </c>
      <c r="T228" s="54">
        <v>0.10154000000000001</v>
      </c>
      <c r="U228" s="54">
        <v>8.5488210000000002</v>
      </c>
      <c r="V228" s="54">
        <v>11.45485</v>
      </c>
      <c r="W228" s="54">
        <v>2.6055990000000002</v>
      </c>
      <c r="X228" s="54">
        <v>2.6768E-2</v>
      </c>
      <c r="Y228" s="54">
        <v>2.411305</v>
      </c>
      <c r="Z228" s="54">
        <v>1.0618190000000001</v>
      </c>
      <c r="AA228" s="54">
        <v>10.094619</v>
      </c>
      <c r="AB228" s="54">
        <v>1.0608820000000001</v>
      </c>
      <c r="AC228" s="54">
        <v>10.861594999999999</v>
      </c>
      <c r="AD228" s="54">
        <v>1.819825</v>
      </c>
      <c r="AE228" s="54">
        <v>124.84964600000001</v>
      </c>
      <c r="AF228" s="54">
        <v>11.250207</v>
      </c>
      <c r="AG228" s="53">
        <v>95.898373000000007</v>
      </c>
      <c r="AH228" s="53">
        <v>7.6641000000000001E-2</v>
      </c>
      <c r="AI228" s="54">
        <v>1.531925</v>
      </c>
      <c r="AJ228" s="54">
        <v>2.4484210000000002</v>
      </c>
      <c r="AK228" s="53">
        <v>3.2903229999999999</v>
      </c>
      <c r="AL228" s="53">
        <v>1.3584350000000001</v>
      </c>
      <c r="AM228" s="53">
        <v>3.4507000000000003E-2</v>
      </c>
      <c r="AN228" s="53">
        <v>0.20992</v>
      </c>
      <c r="AO228" s="53">
        <v>1.076924</v>
      </c>
      <c r="AP228" s="53">
        <v>5.0317949999999998</v>
      </c>
      <c r="AQ228" s="53">
        <v>3.525658</v>
      </c>
      <c r="AR228" s="53">
        <v>4.7209000000000001E-2</v>
      </c>
      <c r="AS228" s="53">
        <v>3.2822999999999998E-2</v>
      </c>
      <c r="AT228" s="53">
        <v>1.7350209999999999</v>
      </c>
      <c r="AU228" s="109">
        <v>9.8066420000000001</v>
      </c>
      <c r="AV228" s="109">
        <v>1.6886999999999999E-2</v>
      </c>
    </row>
    <row r="229" spans="1:48" ht="14.25" customHeight="1" x14ac:dyDescent="0.3">
      <c r="A229" s="9">
        <v>228</v>
      </c>
      <c r="B229" s="3">
        <v>44363</v>
      </c>
      <c r="C229" s="112">
        <v>6.8618959999999998</v>
      </c>
      <c r="D229" s="54">
        <v>2.0688999999999999E-2</v>
      </c>
      <c r="E229" s="112">
        <v>3.4500999999999997E-2</v>
      </c>
      <c r="F229" s="54">
        <v>6.1563249999999998</v>
      </c>
      <c r="G229" s="54">
        <v>2.4537490000000002</v>
      </c>
      <c r="H229" s="54">
        <v>10.446230999999999</v>
      </c>
      <c r="I229" s="54">
        <v>7.1721999999999994E-2</v>
      </c>
      <c r="J229" s="54">
        <v>2.5785550000000002</v>
      </c>
      <c r="K229" s="54">
        <v>1.5919239999999999</v>
      </c>
      <c r="L229" s="54">
        <v>2.425716</v>
      </c>
      <c r="M229" s="54">
        <v>0.19991300000000001</v>
      </c>
      <c r="N229" s="54">
        <v>2.0721319999999999</v>
      </c>
      <c r="O229" s="54">
        <v>0.15467</v>
      </c>
      <c r="P229" s="54">
        <v>8.3659280000000003</v>
      </c>
      <c r="Q229" s="54">
        <v>0</v>
      </c>
      <c r="R229" s="54">
        <v>4.8395000000000001E-2</v>
      </c>
      <c r="S229" s="54">
        <v>4.4832179999999999</v>
      </c>
      <c r="T229" s="54">
        <v>0.102243</v>
      </c>
      <c r="U229" s="54">
        <v>8.5488210000000002</v>
      </c>
      <c r="V229" s="54">
        <v>11.45485</v>
      </c>
      <c r="W229" s="54">
        <v>2.6172309999999999</v>
      </c>
      <c r="X229" s="54">
        <v>2.6755000000000001E-2</v>
      </c>
      <c r="Y229" s="54">
        <v>2.4355449999999998</v>
      </c>
      <c r="Z229" s="54">
        <v>1.0612999999999999</v>
      </c>
      <c r="AA229" s="54">
        <v>10.124836</v>
      </c>
      <c r="AB229" s="54">
        <v>1.0616840000000001</v>
      </c>
      <c r="AC229" s="54">
        <v>10.861594999999999</v>
      </c>
      <c r="AD229" s="54">
        <v>1.819825</v>
      </c>
      <c r="AE229" s="54">
        <v>124.38008499999999</v>
      </c>
      <c r="AF229" s="54">
        <v>11.241199999999999</v>
      </c>
      <c r="AG229" s="53">
        <v>95.881305999999995</v>
      </c>
      <c r="AH229" s="53">
        <v>7.6708999999999999E-2</v>
      </c>
      <c r="AI229" s="54">
        <v>1.5356559999999999</v>
      </c>
      <c r="AJ229" s="54">
        <v>2.4542449999999998</v>
      </c>
      <c r="AK229" s="53">
        <v>3.2999520000000002</v>
      </c>
      <c r="AL229" s="53">
        <v>1.363424</v>
      </c>
      <c r="AM229" s="53">
        <v>3.4816E-2</v>
      </c>
      <c r="AN229" s="53">
        <v>0.210894</v>
      </c>
      <c r="AO229" s="53">
        <v>1.076665</v>
      </c>
      <c r="AP229" s="53">
        <v>5.0317949999999998</v>
      </c>
      <c r="AQ229" s="53">
        <v>3.525658</v>
      </c>
      <c r="AR229" s="53">
        <v>4.7209000000000001E-2</v>
      </c>
      <c r="AS229" s="53">
        <v>3.2822999999999998E-2</v>
      </c>
      <c r="AT229" s="53">
        <v>1.7349300000000001</v>
      </c>
      <c r="AU229" s="109">
        <v>9.8066420000000001</v>
      </c>
      <c r="AV229" s="109">
        <v>1.6962000000000001E-2</v>
      </c>
    </row>
    <row r="230" spans="1:48" ht="14.25" customHeight="1" x14ac:dyDescent="0.3">
      <c r="A230" s="9">
        <v>229</v>
      </c>
      <c r="B230" s="3">
        <v>44362</v>
      </c>
      <c r="C230" s="112">
        <v>6.8585190000000003</v>
      </c>
      <c r="D230" s="54">
        <v>2.0678999999999999E-2</v>
      </c>
      <c r="E230" s="112">
        <v>3.4484000000000001E-2</v>
      </c>
      <c r="F230" s="54">
        <v>6.1500399999999997</v>
      </c>
      <c r="G230" s="54">
        <v>2.4432</v>
      </c>
      <c r="H230" s="54">
        <v>10.211574000000001</v>
      </c>
      <c r="I230" s="54">
        <v>7.0166000000000006E-2</v>
      </c>
      <c r="J230" s="54">
        <v>2.5893069999999998</v>
      </c>
      <c r="K230" s="54">
        <v>1.61625</v>
      </c>
      <c r="L230" s="54">
        <v>2.4195890000000002</v>
      </c>
      <c r="M230" s="54">
        <v>0.199822</v>
      </c>
      <c r="N230" s="54">
        <v>2.0549750000000002</v>
      </c>
      <c r="O230" s="54">
        <v>0.15459500000000001</v>
      </c>
      <c r="P230" s="54">
        <v>8.3474369999999993</v>
      </c>
      <c r="Q230" s="54">
        <v>0</v>
      </c>
      <c r="R230" s="54">
        <v>4.8647999999999997E-2</v>
      </c>
      <c r="S230" s="54">
        <v>4.5218800000000003</v>
      </c>
      <c r="T230" s="54">
        <v>0.100587</v>
      </c>
      <c r="U230" s="54">
        <v>8.5488210000000002</v>
      </c>
      <c r="V230" s="54">
        <v>11.45485</v>
      </c>
      <c r="W230" s="54">
        <v>2.591472</v>
      </c>
      <c r="X230" s="54">
        <v>2.6744E-2</v>
      </c>
      <c r="Y230" s="54">
        <v>2.4566340000000002</v>
      </c>
      <c r="Z230" s="54">
        <v>1.060846</v>
      </c>
      <c r="AA230" s="54">
        <v>9.8779350000000008</v>
      </c>
      <c r="AB230" s="54">
        <v>1.0569470000000001</v>
      </c>
      <c r="AC230" s="54">
        <v>10.861594999999999</v>
      </c>
      <c r="AD230" s="54">
        <v>1.819825</v>
      </c>
      <c r="AE230" s="54">
        <v>124.326896</v>
      </c>
      <c r="AF230" s="54">
        <v>11.218985999999999</v>
      </c>
      <c r="AG230" s="53">
        <v>95.712857</v>
      </c>
      <c r="AH230" s="53">
        <v>7.6547000000000004E-2</v>
      </c>
      <c r="AI230" s="54">
        <v>1.5015689999999999</v>
      </c>
      <c r="AJ230" s="54">
        <v>2.439038</v>
      </c>
      <c r="AK230" s="53">
        <v>3.30349</v>
      </c>
      <c r="AL230" s="53">
        <v>1.3529979999999999</v>
      </c>
      <c r="AM230" s="53">
        <v>3.424E-2</v>
      </c>
      <c r="AN230" s="53">
        <v>0.21102000000000001</v>
      </c>
      <c r="AO230" s="53">
        <v>1.0749439999999999</v>
      </c>
      <c r="AP230" s="53">
        <v>5.0243209999999996</v>
      </c>
      <c r="AQ230" s="53">
        <v>3.525658</v>
      </c>
      <c r="AR230" s="53">
        <v>4.7066999999999998E-2</v>
      </c>
      <c r="AS230" s="53">
        <v>3.2760999999999998E-2</v>
      </c>
      <c r="AT230" s="53">
        <v>1.729978</v>
      </c>
      <c r="AU230" s="109">
        <v>9.8066420000000001</v>
      </c>
      <c r="AV230" s="109">
        <v>1.6388E-2</v>
      </c>
    </row>
    <row r="231" spans="1:48" ht="14.25" customHeight="1" x14ac:dyDescent="0.3">
      <c r="A231" s="9">
        <v>230</v>
      </c>
      <c r="B231" s="3">
        <v>44361</v>
      </c>
      <c r="C231" s="112">
        <v>6.8551409999999997</v>
      </c>
      <c r="D231" s="54">
        <v>2.0667999999999999E-2</v>
      </c>
      <c r="E231" s="112">
        <v>3.4466999999999998E-2</v>
      </c>
      <c r="F231" s="54">
        <v>6.1504450000000004</v>
      </c>
      <c r="G231" s="54">
        <v>2.448985</v>
      </c>
      <c r="H231" s="54">
        <v>10.226355</v>
      </c>
      <c r="I231" s="54">
        <v>7.1068999999999993E-2</v>
      </c>
      <c r="J231" s="54">
        <v>2.5948910000000001</v>
      </c>
      <c r="K231" s="54">
        <v>1.6292679999999999</v>
      </c>
      <c r="L231" s="54">
        <v>2.4223400000000002</v>
      </c>
      <c r="M231" s="54">
        <v>0.19973099999999999</v>
      </c>
      <c r="N231" s="54">
        <v>2.0589740000000001</v>
      </c>
      <c r="O231" s="54">
        <v>0.15451899999999999</v>
      </c>
      <c r="P231" s="54">
        <v>8.3309420000000003</v>
      </c>
      <c r="Q231" s="54">
        <v>0</v>
      </c>
      <c r="R231" s="54">
        <v>4.8901E-2</v>
      </c>
      <c r="S231" s="54">
        <v>4.5414029999999999</v>
      </c>
      <c r="T231" s="54">
        <v>9.9776000000000004E-2</v>
      </c>
      <c r="U231" s="54">
        <v>8.5488210000000002</v>
      </c>
      <c r="V231" s="54">
        <v>11.45485</v>
      </c>
      <c r="W231" s="54">
        <v>2.5968599999999999</v>
      </c>
      <c r="X231" s="54">
        <v>2.6731999999999999E-2</v>
      </c>
      <c r="Y231" s="54">
        <v>2.4668939999999999</v>
      </c>
      <c r="Z231" s="54">
        <v>1.060327</v>
      </c>
      <c r="AA231" s="54">
        <v>9.8966229999999999</v>
      </c>
      <c r="AB231" s="54">
        <v>1.059156</v>
      </c>
      <c r="AC231" s="54">
        <v>10.861594999999999</v>
      </c>
      <c r="AD231" s="54">
        <v>1.819825</v>
      </c>
      <c r="AE231" s="54">
        <v>124.19672300000001</v>
      </c>
      <c r="AF231" s="54">
        <v>11.234859999999999</v>
      </c>
      <c r="AG231" s="53">
        <v>95.734519000000006</v>
      </c>
      <c r="AH231" s="53">
        <v>7.6578999999999994E-2</v>
      </c>
      <c r="AI231" s="54">
        <v>1.5046459999999999</v>
      </c>
      <c r="AJ231" s="54">
        <v>2.4413279999999999</v>
      </c>
      <c r="AK231" s="53">
        <v>3.317885</v>
      </c>
      <c r="AL231" s="53">
        <v>1.3548519999999999</v>
      </c>
      <c r="AM231" s="53">
        <v>3.4272999999999998E-2</v>
      </c>
      <c r="AN231" s="53">
        <v>0.21168100000000001</v>
      </c>
      <c r="AO231" s="53">
        <v>1.0764720000000001</v>
      </c>
      <c r="AP231" s="53">
        <v>5.0243209999999996</v>
      </c>
      <c r="AQ231" s="53">
        <v>3.525658</v>
      </c>
      <c r="AR231" s="53">
        <v>4.7066999999999998E-2</v>
      </c>
      <c r="AS231" s="53">
        <v>3.2760999999999998E-2</v>
      </c>
      <c r="AT231" s="53">
        <v>1.734469</v>
      </c>
      <c r="AU231" s="109">
        <v>9.8066420000000001</v>
      </c>
      <c r="AV231" s="109">
        <v>1.6330000000000001E-2</v>
      </c>
    </row>
    <row r="232" spans="1:48" ht="14.25" customHeight="1" x14ac:dyDescent="0.3">
      <c r="A232" s="9">
        <v>231</v>
      </c>
      <c r="B232" s="3">
        <v>44357</v>
      </c>
      <c r="C232" s="112">
        <v>6.8419860000000003</v>
      </c>
      <c r="D232" s="54">
        <v>2.0625000000000001E-2</v>
      </c>
      <c r="E232" s="112">
        <v>3.44E-2</v>
      </c>
      <c r="F232" s="54">
        <v>6.1464340000000002</v>
      </c>
      <c r="G232" s="54">
        <v>2.4549400000000001</v>
      </c>
      <c r="H232" s="54">
        <v>10.457468</v>
      </c>
      <c r="I232" s="54">
        <v>7.3011000000000006E-2</v>
      </c>
      <c r="J232" s="54">
        <v>2.585718</v>
      </c>
      <c r="K232" s="54">
        <v>1.625105</v>
      </c>
      <c r="L232" s="54">
        <v>2.4256350000000002</v>
      </c>
      <c r="M232" s="54">
        <v>0.199375</v>
      </c>
      <c r="N232" s="54">
        <v>2.0776680000000001</v>
      </c>
      <c r="O232" s="54">
        <v>0.15421699999999999</v>
      </c>
      <c r="P232" s="54">
        <v>8.3427579999999999</v>
      </c>
      <c r="Q232" s="54">
        <v>0</v>
      </c>
      <c r="R232" s="54">
        <v>4.8652000000000001E-2</v>
      </c>
      <c r="S232" s="54">
        <v>4.5683439999999997</v>
      </c>
      <c r="T232" s="54">
        <v>0.101275</v>
      </c>
      <c r="U232" s="54">
        <v>8.8586039999999997</v>
      </c>
      <c r="V232" s="54">
        <v>11.858006</v>
      </c>
      <c r="W232" s="54">
        <v>2.6223510000000001</v>
      </c>
      <c r="X232" s="54">
        <v>2.6681E-2</v>
      </c>
      <c r="Y232" s="54">
        <v>2.476693</v>
      </c>
      <c r="Z232" s="54">
        <v>1.0609189999999999</v>
      </c>
      <c r="AA232" s="54">
        <v>10.142348</v>
      </c>
      <c r="AB232" s="54">
        <v>1.0608059999999999</v>
      </c>
      <c r="AC232" s="54">
        <v>11.233468</v>
      </c>
      <c r="AD232" s="54">
        <v>1.794537</v>
      </c>
      <c r="AE232" s="54">
        <v>123.853032</v>
      </c>
      <c r="AF232" s="54">
        <v>11.264203</v>
      </c>
      <c r="AG232" s="53">
        <v>95.764364999999998</v>
      </c>
      <c r="AH232" s="53">
        <v>7.6865000000000003E-2</v>
      </c>
      <c r="AI232" s="54">
        <v>1.5416160000000001</v>
      </c>
      <c r="AJ232" s="54">
        <v>2.4541210000000002</v>
      </c>
      <c r="AK232" s="53">
        <v>3.3417080000000001</v>
      </c>
      <c r="AL232" s="53">
        <v>1.3659520000000001</v>
      </c>
      <c r="AM232" s="53">
        <v>3.4889000000000003E-2</v>
      </c>
      <c r="AN232" s="53">
        <v>0.21147299999999999</v>
      </c>
      <c r="AO232" s="53">
        <v>1.077604</v>
      </c>
      <c r="AP232" s="53">
        <v>5.0243209999999996</v>
      </c>
      <c r="AQ232" s="53">
        <v>3.5128740000000001</v>
      </c>
      <c r="AR232" s="53">
        <v>4.7066999999999998E-2</v>
      </c>
      <c r="AS232" s="53">
        <v>3.2760999999999998E-2</v>
      </c>
      <c r="AT232" s="53">
        <v>1.7352380000000001</v>
      </c>
      <c r="AU232" s="109">
        <v>9.8066420000000001</v>
      </c>
      <c r="AV232" s="109">
        <v>1.6601999999999999E-2</v>
      </c>
    </row>
    <row r="233" spans="1:48" ht="14.25" customHeight="1" x14ac:dyDescent="0.3">
      <c r="A233" s="9">
        <v>232</v>
      </c>
      <c r="B233" s="3">
        <v>44356</v>
      </c>
      <c r="C233" s="112">
        <v>6.8388960000000001</v>
      </c>
      <c r="D233" s="54">
        <v>2.0615000000000001E-2</v>
      </c>
      <c r="E233" s="112">
        <v>3.4382999999999997E-2</v>
      </c>
      <c r="F233" s="54">
        <v>6.1404820000000004</v>
      </c>
      <c r="G233" s="54">
        <v>2.4562650000000001</v>
      </c>
      <c r="H233" s="54">
        <v>10.457912</v>
      </c>
      <c r="I233" s="54">
        <v>7.3533000000000001E-2</v>
      </c>
      <c r="J233" s="54">
        <v>2.583081</v>
      </c>
      <c r="K233" s="54">
        <v>1.6174770000000001</v>
      </c>
      <c r="L233" s="54">
        <v>2.4264169999999998</v>
      </c>
      <c r="M233" s="54">
        <v>0.19928399999999999</v>
      </c>
      <c r="N233" s="54">
        <v>2.0782500000000002</v>
      </c>
      <c r="O233" s="54">
        <v>0.154143</v>
      </c>
      <c r="P233" s="54">
        <v>8.3407230000000006</v>
      </c>
      <c r="Q233" s="54">
        <v>0</v>
      </c>
      <c r="R233" s="54">
        <v>4.8779000000000003E-2</v>
      </c>
      <c r="S233" s="54">
        <v>4.546322</v>
      </c>
      <c r="T233" s="54">
        <v>0.101678</v>
      </c>
      <c r="U233" s="54">
        <v>8.8586039999999997</v>
      </c>
      <c r="V233" s="54">
        <v>11.858006</v>
      </c>
      <c r="W233" s="54">
        <v>2.625251</v>
      </c>
      <c r="X233" s="54">
        <v>2.6668000000000001E-2</v>
      </c>
      <c r="Y233" s="54">
        <v>2.4649830000000001</v>
      </c>
      <c r="Z233" s="54">
        <v>1.0604020000000001</v>
      </c>
      <c r="AA233" s="54">
        <v>10.155906</v>
      </c>
      <c r="AB233" s="54">
        <v>1.0611520000000001</v>
      </c>
      <c r="AC233" s="54">
        <v>11.233468</v>
      </c>
      <c r="AD233" s="54">
        <v>1.794537</v>
      </c>
      <c r="AE233" s="54">
        <v>123.80389599999999</v>
      </c>
      <c r="AF233" s="54">
        <v>11.259428</v>
      </c>
      <c r="AG233" s="53">
        <v>95.730453999999995</v>
      </c>
      <c r="AH233" s="53">
        <v>7.6738000000000001E-2</v>
      </c>
      <c r="AI233" s="54">
        <v>1.5423309999999999</v>
      </c>
      <c r="AJ233" s="54">
        <v>2.455225</v>
      </c>
      <c r="AK233" s="53">
        <v>3.3301180000000001</v>
      </c>
      <c r="AL233" s="53">
        <v>1.3655079999999999</v>
      </c>
      <c r="AM233" s="53">
        <v>3.4588000000000001E-2</v>
      </c>
      <c r="AN233" s="53">
        <v>0.21140700000000001</v>
      </c>
      <c r="AO233" s="53">
        <v>1.0758350000000001</v>
      </c>
      <c r="AP233" s="53">
        <v>5.0243209999999996</v>
      </c>
      <c r="AQ233" s="53">
        <v>3.5128740000000001</v>
      </c>
      <c r="AR233" s="53">
        <v>4.7066999999999998E-2</v>
      </c>
      <c r="AS233" s="53">
        <v>3.2760999999999998E-2</v>
      </c>
      <c r="AT233" s="53">
        <v>1.7356180000000001</v>
      </c>
      <c r="AU233" s="109">
        <v>9.8066420000000001</v>
      </c>
      <c r="AV233" s="109">
        <v>1.6712999999999999E-2</v>
      </c>
    </row>
    <row r="234" spans="1:48" ht="14.25" customHeight="1" x14ac:dyDescent="0.3">
      <c r="A234" s="9">
        <v>233</v>
      </c>
      <c r="B234" s="3">
        <v>44355</v>
      </c>
      <c r="C234" s="112">
        <v>6.8356599999999998</v>
      </c>
      <c r="D234" s="54">
        <v>2.0607E-2</v>
      </c>
      <c r="E234" s="112">
        <v>3.4366000000000001E-2</v>
      </c>
      <c r="F234" s="54">
        <v>6.1365249999999998</v>
      </c>
      <c r="G234" s="54">
        <v>2.4562170000000001</v>
      </c>
      <c r="H234" s="54">
        <v>10.485469</v>
      </c>
      <c r="I234" s="54">
        <v>7.3289999999999994E-2</v>
      </c>
      <c r="J234" s="54">
        <v>2.5794999999999999</v>
      </c>
      <c r="K234" s="54">
        <v>1.617945</v>
      </c>
      <c r="L234" s="54">
        <v>2.4267439999999998</v>
      </c>
      <c r="M234" s="54">
        <v>0.19919300000000001</v>
      </c>
      <c r="N234" s="54">
        <v>2.0787520000000002</v>
      </c>
      <c r="O234" s="54">
        <v>0.15406900000000001</v>
      </c>
      <c r="P234" s="54">
        <v>8.3450220000000002</v>
      </c>
      <c r="Q234" s="54">
        <v>0</v>
      </c>
      <c r="R234" s="54">
        <v>4.8902000000000001E-2</v>
      </c>
      <c r="S234" s="54">
        <v>4.5220099999999999</v>
      </c>
      <c r="T234" s="54">
        <v>0.10212599999999999</v>
      </c>
      <c r="U234" s="54">
        <v>8.8586039999999997</v>
      </c>
      <c r="V234" s="54">
        <v>11.858006</v>
      </c>
      <c r="W234" s="54">
        <v>2.626455</v>
      </c>
      <c r="X234" s="54">
        <v>2.6655000000000002E-2</v>
      </c>
      <c r="Y234" s="54">
        <v>2.4528639999999999</v>
      </c>
      <c r="Z234" s="54">
        <v>1.059885</v>
      </c>
      <c r="AA234" s="54">
        <v>10.190692</v>
      </c>
      <c r="AB234" s="54">
        <v>1.0607629999999999</v>
      </c>
      <c r="AC234" s="54">
        <v>11.233468</v>
      </c>
      <c r="AD234" s="54">
        <v>1.794537</v>
      </c>
      <c r="AE234" s="54">
        <v>123.736994</v>
      </c>
      <c r="AF234" s="54">
        <v>11.261094</v>
      </c>
      <c r="AG234" s="53">
        <v>95.717534999999998</v>
      </c>
      <c r="AH234" s="53">
        <v>7.6912999999999995E-2</v>
      </c>
      <c r="AI234" s="54">
        <v>1.546565</v>
      </c>
      <c r="AJ234" s="54">
        <v>2.4555479999999998</v>
      </c>
      <c r="AK234" s="53">
        <v>3.3197990000000002</v>
      </c>
      <c r="AL234" s="53">
        <v>1.3660620000000001</v>
      </c>
      <c r="AM234" s="53">
        <v>3.4778999999999997E-2</v>
      </c>
      <c r="AN234" s="53">
        <v>0.21179300000000001</v>
      </c>
      <c r="AO234" s="53">
        <v>1.075415</v>
      </c>
      <c r="AP234" s="53">
        <v>4.9462450000000002</v>
      </c>
      <c r="AQ234" s="53">
        <v>3.5128740000000001</v>
      </c>
      <c r="AR234" s="53">
        <v>4.6800000000000001E-2</v>
      </c>
      <c r="AS234" s="53">
        <v>3.2667000000000002E-2</v>
      </c>
      <c r="AT234" s="53">
        <v>1.7349680000000001</v>
      </c>
      <c r="AU234" s="109">
        <v>9.8066420000000001</v>
      </c>
      <c r="AV234" s="109">
        <v>1.6577000000000001E-2</v>
      </c>
    </row>
    <row r="235" spans="1:48" ht="14.25" customHeight="1" x14ac:dyDescent="0.3">
      <c r="A235" s="9">
        <v>234</v>
      </c>
      <c r="B235" s="3">
        <v>44354</v>
      </c>
      <c r="C235" s="112">
        <v>6.832579</v>
      </c>
      <c r="D235" s="54">
        <v>2.0596E-2</v>
      </c>
      <c r="E235" s="112">
        <v>3.4348999999999998E-2</v>
      </c>
      <c r="F235" s="54">
        <v>6.1330150000000003</v>
      </c>
      <c r="G235" s="54">
        <v>2.451711</v>
      </c>
      <c r="H235" s="54">
        <v>10.549973</v>
      </c>
      <c r="I235" s="54">
        <v>7.3266999999999999E-2</v>
      </c>
      <c r="J235" s="54">
        <v>2.5534159999999999</v>
      </c>
      <c r="K235" s="54">
        <v>1.6107469999999999</v>
      </c>
      <c r="L235" s="54">
        <v>2.4239890000000002</v>
      </c>
      <c r="M235" s="54">
        <v>0.1991</v>
      </c>
      <c r="N235" s="54">
        <v>2.0814520000000001</v>
      </c>
      <c r="O235" s="54">
        <v>0.15399399999999999</v>
      </c>
      <c r="P235" s="54">
        <v>8.3424060000000004</v>
      </c>
      <c r="Q235" s="54">
        <v>0</v>
      </c>
      <c r="R235" s="54">
        <v>4.8505E-2</v>
      </c>
      <c r="S235" s="54">
        <v>4.4714140000000002</v>
      </c>
      <c r="T235" s="54">
        <v>0.103059</v>
      </c>
      <c r="U235" s="54">
        <v>8.8586039999999997</v>
      </c>
      <c r="V235" s="54">
        <v>11.858006</v>
      </c>
      <c r="W235" s="54">
        <v>2.6316410000000001</v>
      </c>
      <c r="X235" s="54">
        <v>2.6643E-2</v>
      </c>
      <c r="Y235" s="54">
        <v>2.4250029999999998</v>
      </c>
      <c r="Z235" s="54">
        <v>1.0593680000000001</v>
      </c>
      <c r="AA235" s="54">
        <v>10.260126</v>
      </c>
      <c r="AB235" s="54">
        <v>1.060576</v>
      </c>
      <c r="AC235" s="54">
        <v>11.233468</v>
      </c>
      <c r="AD235" s="54">
        <v>1.794537</v>
      </c>
      <c r="AE235" s="54">
        <v>123.68758800000001</v>
      </c>
      <c r="AF235" s="54">
        <v>11.251647</v>
      </c>
      <c r="AG235" s="53">
        <v>95.678559000000007</v>
      </c>
      <c r="AH235" s="53">
        <v>7.6941999999999997E-2</v>
      </c>
      <c r="AI235" s="54">
        <v>1.5533600000000001</v>
      </c>
      <c r="AJ235" s="54">
        <v>2.4578980000000001</v>
      </c>
      <c r="AK235" s="53">
        <v>3.311124</v>
      </c>
      <c r="AL235" s="53">
        <v>1.367802</v>
      </c>
      <c r="AM235" s="53">
        <v>3.5066E-2</v>
      </c>
      <c r="AN235" s="53">
        <v>0.21101900000000001</v>
      </c>
      <c r="AO235" s="53">
        <v>1.0733079999999999</v>
      </c>
      <c r="AP235" s="53">
        <v>4.9462450000000002</v>
      </c>
      <c r="AQ235" s="53">
        <v>3.5128740000000001</v>
      </c>
      <c r="AR235" s="53">
        <v>4.6800000000000001E-2</v>
      </c>
      <c r="AS235" s="53">
        <v>3.2667000000000002E-2</v>
      </c>
      <c r="AT235" s="53">
        <v>1.730885</v>
      </c>
      <c r="AU235" s="109">
        <v>9.8066420000000001</v>
      </c>
      <c r="AV235" s="109">
        <v>1.6681000000000001E-2</v>
      </c>
    </row>
    <row r="236" spans="1:48" ht="14.25" customHeight="1" x14ac:dyDescent="0.3">
      <c r="A236" s="9">
        <v>235</v>
      </c>
      <c r="B236" s="3">
        <v>44351</v>
      </c>
      <c r="C236" s="112">
        <v>6.8224910000000003</v>
      </c>
      <c r="D236" s="54">
        <v>2.0563999999999999E-2</v>
      </c>
      <c r="E236" s="112">
        <v>3.4299000000000003E-2</v>
      </c>
      <c r="F236" s="54">
        <v>6.1246150000000004</v>
      </c>
      <c r="G236" s="54">
        <v>2.450742</v>
      </c>
      <c r="H236" s="54">
        <v>10.486405</v>
      </c>
      <c r="I236" s="54">
        <v>7.3650999999999994E-2</v>
      </c>
      <c r="J236" s="54">
        <v>2.5436700000000001</v>
      </c>
      <c r="K236" s="54">
        <v>1.605556</v>
      </c>
      <c r="L236" s="54">
        <v>2.4215170000000001</v>
      </c>
      <c r="M236" s="54">
        <v>0.198828</v>
      </c>
      <c r="N236" s="54">
        <v>2.0692879999999998</v>
      </c>
      <c r="O236" s="54">
        <v>0.15376899999999999</v>
      </c>
      <c r="P236" s="54">
        <v>8.3416429999999995</v>
      </c>
      <c r="Q236" s="54">
        <v>0</v>
      </c>
      <c r="R236" s="54">
        <v>4.8429E-2</v>
      </c>
      <c r="S236" s="54">
        <v>4.4476149999999999</v>
      </c>
      <c r="T236" s="54">
        <v>0.100563</v>
      </c>
      <c r="U236" s="54">
        <v>8.6700630000000007</v>
      </c>
      <c r="V236" s="54">
        <v>11.584405</v>
      </c>
      <c r="W236" s="54">
        <v>2.6231270000000002</v>
      </c>
      <c r="X236" s="54">
        <v>2.6601E-2</v>
      </c>
      <c r="Y236" s="54">
        <v>2.4101499999999998</v>
      </c>
      <c r="Z236" s="54">
        <v>1.0578209999999999</v>
      </c>
      <c r="AA236" s="54">
        <v>10.185476</v>
      </c>
      <c r="AB236" s="54">
        <v>1.0577179999999999</v>
      </c>
      <c r="AC236" s="54">
        <v>10.993342999999999</v>
      </c>
      <c r="AD236" s="54">
        <v>1.7905530000000001</v>
      </c>
      <c r="AE236" s="54">
        <v>123.609859</v>
      </c>
      <c r="AF236" s="54">
        <v>11.22921</v>
      </c>
      <c r="AG236" s="53">
        <v>95.493455999999995</v>
      </c>
      <c r="AH236" s="53">
        <v>7.6817999999999997E-2</v>
      </c>
      <c r="AI236" s="54">
        <v>1.54939</v>
      </c>
      <c r="AJ236" s="54">
        <v>2.451273</v>
      </c>
      <c r="AK236" s="53">
        <v>3.300211</v>
      </c>
      <c r="AL236" s="53">
        <v>1.35825</v>
      </c>
      <c r="AM236" s="53">
        <v>3.4714000000000002E-2</v>
      </c>
      <c r="AN236" s="53">
        <v>0.210647</v>
      </c>
      <c r="AO236" s="53">
        <v>1.0714300000000001</v>
      </c>
      <c r="AP236" s="53">
        <v>4.9462450000000002</v>
      </c>
      <c r="AQ236" s="53">
        <v>3.5279690000000001</v>
      </c>
      <c r="AR236" s="53">
        <v>4.6800000000000001E-2</v>
      </c>
      <c r="AS236" s="53">
        <v>3.2667000000000002E-2</v>
      </c>
      <c r="AT236" s="53">
        <v>1.7289939999999999</v>
      </c>
      <c r="AU236" s="109">
        <v>9.8066420000000001</v>
      </c>
      <c r="AV236" s="109">
        <v>1.6496E-2</v>
      </c>
    </row>
    <row r="237" spans="1:48" ht="14.25" customHeight="1" x14ac:dyDescent="0.3">
      <c r="A237" s="9">
        <v>236</v>
      </c>
      <c r="B237" s="3">
        <v>44350</v>
      </c>
      <c r="C237" s="112">
        <v>6.8192120000000003</v>
      </c>
      <c r="D237" s="54">
        <v>2.0552999999999998E-2</v>
      </c>
      <c r="E237" s="112">
        <v>3.4282E-2</v>
      </c>
      <c r="F237" s="54">
        <v>6.1198189999999997</v>
      </c>
      <c r="G237" s="54">
        <v>2.4472849999999999</v>
      </c>
      <c r="H237" s="54">
        <v>10.462787000000001</v>
      </c>
      <c r="I237" s="54">
        <v>7.3666999999999996E-2</v>
      </c>
      <c r="J237" s="54">
        <v>2.5403609999999999</v>
      </c>
      <c r="K237" s="54">
        <v>1.602114</v>
      </c>
      <c r="L237" s="54">
        <v>2.4210660000000002</v>
      </c>
      <c r="M237" s="54">
        <v>0.198738</v>
      </c>
      <c r="N237" s="54">
        <v>2.0711569999999999</v>
      </c>
      <c r="O237" s="54">
        <v>0.153694</v>
      </c>
      <c r="P237" s="54">
        <v>8.3244019999999992</v>
      </c>
      <c r="Q237" s="54">
        <v>0</v>
      </c>
      <c r="R237" s="54">
        <v>4.87E-2</v>
      </c>
      <c r="S237" s="54">
        <v>4.4589829999999999</v>
      </c>
      <c r="T237" s="54">
        <v>0.101701</v>
      </c>
      <c r="U237" s="54">
        <v>8.6700630000000007</v>
      </c>
      <c r="V237" s="54">
        <v>11.584405</v>
      </c>
      <c r="W237" s="54">
        <v>2.6242109999999998</v>
      </c>
      <c r="X237" s="54">
        <v>2.6588000000000001E-2</v>
      </c>
      <c r="Y237" s="54">
        <v>2.4169719999999999</v>
      </c>
      <c r="Z237" s="54">
        <v>1.0573049999999999</v>
      </c>
      <c r="AA237" s="54">
        <v>10.164607</v>
      </c>
      <c r="AB237" s="54">
        <v>1.057739</v>
      </c>
      <c r="AC237" s="54">
        <v>10.993342999999999</v>
      </c>
      <c r="AD237" s="54">
        <v>1.7905530000000001</v>
      </c>
      <c r="AE237" s="54">
        <v>123.45966799999999</v>
      </c>
      <c r="AF237" s="54">
        <v>11.218638</v>
      </c>
      <c r="AG237" s="53">
        <v>95.473326999999998</v>
      </c>
      <c r="AH237" s="53">
        <v>7.6647999999999994E-2</v>
      </c>
      <c r="AI237" s="54">
        <v>1.543777</v>
      </c>
      <c r="AJ237" s="54">
        <v>2.4519099999999998</v>
      </c>
      <c r="AK237" s="53">
        <v>3.3111869999999999</v>
      </c>
      <c r="AL237" s="53">
        <v>1.3594550000000001</v>
      </c>
      <c r="AM237" s="53">
        <v>3.5002999999999999E-2</v>
      </c>
      <c r="AN237" s="53">
        <v>0.21088499999999999</v>
      </c>
      <c r="AO237" s="53">
        <v>1.070584</v>
      </c>
      <c r="AP237" s="53">
        <v>4.9462450000000002</v>
      </c>
      <c r="AQ237" s="53">
        <v>3.5279690000000001</v>
      </c>
      <c r="AR237" s="53">
        <v>4.6800000000000001E-2</v>
      </c>
      <c r="AS237" s="53">
        <v>3.2667000000000002E-2</v>
      </c>
      <c r="AT237" s="53">
        <v>1.7281629999999999</v>
      </c>
      <c r="AU237" s="109">
        <v>9.8066420000000001</v>
      </c>
      <c r="AV237" s="109">
        <v>1.6433E-2</v>
      </c>
    </row>
    <row r="238" spans="1:48" ht="14.25" customHeight="1" x14ac:dyDescent="0.3">
      <c r="A238" s="9">
        <v>237</v>
      </c>
      <c r="B238" s="3">
        <v>44349</v>
      </c>
      <c r="C238" s="112">
        <v>6.8159239999999999</v>
      </c>
      <c r="D238" s="54">
        <v>2.0542000000000001E-2</v>
      </c>
      <c r="E238" s="112">
        <v>3.4264000000000003E-2</v>
      </c>
      <c r="F238" s="54">
        <v>6.1133670000000002</v>
      </c>
      <c r="G238" s="54">
        <v>2.4413689999999999</v>
      </c>
      <c r="H238" s="54">
        <v>10.340508</v>
      </c>
      <c r="I238" s="54">
        <v>7.3177000000000006E-2</v>
      </c>
      <c r="J238" s="54">
        <v>2.5394640000000002</v>
      </c>
      <c r="K238" s="54">
        <v>1.591953</v>
      </c>
      <c r="L238" s="54">
        <v>2.4155720000000001</v>
      </c>
      <c r="M238" s="54">
        <v>0.19864499999999999</v>
      </c>
      <c r="N238" s="54">
        <v>2.0565519999999999</v>
      </c>
      <c r="O238" s="54">
        <v>0.15362100000000001</v>
      </c>
      <c r="P238" s="54">
        <v>8.3167980000000004</v>
      </c>
      <c r="Q238" s="54">
        <v>0</v>
      </c>
      <c r="R238" s="54">
        <v>4.8644E-2</v>
      </c>
      <c r="S238" s="54">
        <v>4.4648199999999996</v>
      </c>
      <c r="T238" s="54">
        <v>0.100385</v>
      </c>
      <c r="U238" s="54">
        <v>8.6700630000000007</v>
      </c>
      <c r="V238" s="54">
        <v>11.584405</v>
      </c>
      <c r="W238" s="54">
        <v>2.6113270000000002</v>
      </c>
      <c r="X238" s="54">
        <v>2.6571999999999998E-2</v>
      </c>
      <c r="Y238" s="54">
        <v>2.4204530000000002</v>
      </c>
      <c r="Z238" s="54">
        <v>1.0567899999999999</v>
      </c>
      <c r="AA238" s="54">
        <v>10.034071000000001</v>
      </c>
      <c r="AB238" s="54">
        <v>1.054559</v>
      </c>
      <c r="AC238" s="54">
        <v>10.993342999999999</v>
      </c>
      <c r="AD238" s="54">
        <v>1.7905530000000001</v>
      </c>
      <c r="AE238" s="54">
        <v>123.52730099999999</v>
      </c>
      <c r="AF238" s="54">
        <v>11.187867000000001</v>
      </c>
      <c r="AG238" s="53">
        <v>95.324380000000005</v>
      </c>
      <c r="AH238" s="53">
        <v>7.6490000000000002E-2</v>
      </c>
      <c r="AI238" s="54">
        <v>1.5286470000000001</v>
      </c>
      <c r="AJ238" s="54">
        <v>2.4439980000000001</v>
      </c>
      <c r="AK238" s="53">
        <v>3.3113939999999999</v>
      </c>
      <c r="AL238" s="53">
        <v>1.3489739999999999</v>
      </c>
      <c r="AM238" s="53">
        <v>3.4759999999999999E-2</v>
      </c>
      <c r="AN238" s="53">
        <v>0.21058199999999999</v>
      </c>
      <c r="AO238" s="53">
        <v>1.0692170000000001</v>
      </c>
      <c r="AP238" s="53">
        <v>4.9462450000000002</v>
      </c>
      <c r="AQ238" s="53">
        <v>3.5279690000000001</v>
      </c>
      <c r="AR238" s="53">
        <v>4.6800000000000001E-2</v>
      </c>
      <c r="AS238" s="53">
        <v>3.2667000000000002E-2</v>
      </c>
      <c r="AT238" s="53">
        <v>1.7238119999999999</v>
      </c>
      <c r="AU238" s="109">
        <v>9.8066420000000001</v>
      </c>
      <c r="AV238" s="109">
        <v>1.6064999999999999E-2</v>
      </c>
    </row>
    <row r="239" spans="1:48" ht="14.25" customHeight="1" x14ac:dyDescent="0.3">
      <c r="A239" s="9">
        <v>238</v>
      </c>
      <c r="B239" s="3">
        <v>44348</v>
      </c>
      <c r="C239" s="112">
        <v>6.8126519999999999</v>
      </c>
      <c r="D239" s="54">
        <v>2.0532000000000002E-2</v>
      </c>
      <c r="E239" s="112">
        <v>3.4247E-2</v>
      </c>
      <c r="F239" s="54">
        <v>6.1090540000000004</v>
      </c>
      <c r="G239" s="54">
        <v>2.4403229999999998</v>
      </c>
      <c r="H239" s="54">
        <v>10.341049999999999</v>
      </c>
      <c r="I239" s="54">
        <v>7.2456999999999994E-2</v>
      </c>
      <c r="J239" s="54">
        <v>2.524241</v>
      </c>
      <c r="K239" s="54">
        <v>1.5887739999999999</v>
      </c>
      <c r="L239" s="54">
        <v>2.4157190000000002</v>
      </c>
      <c r="M239" s="54">
        <v>0.19855500000000001</v>
      </c>
      <c r="N239" s="54">
        <v>2.0534620000000001</v>
      </c>
      <c r="O239" s="54">
        <v>0.15354599999999999</v>
      </c>
      <c r="P239" s="54">
        <v>8.3114720000000002</v>
      </c>
      <c r="Q239" s="54">
        <v>0</v>
      </c>
      <c r="R239" s="54">
        <v>4.8644E-2</v>
      </c>
      <c r="S239" s="54">
        <v>4.436788</v>
      </c>
      <c r="T239" s="54">
        <v>0.100024</v>
      </c>
      <c r="U239" s="54">
        <v>8.6700630000000007</v>
      </c>
      <c r="V239" s="54">
        <v>11.584405</v>
      </c>
      <c r="W239" s="54">
        <v>2.6055549999999998</v>
      </c>
      <c r="X239" s="54">
        <v>2.656E-2</v>
      </c>
      <c r="Y239" s="54">
        <v>2.406603</v>
      </c>
      <c r="Z239" s="54">
        <v>1.0562750000000001</v>
      </c>
      <c r="AA239" s="54">
        <v>10.058514000000001</v>
      </c>
      <c r="AB239" s="54">
        <v>1.0536030000000001</v>
      </c>
      <c r="AC239" s="54">
        <v>10.993342999999999</v>
      </c>
      <c r="AD239" s="54">
        <v>1.7905530000000001</v>
      </c>
      <c r="AE239" s="54">
        <v>123.49596200000001</v>
      </c>
      <c r="AF239" s="54">
        <v>11.175948</v>
      </c>
      <c r="AG239" s="53">
        <v>95.269116999999994</v>
      </c>
      <c r="AH239" s="53">
        <v>7.6372999999999996E-2</v>
      </c>
      <c r="AI239" s="54">
        <v>1.524735</v>
      </c>
      <c r="AJ239" s="54">
        <v>2.440175</v>
      </c>
      <c r="AK239" s="53">
        <v>3.3233619999999999</v>
      </c>
      <c r="AL239" s="53">
        <v>1.3472999999999999</v>
      </c>
      <c r="AM239" s="53">
        <v>3.4294999999999999E-2</v>
      </c>
      <c r="AN239" s="53">
        <v>0.210316</v>
      </c>
      <c r="AO239" s="53">
        <v>1.06749</v>
      </c>
      <c r="AP239" s="53">
        <v>4.9289050000000003</v>
      </c>
      <c r="AQ239" s="53">
        <v>3.5279690000000001</v>
      </c>
      <c r="AR239" s="53">
        <v>4.6778E-2</v>
      </c>
      <c r="AS239" s="53">
        <v>3.2654000000000002E-2</v>
      </c>
      <c r="AT239" s="53">
        <v>1.723848</v>
      </c>
      <c r="AU239" s="109">
        <v>9.8066420000000001</v>
      </c>
      <c r="AV239" s="109">
        <v>1.5744000000000001E-2</v>
      </c>
    </row>
    <row r="240" spans="1:48" ht="14.25" customHeight="1" x14ac:dyDescent="0.3">
      <c r="A240" s="9">
        <v>239</v>
      </c>
      <c r="B240" s="3">
        <v>44347</v>
      </c>
      <c r="C240" s="112">
        <v>6.8093779999999997</v>
      </c>
      <c r="D240" s="54">
        <v>2.0521999999999999E-2</v>
      </c>
      <c r="E240" s="112">
        <v>3.4229999999999997E-2</v>
      </c>
      <c r="F240" s="54">
        <v>6.106293</v>
      </c>
      <c r="G240" s="54">
        <v>2.438539</v>
      </c>
      <c r="H240" s="54">
        <v>10.389837999999999</v>
      </c>
      <c r="I240" s="54">
        <v>7.2883000000000003E-2</v>
      </c>
      <c r="J240" s="54">
        <v>2.5192220000000001</v>
      </c>
      <c r="K240" s="54">
        <v>1.588179</v>
      </c>
      <c r="L240" s="54">
        <v>2.4128409999999998</v>
      </c>
      <c r="M240" s="54">
        <v>0.198464</v>
      </c>
      <c r="N240" s="54">
        <v>2.0596830000000002</v>
      </c>
      <c r="O240" s="54">
        <v>0.153471</v>
      </c>
      <c r="P240" s="54">
        <v>8.3154830000000004</v>
      </c>
      <c r="Q240" s="54">
        <v>0</v>
      </c>
      <c r="R240" s="54">
        <v>4.8388E-2</v>
      </c>
      <c r="S240" s="54">
        <v>4.4364499999999998</v>
      </c>
      <c r="T240" s="54">
        <v>0.100607</v>
      </c>
      <c r="U240" s="54">
        <v>8.7093220000000002</v>
      </c>
      <c r="V240" s="54">
        <v>11.644868000000001</v>
      </c>
      <c r="W240" s="54">
        <v>2.6107260000000001</v>
      </c>
      <c r="X240" s="54">
        <v>2.6549E-2</v>
      </c>
      <c r="Y240" s="54">
        <v>2.4092720000000001</v>
      </c>
      <c r="Z240" s="54">
        <v>1.05576</v>
      </c>
      <c r="AA240" s="54">
        <v>10.086097000000001</v>
      </c>
      <c r="AB240" s="54">
        <v>1.0538540000000001</v>
      </c>
      <c r="AC240" s="54">
        <v>11.059728</v>
      </c>
      <c r="AD240" s="54">
        <v>1.7809029999999999</v>
      </c>
      <c r="AE240" s="54">
        <v>123.45946600000001</v>
      </c>
      <c r="AF240" s="54">
        <v>11.169599</v>
      </c>
      <c r="AG240" s="53">
        <v>95.229541999999995</v>
      </c>
      <c r="AH240" s="53">
        <v>7.6371999999999995E-2</v>
      </c>
      <c r="AI240" s="54">
        <v>1.532751</v>
      </c>
      <c r="AJ240" s="54">
        <v>2.4427680000000001</v>
      </c>
      <c r="AK240" s="53">
        <v>3.3159489999999998</v>
      </c>
      <c r="AL240" s="53">
        <v>1.351432</v>
      </c>
      <c r="AM240" s="53">
        <v>3.4383999999999998E-2</v>
      </c>
      <c r="AN240" s="53">
        <v>0.20968400000000001</v>
      </c>
      <c r="AO240" s="53">
        <v>1.0669120000000001</v>
      </c>
      <c r="AP240" s="53">
        <v>4.8934540000000002</v>
      </c>
      <c r="AQ240" s="53">
        <v>3.5279690000000001</v>
      </c>
      <c r="AR240" s="53">
        <v>4.6746000000000003E-2</v>
      </c>
      <c r="AS240" s="53">
        <v>3.2568E-2</v>
      </c>
      <c r="AT240" s="53">
        <v>1.7213780000000001</v>
      </c>
      <c r="AU240" s="109">
        <v>9.3311489999999999</v>
      </c>
      <c r="AV240" s="109">
        <v>1.5834999999999998E-2</v>
      </c>
    </row>
    <row r="241" spans="1:48" ht="14.25" customHeight="1" x14ac:dyDescent="0.3">
      <c r="A241" s="9">
        <v>240</v>
      </c>
      <c r="B241" s="3">
        <v>44344</v>
      </c>
      <c r="C241" s="112">
        <v>6.7995710000000003</v>
      </c>
      <c r="D241" s="54">
        <v>2.0492E-2</v>
      </c>
      <c r="E241" s="112">
        <v>3.4180000000000002E-2</v>
      </c>
      <c r="F241" s="54">
        <v>6.0968790000000004</v>
      </c>
      <c r="G241" s="54">
        <v>2.4339780000000002</v>
      </c>
      <c r="H241" s="54">
        <v>10.256285</v>
      </c>
      <c r="I241" s="54">
        <v>7.2193999999999994E-2</v>
      </c>
      <c r="J241" s="54">
        <v>2.5036619999999998</v>
      </c>
      <c r="K241" s="54">
        <v>1.58117</v>
      </c>
      <c r="L241" s="54">
        <v>2.4099270000000002</v>
      </c>
      <c r="M241" s="54">
        <v>0.19819300000000001</v>
      </c>
      <c r="N241" s="54">
        <v>2.0433859999999999</v>
      </c>
      <c r="O241" s="54">
        <v>0.153248</v>
      </c>
      <c r="P241" s="54">
        <v>8.3062059999999995</v>
      </c>
      <c r="Q241" s="54">
        <v>0</v>
      </c>
      <c r="R241" s="54">
        <v>4.8633999999999997E-2</v>
      </c>
      <c r="S241" s="54">
        <v>4.4420260000000003</v>
      </c>
      <c r="T241" s="54">
        <v>9.8662E-2</v>
      </c>
      <c r="U241" s="54">
        <v>8.5070890000000006</v>
      </c>
      <c r="V241" s="54">
        <v>11.360504000000001</v>
      </c>
      <c r="W241" s="54">
        <v>2.5980759999999998</v>
      </c>
      <c r="X241" s="54">
        <v>2.6511E-2</v>
      </c>
      <c r="Y241" s="54">
        <v>2.4144920000000001</v>
      </c>
      <c r="Z241" s="54">
        <v>1.0542180000000001</v>
      </c>
      <c r="AA241" s="54">
        <v>9.9583390000000005</v>
      </c>
      <c r="AB241" s="54">
        <v>1.0500210000000001</v>
      </c>
      <c r="AC241" s="54">
        <v>10.785841</v>
      </c>
      <c r="AD241" s="54">
        <v>1.77915</v>
      </c>
      <c r="AE241" s="54">
        <v>123.418109</v>
      </c>
      <c r="AF241" s="54">
        <v>11.125287</v>
      </c>
      <c r="AG241" s="53">
        <v>94.992361000000002</v>
      </c>
      <c r="AH241" s="53">
        <v>7.6257000000000005E-2</v>
      </c>
      <c r="AI241" s="54">
        <v>1.5139659999999999</v>
      </c>
      <c r="AJ241" s="54">
        <v>2.43364</v>
      </c>
      <c r="AK241" s="53">
        <v>3.3533740000000001</v>
      </c>
      <c r="AL241" s="53">
        <v>1.339995</v>
      </c>
      <c r="AM241" s="53">
        <v>3.3575000000000001E-2</v>
      </c>
      <c r="AN241" s="53">
        <v>0.21008399999999999</v>
      </c>
      <c r="AO241" s="53">
        <v>1.0630299999999999</v>
      </c>
      <c r="AP241" s="53">
        <v>4.8934540000000002</v>
      </c>
      <c r="AQ241" s="53">
        <v>3.5509140000000001</v>
      </c>
      <c r="AR241" s="53">
        <v>4.6746000000000003E-2</v>
      </c>
      <c r="AS241" s="53">
        <v>3.2568E-2</v>
      </c>
      <c r="AT241" s="53">
        <v>1.7189190000000001</v>
      </c>
      <c r="AU241" s="109">
        <v>9.3311489999999999</v>
      </c>
      <c r="AV241" s="109">
        <v>1.5651000000000002E-2</v>
      </c>
    </row>
    <row r="242" spans="1:48" ht="14.25" customHeight="1" x14ac:dyDescent="0.3">
      <c r="A242" s="9">
        <v>241</v>
      </c>
      <c r="B242" s="3">
        <v>44343</v>
      </c>
      <c r="C242" s="112">
        <v>6.796316</v>
      </c>
      <c r="D242" s="54">
        <v>2.0483000000000001E-2</v>
      </c>
      <c r="E242" s="112">
        <v>3.4162999999999999E-2</v>
      </c>
      <c r="F242" s="54">
        <v>6.0906279999999997</v>
      </c>
      <c r="G242" s="54">
        <v>2.4285760000000001</v>
      </c>
      <c r="H242" s="54">
        <v>10.25536</v>
      </c>
      <c r="I242" s="54">
        <v>7.2303000000000006E-2</v>
      </c>
      <c r="J242" s="54">
        <v>2.523209</v>
      </c>
      <c r="K242" s="54">
        <v>1.581458</v>
      </c>
      <c r="L242" s="54">
        <v>2.4053070000000001</v>
      </c>
      <c r="M242" s="54">
        <v>0.198105</v>
      </c>
      <c r="N242" s="54">
        <v>2.0438589999999999</v>
      </c>
      <c r="O242" s="54">
        <v>0.153173</v>
      </c>
      <c r="P242" s="54">
        <v>8.2914849999999998</v>
      </c>
      <c r="Q242" s="54">
        <v>0</v>
      </c>
      <c r="R242" s="54">
        <v>4.8662999999999998E-2</v>
      </c>
      <c r="S242" s="54">
        <v>4.4596939999999998</v>
      </c>
      <c r="T242" s="54">
        <v>9.8969000000000001E-2</v>
      </c>
      <c r="U242" s="54">
        <v>8.5070890000000006</v>
      </c>
      <c r="V242" s="54">
        <v>11.360504000000001</v>
      </c>
      <c r="W242" s="54">
        <v>2.594608</v>
      </c>
      <c r="X242" s="54">
        <v>2.6499000000000002E-2</v>
      </c>
      <c r="Y242" s="54">
        <v>2.42042</v>
      </c>
      <c r="Z242" s="54">
        <v>1.0537049999999999</v>
      </c>
      <c r="AA242" s="54">
        <v>9.9539030000000004</v>
      </c>
      <c r="AB242" s="54">
        <v>1.049342</v>
      </c>
      <c r="AC242" s="54">
        <v>10.785841</v>
      </c>
      <c r="AD242" s="54">
        <v>1.77915</v>
      </c>
      <c r="AE242" s="54">
        <v>123.350159</v>
      </c>
      <c r="AF242" s="54">
        <v>11.129906999999999</v>
      </c>
      <c r="AG242" s="53">
        <v>95.008768000000003</v>
      </c>
      <c r="AH242" s="53">
        <v>7.6232999999999995E-2</v>
      </c>
      <c r="AI242" s="54">
        <v>1.5144580000000001</v>
      </c>
      <c r="AJ242" s="54">
        <v>2.4312499999999999</v>
      </c>
      <c r="AK242" s="53">
        <v>3.3259949999999998</v>
      </c>
      <c r="AL242" s="53">
        <v>1.340373</v>
      </c>
      <c r="AM242" s="53">
        <v>3.3312000000000001E-2</v>
      </c>
      <c r="AN242" s="53">
        <v>0.21004400000000001</v>
      </c>
      <c r="AO242" s="53">
        <v>1.0633570000000001</v>
      </c>
      <c r="AP242" s="53">
        <v>4.8934540000000002</v>
      </c>
      <c r="AQ242" s="53">
        <v>3.5509140000000001</v>
      </c>
      <c r="AR242" s="53">
        <v>4.6746000000000003E-2</v>
      </c>
      <c r="AS242" s="53">
        <v>3.2568E-2</v>
      </c>
      <c r="AT242" s="53">
        <v>1.7154430000000001</v>
      </c>
      <c r="AU242" s="109">
        <v>9.3311489999999999</v>
      </c>
      <c r="AV242" s="109">
        <v>1.5559999999999999E-2</v>
      </c>
    </row>
    <row r="243" spans="1:48" ht="14.25" customHeight="1" x14ac:dyDescent="0.3">
      <c r="A243" s="9">
        <v>242</v>
      </c>
      <c r="B243" s="3">
        <v>44342</v>
      </c>
      <c r="C243" s="112">
        <v>6.7930299999999999</v>
      </c>
      <c r="D243" s="54">
        <v>2.0471E-2</v>
      </c>
      <c r="E243" s="112">
        <v>3.4146000000000003E-2</v>
      </c>
      <c r="F243" s="54">
        <v>6.0942540000000003</v>
      </c>
      <c r="G243" s="54">
        <v>2.4232390000000001</v>
      </c>
      <c r="H243" s="54">
        <v>10.207750000000001</v>
      </c>
      <c r="I243" s="54">
        <v>7.1219000000000005E-2</v>
      </c>
      <c r="J243" s="54">
        <v>2.4836749999999999</v>
      </c>
      <c r="K243" s="54">
        <v>1.5635870000000001</v>
      </c>
      <c r="L243" s="54">
        <v>2.4007610000000001</v>
      </c>
      <c r="M243" s="54">
        <v>0.198015</v>
      </c>
      <c r="N243" s="54">
        <v>2.0318179999999999</v>
      </c>
      <c r="O243" s="54">
        <v>0.15309800000000001</v>
      </c>
      <c r="P243" s="54">
        <v>8.3042040000000004</v>
      </c>
      <c r="Q243" s="54">
        <v>0</v>
      </c>
      <c r="R243" s="54">
        <v>4.8029000000000002E-2</v>
      </c>
      <c r="S243" s="54">
        <v>4.3939599999999999</v>
      </c>
      <c r="T243" s="54">
        <v>9.7996E-2</v>
      </c>
      <c r="U243" s="54">
        <v>8.5070890000000006</v>
      </c>
      <c r="V243" s="54">
        <v>11.360504000000001</v>
      </c>
      <c r="W243" s="54">
        <v>2.5868519999999999</v>
      </c>
      <c r="X243" s="54">
        <v>2.6487E-2</v>
      </c>
      <c r="Y243" s="54">
        <v>2.3872309999999999</v>
      </c>
      <c r="Z243" s="54">
        <v>1.0531919999999999</v>
      </c>
      <c r="AA243" s="54">
        <v>9.9034230000000001</v>
      </c>
      <c r="AB243" s="54">
        <v>1.0465960000000001</v>
      </c>
      <c r="AC243" s="54">
        <v>10.785841</v>
      </c>
      <c r="AD243" s="54">
        <v>1.77915</v>
      </c>
      <c r="AE243" s="54">
        <v>123.45567800000001</v>
      </c>
      <c r="AF243" s="54">
        <v>11.089392999999999</v>
      </c>
      <c r="AG243" s="53">
        <v>94.846210999999997</v>
      </c>
      <c r="AH243" s="53">
        <v>7.6248999999999997E-2</v>
      </c>
      <c r="AI243" s="54">
        <v>1.508921</v>
      </c>
      <c r="AJ243" s="54">
        <v>2.4266030000000001</v>
      </c>
      <c r="AK243" s="53">
        <v>3.3373879999999998</v>
      </c>
      <c r="AL243" s="53">
        <v>1.3326849999999999</v>
      </c>
      <c r="AM243" s="53">
        <v>3.3054E-2</v>
      </c>
      <c r="AN243" s="53">
        <v>0.20915600000000001</v>
      </c>
      <c r="AO243" s="53">
        <v>1.061148</v>
      </c>
      <c r="AP243" s="53">
        <v>4.8934540000000002</v>
      </c>
      <c r="AQ243" s="53">
        <v>3.5509140000000001</v>
      </c>
      <c r="AR243" s="53">
        <v>4.6746000000000003E-2</v>
      </c>
      <c r="AS243" s="53">
        <v>3.2568E-2</v>
      </c>
      <c r="AT243" s="53">
        <v>1.7116499999999999</v>
      </c>
      <c r="AU243" s="109">
        <v>9.3311489999999999</v>
      </c>
      <c r="AV243" s="109">
        <v>1.5396E-2</v>
      </c>
    </row>
    <row r="244" spans="1:48" ht="14.25" customHeight="1" x14ac:dyDescent="0.3">
      <c r="A244" s="9">
        <v>243</v>
      </c>
      <c r="B244" s="3">
        <v>44341</v>
      </c>
      <c r="C244" s="112">
        <v>6.7897679999999996</v>
      </c>
      <c r="D244" s="54">
        <v>2.0461E-2</v>
      </c>
      <c r="E244" s="112">
        <v>3.4130000000000001E-2</v>
      </c>
      <c r="F244" s="54">
        <v>6.0895349999999997</v>
      </c>
      <c r="G244" s="54">
        <v>2.4269319999999999</v>
      </c>
      <c r="H244" s="54">
        <v>10.186781999999999</v>
      </c>
      <c r="I244" s="54">
        <v>7.0999999999999994E-2</v>
      </c>
      <c r="J244" s="54">
        <v>2.5643509999999998</v>
      </c>
      <c r="K244" s="54">
        <v>1.611367</v>
      </c>
      <c r="L244" s="54">
        <v>2.4029039999999999</v>
      </c>
      <c r="M244" s="54">
        <v>0.19792499999999999</v>
      </c>
      <c r="N244" s="54">
        <v>2.0366939999999998</v>
      </c>
      <c r="O244" s="54">
        <v>0.15302399999999999</v>
      </c>
      <c r="P244" s="54">
        <v>8.2908760000000008</v>
      </c>
      <c r="Q244" s="54">
        <v>0</v>
      </c>
      <c r="R244" s="54">
        <v>4.9717999999999998E-2</v>
      </c>
      <c r="S244" s="54">
        <v>4.568047</v>
      </c>
      <c r="T244" s="54">
        <v>9.7464999999999996E-2</v>
      </c>
      <c r="U244" s="54">
        <v>8.5070890000000006</v>
      </c>
      <c r="V244" s="54">
        <v>11.360504000000001</v>
      </c>
      <c r="W244" s="54">
        <v>2.5917810000000001</v>
      </c>
      <c r="X244" s="54">
        <v>2.6474999999999999E-2</v>
      </c>
      <c r="Y244" s="54">
        <v>2.4811559999999999</v>
      </c>
      <c r="Z244" s="54">
        <v>1.052678</v>
      </c>
      <c r="AA244" s="54">
        <v>9.8858999999999995</v>
      </c>
      <c r="AB244" s="54">
        <v>1.0473060000000001</v>
      </c>
      <c r="AC244" s="54">
        <v>10.785841</v>
      </c>
      <c r="AD244" s="54">
        <v>1.77915</v>
      </c>
      <c r="AE244" s="54">
        <v>123.398189</v>
      </c>
      <c r="AF244" s="54">
        <v>11.110220999999999</v>
      </c>
      <c r="AG244" s="53">
        <v>94.868461999999994</v>
      </c>
      <c r="AH244" s="53">
        <v>7.6430999999999999E-2</v>
      </c>
      <c r="AI244" s="54">
        <v>1.5026440000000001</v>
      </c>
      <c r="AJ244" s="54">
        <v>2.4283199999999998</v>
      </c>
      <c r="AK244" s="53">
        <v>3.3745210000000001</v>
      </c>
      <c r="AL244" s="53">
        <v>1.3367309999999999</v>
      </c>
      <c r="AM244" s="53">
        <v>3.2646000000000001E-2</v>
      </c>
      <c r="AN244" s="53">
        <v>0.21221400000000001</v>
      </c>
      <c r="AO244" s="53">
        <v>1.0635410000000001</v>
      </c>
      <c r="AP244" s="53">
        <v>4.9069130000000003</v>
      </c>
      <c r="AQ244" s="53">
        <v>3.5509140000000001</v>
      </c>
      <c r="AR244" s="53">
        <v>4.6547999999999999E-2</v>
      </c>
      <c r="AS244" s="53">
        <v>3.2466000000000002E-2</v>
      </c>
      <c r="AT244" s="53">
        <v>1.7131350000000001</v>
      </c>
      <c r="AU244" s="109">
        <v>9.3311489999999999</v>
      </c>
      <c r="AV244" s="109">
        <v>1.5346E-2</v>
      </c>
    </row>
    <row r="245" spans="1:48" ht="14.25" customHeight="1" x14ac:dyDescent="0.3">
      <c r="A245" s="9">
        <v>244</v>
      </c>
      <c r="B245" s="3">
        <v>44340</v>
      </c>
      <c r="C245" s="112">
        <v>6.7865070000000003</v>
      </c>
      <c r="D245" s="54">
        <v>2.0451E-2</v>
      </c>
      <c r="E245" s="112">
        <v>3.4112999999999997E-2</v>
      </c>
      <c r="F245" s="54">
        <v>6.0860149999999997</v>
      </c>
      <c r="G245" s="54">
        <v>2.4249290000000001</v>
      </c>
      <c r="H245" s="54">
        <v>10.153568</v>
      </c>
      <c r="I245" s="54">
        <v>7.0605000000000001E-2</v>
      </c>
      <c r="J245" s="54">
        <v>2.5651640000000002</v>
      </c>
      <c r="K245" s="54">
        <v>1.6222589999999999</v>
      </c>
      <c r="L245" s="54">
        <v>2.3999459999999999</v>
      </c>
      <c r="M245" s="54">
        <v>0.19783500000000001</v>
      </c>
      <c r="N245" s="54">
        <v>2.0289600000000001</v>
      </c>
      <c r="O245" s="54">
        <v>0.15295</v>
      </c>
      <c r="P245" s="54">
        <v>8.292624</v>
      </c>
      <c r="Q245" s="54">
        <v>0</v>
      </c>
      <c r="R245" s="54">
        <v>4.9570999999999997E-2</v>
      </c>
      <c r="S245" s="54">
        <v>4.5675249999999998</v>
      </c>
      <c r="T245" s="54">
        <v>9.5711000000000004E-2</v>
      </c>
      <c r="U245" s="54">
        <v>8.5070890000000006</v>
      </c>
      <c r="V245" s="54">
        <v>11.360504000000001</v>
      </c>
      <c r="W245" s="54">
        <v>2.5848330000000002</v>
      </c>
      <c r="X245" s="54">
        <v>2.6463E-2</v>
      </c>
      <c r="Y245" s="54">
        <v>2.484194</v>
      </c>
      <c r="Z245" s="54">
        <v>1.0521659999999999</v>
      </c>
      <c r="AA245" s="54">
        <v>9.8534749999999995</v>
      </c>
      <c r="AB245" s="54">
        <v>1.046068</v>
      </c>
      <c r="AC245" s="54">
        <v>10.785841</v>
      </c>
      <c r="AD245" s="54">
        <v>1.77915</v>
      </c>
      <c r="AE245" s="54">
        <v>123.394993</v>
      </c>
      <c r="AF245" s="54">
        <v>11.085838000000001</v>
      </c>
      <c r="AG245" s="53">
        <v>94.752979999999994</v>
      </c>
      <c r="AH245" s="53">
        <v>7.6453999999999994E-2</v>
      </c>
      <c r="AI245" s="54">
        <v>1.4993000000000001</v>
      </c>
      <c r="AJ245" s="54">
        <v>2.4239030000000001</v>
      </c>
      <c r="AK245" s="53">
        <v>3.3950019999999999</v>
      </c>
      <c r="AL245" s="53">
        <v>1.331615</v>
      </c>
      <c r="AM245" s="53">
        <v>3.2652E-2</v>
      </c>
      <c r="AN245" s="53">
        <v>0.211841</v>
      </c>
      <c r="AO245" s="53">
        <v>1.0629690000000001</v>
      </c>
      <c r="AP245" s="53">
        <v>4.9069130000000003</v>
      </c>
      <c r="AQ245" s="53">
        <v>3.5509140000000001</v>
      </c>
      <c r="AR245" s="53">
        <v>4.6547999999999999E-2</v>
      </c>
      <c r="AS245" s="53">
        <v>3.2466000000000002E-2</v>
      </c>
      <c r="AT245" s="53">
        <v>1.711481</v>
      </c>
      <c r="AU245" s="109">
        <v>9.3311489999999999</v>
      </c>
      <c r="AV245" s="109">
        <v>1.4930000000000001E-2</v>
      </c>
    </row>
    <row r="246" spans="1:48" ht="14.25" customHeight="1" x14ac:dyDescent="0.3">
      <c r="A246" s="9">
        <v>245</v>
      </c>
      <c r="B246" s="3">
        <v>44337</v>
      </c>
      <c r="C246" s="112">
        <v>6.776751</v>
      </c>
      <c r="D246" s="54">
        <v>2.0421999999999999E-2</v>
      </c>
      <c r="E246" s="112">
        <v>3.4049000000000003E-2</v>
      </c>
      <c r="F246" s="54">
        <v>6.0759040000000004</v>
      </c>
      <c r="G246" s="54">
        <v>2.4210500000000001</v>
      </c>
      <c r="H246" s="54">
        <v>10.16033</v>
      </c>
      <c r="I246" s="54">
        <v>7.0402999999999993E-2</v>
      </c>
      <c r="J246" s="54">
        <v>2.5657489999999998</v>
      </c>
      <c r="K246" s="54">
        <v>1.6205510000000001</v>
      </c>
      <c r="L246" s="54">
        <v>2.3960530000000002</v>
      </c>
      <c r="M246" s="54">
        <v>0.19756599999999999</v>
      </c>
      <c r="N246" s="54">
        <v>2.029004</v>
      </c>
      <c r="O246" s="54">
        <v>0.15271499999999999</v>
      </c>
      <c r="P246" s="54">
        <v>8.2784510000000004</v>
      </c>
      <c r="Q246" s="54">
        <v>0</v>
      </c>
      <c r="R246" s="54">
        <v>4.9431000000000003E-2</v>
      </c>
      <c r="S246" s="54">
        <v>4.5768779999999998</v>
      </c>
      <c r="T246" s="54">
        <v>9.6520999999999996E-2</v>
      </c>
      <c r="U246" s="54">
        <v>8.4247019999999999</v>
      </c>
      <c r="V246" s="54">
        <v>11.263202</v>
      </c>
      <c r="W246" s="54">
        <v>2.5815079999999999</v>
      </c>
      <c r="X246" s="54">
        <v>2.6422000000000001E-2</v>
      </c>
      <c r="Y246" s="54">
        <v>2.4885980000000001</v>
      </c>
      <c r="Z246" s="54">
        <v>1.05063</v>
      </c>
      <c r="AA246" s="54">
        <v>9.8646799999999999</v>
      </c>
      <c r="AB246" s="54">
        <v>1.0445629999999999</v>
      </c>
      <c r="AC246" s="54">
        <v>10.71026</v>
      </c>
      <c r="AD246" s="54">
        <v>1.7684850000000001</v>
      </c>
      <c r="AE246" s="54">
        <v>123.249205</v>
      </c>
      <c r="AF246" s="54">
        <v>11.074565</v>
      </c>
      <c r="AG246" s="53">
        <v>94.669123999999996</v>
      </c>
      <c r="AH246" s="53">
        <v>7.6270000000000004E-2</v>
      </c>
      <c r="AI246" s="54">
        <v>1.499096</v>
      </c>
      <c r="AJ246" s="54">
        <v>2.420604</v>
      </c>
      <c r="AK246" s="53">
        <v>3.394387</v>
      </c>
      <c r="AL246" s="53">
        <v>1.3319000000000001</v>
      </c>
      <c r="AM246" s="53">
        <v>3.2759000000000003E-2</v>
      </c>
      <c r="AN246" s="53">
        <v>0.21159700000000001</v>
      </c>
      <c r="AO246" s="53">
        <v>1.0612649999999999</v>
      </c>
      <c r="AP246" s="53">
        <v>4.9069130000000003</v>
      </c>
      <c r="AQ246" s="53">
        <v>3.5539649999999998</v>
      </c>
      <c r="AR246" s="53">
        <v>4.6547999999999999E-2</v>
      </c>
      <c r="AS246" s="53">
        <v>3.2466000000000002E-2</v>
      </c>
      <c r="AT246" s="53">
        <v>1.709589</v>
      </c>
      <c r="AU246" s="109">
        <v>9.3311489999999999</v>
      </c>
      <c r="AV246" s="109">
        <v>1.4576E-2</v>
      </c>
    </row>
    <row r="247" spans="1:48" ht="14.25" customHeight="1" x14ac:dyDescent="0.3">
      <c r="A247" s="9">
        <v>246</v>
      </c>
      <c r="B247" s="3">
        <v>44336</v>
      </c>
      <c r="C247" s="112">
        <v>6.7739719999999997</v>
      </c>
      <c r="D247" s="54">
        <v>2.0412E-2</v>
      </c>
      <c r="E247" s="112">
        <v>3.4032E-2</v>
      </c>
      <c r="F247" s="54">
        <v>6.0705600000000004</v>
      </c>
      <c r="G247" s="54">
        <v>2.4196879999999998</v>
      </c>
      <c r="H247" s="54">
        <v>10.109070000000001</v>
      </c>
      <c r="I247" s="54">
        <v>6.9769999999999999E-2</v>
      </c>
      <c r="J247" s="54">
        <v>2.5749080000000002</v>
      </c>
      <c r="K247" s="54">
        <v>1.6346769999999999</v>
      </c>
      <c r="L247" s="54">
        <v>2.3946540000000001</v>
      </c>
      <c r="M247" s="54">
        <v>0.19747600000000001</v>
      </c>
      <c r="N247" s="54">
        <v>2.0184660000000001</v>
      </c>
      <c r="O247" s="54">
        <v>0.15264</v>
      </c>
      <c r="P247" s="54">
        <v>8.2711050000000004</v>
      </c>
      <c r="Q247" s="54">
        <v>0</v>
      </c>
      <c r="R247" s="54">
        <v>4.9521999999999997E-2</v>
      </c>
      <c r="S247" s="54">
        <v>4.5806950000000004</v>
      </c>
      <c r="T247" s="54">
        <v>9.4474000000000002E-2</v>
      </c>
      <c r="U247" s="54">
        <v>8.4247019999999999</v>
      </c>
      <c r="V247" s="54">
        <v>11.263202</v>
      </c>
      <c r="W247" s="54">
        <v>2.5741480000000001</v>
      </c>
      <c r="X247" s="54">
        <v>2.6412000000000001E-2</v>
      </c>
      <c r="Y247" s="54">
        <v>2.4914239999999999</v>
      </c>
      <c r="Z247" s="54">
        <v>1.0501180000000001</v>
      </c>
      <c r="AA247" s="54">
        <v>9.8151340000000005</v>
      </c>
      <c r="AB247" s="54">
        <v>1.0432570000000001</v>
      </c>
      <c r="AC247" s="54">
        <v>10.71026</v>
      </c>
      <c r="AD247" s="54">
        <v>1.7684850000000001</v>
      </c>
      <c r="AE247" s="54">
        <v>123.18037699999999</v>
      </c>
      <c r="AF247" s="54">
        <v>11.066176</v>
      </c>
      <c r="AG247" s="53">
        <v>94.592930999999993</v>
      </c>
      <c r="AH247" s="53">
        <v>7.6396000000000006E-2</v>
      </c>
      <c r="AI247" s="54">
        <v>1.4960279999999999</v>
      </c>
      <c r="AJ247" s="54">
        <v>2.415934</v>
      </c>
      <c r="AK247" s="53">
        <v>3.3797760000000001</v>
      </c>
      <c r="AL247" s="53">
        <v>1.3252980000000001</v>
      </c>
      <c r="AM247" s="53">
        <v>3.3847000000000002E-2</v>
      </c>
      <c r="AN247" s="53">
        <v>0.211539</v>
      </c>
      <c r="AO247" s="53">
        <v>1.0613919999999999</v>
      </c>
      <c r="AP247" s="53">
        <v>4.9069130000000003</v>
      </c>
      <c r="AQ247" s="53">
        <v>3.5539649999999998</v>
      </c>
      <c r="AR247" s="53">
        <v>4.6547999999999999E-2</v>
      </c>
      <c r="AS247" s="53">
        <v>3.2466000000000002E-2</v>
      </c>
      <c r="AT247" s="53">
        <v>1.707875</v>
      </c>
      <c r="AU247" s="109">
        <v>9.3311489999999999</v>
      </c>
      <c r="AV247" s="109">
        <v>1.4808E-2</v>
      </c>
    </row>
    <row r="248" spans="1:48" ht="14.25" customHeight="1" x14ac:dyDescent="0.3">
      <c r="A248" s="9">
        <v>247</v>
      </c>
      <c r="B248" s="3">
        <v>44334</v>
      </c>
      <c r="C248" s="112">
        <v>6.7675999999999998</v>
      </c>
      <c r="D248" s="54">
        <v>2.0392E-2</v>
      </c>
      <c r="E248" s="112">
        <v>3.3998E-2</v>
      </c>
      <c r="F248" s="54">
        <v>6.0640460000000003</v>
      </c>
      <c r="G248" s="54">
        <v>2.411346</v>
      </c>
      <c r="H248" s="54">
        <v>10.122327</v>
      </c>
      <c r="I248" s="54">
        <v>6.9589999999999999E-2</v>
      </c>
      <c r="J248" s="54">
        <v>2.5608650000000002</v>
      </c>
      <c r="K248" s="54">
        <v>1.62683</v>
      </c>
      <c r="L248" s="54">
        <v>2.3902969999999999</v>
      </c>
      <c r="M248" s="54">
        <v>0.197298</v>
      </c>
      <c r="N248" s="54">
        <v>2.0168349999999999</v>
      </c>
      <c r="O248" s="54">
        <v>0.15248900000000001</v>
      </c>
      <c r="P248" s="54">
        <v>8.2603559999999998</v>
      </c>
      <c r="Q248" s="54">
        <v>0</v>
      </c>
      <c r="R248" s="54">
        <v>4.9026E-2</v>
      </c>
      <c r="S248" s="54">
        <v>4.5573790000000001</v>
      </c>
      <c r="T248" s="54">
        <v>9.4793000000000002E-2</v>
      </c>
      <c r="U248" s="54">
        <v>8.4247019999999999</v>
      </c>
      <c r="V248" s="54">
        <v>11.263202</v>
      </c>
      <c r="W248" s="54">
        <v>2.5806439999999999</v>
      </c>
      <c r="X248" s="54">
        <v>2.6388000000000002E-2</v>
      </c>
      <c r="Y248" s="54">
        <v>2.4784039999999998</v>
      </c>
      <c r="Z248" s="54">
        <v>1.049096</v>
      </c>
      <c r="AA248" s="54">
        <v>9.8325659999999999</v>
      </c>
      <c r="AB248" s="54">
        <v>1.0421739999999999</v>
      </c>
      <c r="AC248" s="54">
        <v>10.71026</v>
      </c>
      <c r="AD248" s="54">
        <v>1.7684850000000001</v>
      </c>
      <c r="AE248" s="54">
        <v>123.108283</v>
      </c>
      <c r="AF248" s="54">
        <v>11.034312</v>
      </c>
      <c r="AG248" s="53">
        <v>94.465806000000001</v>
      </c>
      <c r="AH248" s="53">
        <v>7.6094999999999996E-2</v>
      </c>
      <c r="AI248" s="54">
        <v>1.4956370000000001</v>
      </c>
      <c r="AJ248" s="54">
        <v>2.4187180000000001</v>
      </c>
      <c r="AK248" s="53">
        <v>3.371359</v>
      </c>
      <c r="AL248" s="53">
        <v>1.3246039999999999</v>
      </c>
      <c r="AM248" s="53">
        <v>3.3494999999999997E-2</v>
      </c>
      <c r="AN248" s="53">
        <v>0.21032200000000001</v>
      </c>
      <c r="AO248" s="53">
        <v>1.0596019999999999</v>
      </c>
      <c r="AP248" s="53">
        <v>4.8741250000000003</v>
      </c>
      <c r="AQ248" s="53">
        <v>3.5539649999999998</v>
      </c>
      <c r="AR248" s="53">
        <v>4.6490999999999998E-2</v>
      </c>
      <c r="AS248" s="53">
        <v>3.2361000000000001E-2</v>
      </c>
      <c r="AT248" s="53">
        <v>1.7029860000000001</v>
      </c>
      <c r="AU248" s="109">
        <v>9.3311489999999999</v>
      </c>
      <c r="AV248" s="109">
        <v>1.5499000000000001E-2</v>
      </c>
    </row>
    <row r="249" spans="1:48" ht="14.25" customHeight="1" x14ac:dyDescent="0.3">
      <c r="A249" s="9">
        <v>248</v>
      </c>
      <c r="B249" s="3">
        <v>44333</v>
      </c>
      <c r="C249" s="112">
        <v>6.7646170000000003</v>
      </c>
      <c r="D249" s="54">
        <v>2.0382000000000001E-2</v>
      </c>
      <c r="E249" s="112">
        <v>3.3981999999999998E-2</v>
      </c>
      <c r="F249" s="54">
        <v>6.0576650000000001</v>
      </c>
      <c r="G249" s="54">
        <v>2.4085920000000001</v>
      </c>
      <c r="H249" s="54">
        <v>10.059303</v>
      </c>
      <c r="I249" s="54">
        <v>6.8459000000000006E-2</v>
      </c>
      <c r="J249" s="54">
        <v>2.5452780000000002</v>
      </c>
      <c r="K249" s="54">
        <v>1.624776</v>
      </c>
      <c r="L249" s="54">
        <v>2.3871169999999999</v>
      </c>
      <c r="M249" s="54">
        <v>0.197213</v>
      </c>
      <c r="N249" s="54">
        <v>2.0076749999999999</v>
      </c>
      <c r="O249" s="54">
        <v>0.152416</v>
      </c>
      <c r="P249" s="54">
        <v>8.2650839999999999</v>
      </c>
      <c r="Q249" s="54">
        <v>0</v>
      </c>
      <c r="R249" s="54">
        <v>4.9052999999999999E-2</v>
      </c>
      <c r="S249" s="54">
        <v>4.5360079999999998</v>
      </c>
      <c r="T249" s="54">
        <v>9.4450000000000006E-2</v>
      </c>
      <c r="U249" s="54">
        <v>8.4247019999999999</v>
      </c>
      <c r="V249" s="54">
        <v>11.263202</v>
      </c>
      <c r="W249" s="54">
        <v>2.5715409999999999</v>
      </c>
      <c r="X249" s="54">
        <v>2.6381999999999999E-2</v>
      </c>
      <c r="Y249" s="54">
        <v>2.467123</v>
      </c>
      <c r="Z249" s="54">
        <v>1.0485850000000001</v>
      </c>
      <c r="AA249" s="54">
        <v>9.7690889999999992</v>
      </c>
      <c r="AB249" s="54">
        <v>1.038729</v>
      </c>
      <c r="AC249" s="54">
        <v>10.71026</v>
      </c>
      <c r="AD249" s="54">
        <v>1.7684850000000001</v>
      </c>
      <c r="AE249" s="54">
        <v>123.098089</v>
      </c>
      <c r="AF249" s="54">
        <v>10.998511000000001</v>
      </c>
      <c r="AG249" s="53">
        <v>94.280207000000004</v>
      </c>
      <c r="AH249" s="53">
        <v>7.6008000000000006E-2</v>
      </c>
      <c r="AI249" s="54">
        <v>1.4892289999999999</v>
      </c>
      <c r="AJ249" s="54">
        <v>2.412531</v>
      </c>
      <c r="AK249" s="53">
        <v>3.3922099999999999</v>
      </c>
      <c r="AL249" s="53">
        <v>1.319137</v>
      </c>
      <c r="AM249" s="53">
        <v>3.3162999999999998E-2</v>
      </c>
      <c r="AN249" s="53">
        <v>0.20995800000000001</v>
      </c>
      <c r="AO249" s="53">
        <v>1.0573380000000001</v>
      </c>
      <c r="AP249" s="53">
        <v>4.8741250000000003</v>
      </c>
      <c r="AQ249" s="53">
        <v>3.5539649999999998</v>
      </c>
      <c r="AR249" s="53">
        <v>4.6490999999999998E-2</v>
      </c>
      <c r="AS249" s="53">
        <v>3.2361000000000001E-2</v>
      </c>
      <c r="AT249" s="53">
        <v>1.6996260000000001</v>
      </c>
      <c r="AU249" s="109">
        <v>9.3311489999999999</v>
      </c>
      <c r="AV249" s="109">
        <v>1.5188999999999999E-2</v>
      </c>
    </row>
    <row r="250" spans="1:48" ht="14.25" customHeight="1" x14ac:dyDescent="0.3">
      <c r="A250" s="9">
        <v>249</v>
      </c>
      <c r="B250" s="3">
        <v>44328</v>
      </c>
      <c r="C250" s="112">
        <v>6.7487589999999997</v>
      </c>
      <c r="D250" s="54">
        <v>2.0333E-2</v>
      </c>
      <c r="E250" s="112">
        <v>3.39E-2</v>
      </c>
      <c r="F250" s="54">
        <v>6.0470199999999998</v>
      </c>
      <c r="G250" s="54">
        <v>2.4086090000000002</v>
      </c>
      <c r="H250" s="54">
        <v>10.052801000000001</v>
      </c>
      <c r="I250" s="54">
        <v>6.8457000000000004E-2</v>
      </c>
      <c r="J250" s="54">
        <v>2.5459849999999999</v>
      </c>
      <c r="K250" s="54">
        <v>1.6286929999999999</v>
      </c>
      <c r="L250" s="54">
        <v>2.3880460000000001</v>
      </c>
      <c r="M250" s="54">
        <v>0.196767</v>
      </c>
      <c r="N250" s="54">
        <v>2.0070009999999998</v>
      </c>
      <c r="O250" s="54">
        <v>0.15204799999999999</v>
      </c>
      <c r="P250" s="54">
        <v>8.2474410000000002</v>
      </c>
      <c r="Q250" s="54">
        <v>0</v>
      </c>
      <c r="R250" s="54">
        <v>4.9200000000000001E-2</v>
      </c>
      <c r="S250" s="54">
        <v>4.5433110000000001</v>
      </c>
      <c r="T250" s="54">
        <v>9.4728999999999994E-2</v>
      </c>
      <c r="U250" s="54">
        <v>8.3938330000000008</v>
      </c>
      <c r="V250" s="54">
        <v>11.193815000000001</v>
      </c>
      <c r="W250" s="54">
        <v>2.5683989999999999</v>
      </c>
      <c r="X250" s="54">
        <v>2.6318999999999999E-2</v>
      </c>
      <c r="Y250" s="54">
        <v>2.4722209999999998</v>
      </c>
      <c r="Z250" s="54">
        <v>1.046038</v>
      </c>
      <c r="AA250" s="54">
        <v>9.7631870000000003</v>
      </c>
      <c r="AB250" s="54">
        <v>1.039029</v>
      </c>
      <c r="AC250" s="54">
        <v>10.696994</v>
      </c>
      <c r="AD250" s="54">
        <v>1.766869</v>
      </c>
      <c r="AE250" s="54">
        <v>122.872407</v>
      </c>
      <c r="AF250" s="54">
        <v>10.995341</v>
      </c>
      <c r="AG250" s="53">
        <v>94.162191000000007</v>
      </c>
      <c r="AH250" s="53">
        <v>7.5964000000000004E-2</v>
      </c>
      <c r="AI250" s="54">
        <v>1.4883489999999999</v>
      </c>
      <c r="AJ250" s="54">
        <v>2.4085000000000001</v>
      </c>
      <c r="AK250" s="53">
        <v>3.3853550000000001</v>
      </c>
      <c r="AL250" s="53">
        <v>1.3187800000000001</v>
      </c>
      <c r="AM250" s="53">
        <v>3.3154999999999997E-2</v>
      </c>
      <c r="AN250" s="53">
        <v>0.21004999999999999</v>
      </c>
      <c r="AO250" s="53">
        <v>1.0568200000000001</v>
      </c>
      <c r="AP250" s="53">
        <v>4.8741250000000003</v>
      </c>
      <c r="AQ250" s="53">
        <v>3.5535359999999998</v>
      </c>
      <c r="AR250" s="53">
        <v>4.6490999999999998E-2</v>
      </c>
      <c r="AS250" s="53">
        <v>3.2361000000000001E-2</v>
      </c>
      <c r="AT250" s="53">
        <v>1.700922</v>
      </c>
      <c r="AU250" s="109">
        <v>9.3311489999999999</v>
      </c>
      <c r="AV250" s="109">
        <v>1.525E-2</v>
      </c>
    </row>
    <row r="251" spans="1:48" ht="14.25" customHeight="1" x14ac:dyDescent="0.3">
      <c r="A251" s="9">
        <v>250</v>
      </c>
      <c r="B251" s="3">
        <v>44326</v>
      </c>
      <c r="C251" s="112">
        <v>6.7424650000000002</v>
      </c>
      <c r="D251" s="54">
        <v>2.0313999999999999E-2</v>
      </c>
      <c r="E251" s="112">
        <v>3.3867000000000001E-2</v>
      </c>
      <c r="F251" s="54">
        <v>6.0408679999999997</v>
      </c>
      <c r="G251" s="54">
        <v>2.3995310000000001</v>
      </c>
      <c r="H251" s="54">
        <v>10.017683</v>
      </c>
      <c r="I251" s="54">
        <v>6.7666000000000004E-2</v>
      </c>
      <c r="J251" s="54">
        <v>2.5324140000000002</v>
      </c>
      <c r="K251" s="54">
        <v>1.6377459999999999</v>
      </c>
      <c r="L251" s="54">
        <v>2.3811800000000001</v>
      </c>
      <c r="M251" s="54">
        <v>0.19658999999999999</v>
      </c>
      <c r="N251" s="54">
        <v>2.01234</v>
      </c>
      <c r="O251" s="54">
        <v>0.15190200000000001</v>
      </c>
      <c r="P251" s="54">
        <v>8.2415950000000002</v>
      </c>
      <c r="Q251" s="54">
        <v>0</v>
      </c>
      <c r="R251" s="54">
        <v>4.8939999999999997E-2</v>
      </c>
      <c r="S251" s="54">
        <v>4.5177440000000004</v>
      </c>
      <c r="T251" s="54">
        <v>9.7387000000000001E-2</v>
      </c>
      <c r="U251" s="54">
        <v>8.3938330000000008</v>
      </c>
      <c r="V251" s="54">
        <v>11.193815000000001</v>
      </c>
      <c r="W251" s="54">
        <v>2.5689199999999999</v>
      </c>
      <c r="X251" s="54">
        <v>2.6297000000000001E-2</v>
      </c>
      <c r="Y251" s="54">
        <v>2.4613640000000001</v>
      </c>
      <c r="Z251" s="54">
        <v>1.047596</v>
      </c>
      <c r="AA251" s="54">
        <v>9.7409739999999996</v>
      </c>
      <c r="AB251" s="54">
        <v>1.0374190000000001</v>
      </c>
      <c r="AC251" s="54">
        <v>10.696994</v>
      </c>
      <c r="AD251" s="54">
        <v>1.766869</v>
      </c>
      <c r="AE251" s="54">
        <v>122.990261</v>
      </c>
      <c r="AF251" s="54">
        <v>10.97092</v>
      </c>
      <c r="AG251" s="53">
        <v>94.060596000000004</v>
      </c>
      <c r="AH251" s="53">
        <v>7.5915999999999997E-2</v>
      </c>
      <c r="AI251" s="54">
        <v>1.4820390000000001</v>
      </c>
      <c r="AJ251" s="54">
        <v>2.4079220000000001</v>
      </c>
      <c r="AK251" s="53">
        <v>3.3651260000000001</v>
      </c>
      <c r="AL251" s="53">
        <v>1.323599</v>
      </c>
      <c r="AM251" s="53">
        <v>3.3071000000000003E-2</v>
      </c>
      <c r="AN251" s="53">
        <v>0.20925099999999999</v>
      </c>
      <c r="AO251" s="53">
        <v>1.054514</v>
      </c>
      <c r="AP251" s="53">
        <v>4.8762759999999998</v>
      </c>
      <c r="AQ251" s="53">
        <v>3.5535359999999998</v>
      </c>
      <c r="AR251" s="53">
        <v>4.6349000000000001E-2</v>
      </c>
      <c r="AS251" s="53">
        <v>3.2400999999999999E-2</v>
      </c>
      <c r="AT251" s="53">
        <v>1.6970590000000001</v>
      </c>
      <c r="AU251" s="109">
        <v>9.3311489999999999</v>
      </c>
      <c r="AV251" s="109">
        <v>1.5074000000000001E-2</v>
      </c>
    </row>
    <row r="252" spans="1:48" ht="14.25" customHeight="1" x14ac:dyDescent="0.3">
      <c r="A252" s="9">
        <v>251</v>
      </c>
      <c r="B252" s="3">
        <v>44323</v>
      </c>
      <c r="C252" s="112">
        <v>6.7328849999999996</v>
      </c>
      <c r="D252" s="54">
        <v>2.0285000000000001E-2</v>
      </c>
      <c r="E252" s="112">
        <v>3.3817E-2</v>
      </c>
      <c r="F252" s="54">
        <v>6.0331739999999998</v>
      </c>
      <c r="G252" s="54">
        <v>2.3953920000000002</v>
      </c>
      <c r="H252" s="54">
        <v>10.028873000000001</v>
      </c>
      <c r="I252" s="54">
        <v>6.6658999999999996E-2</v>
      </c>
      <c r="J252" s="54">
        <v>2.51383</v>
      </c>
      <c r="K252" s="54">
        <v>1.613194</v>
      </c>
      <c r="L252" s="54">
        <v>2.3775409999999999</v>
      </c>
      <c r="M252" s="54">
        <v>0.19631899999999999</v>
      </c>
      <c r="N252" s="54">
        <v>2.0005899999999999</v>
      </c>
      <c r="O252" s="54">
        <v>0.15168100000000001</v>
      </c>
      <c r="P252" s="54">
        <v>8.240399</v>
      </c>
      <c r="Q252" s="54">
        <v>0</v>
      </c>
      <c r="R252" s="54">
        <v>4.8931000000000002E-2</v>
      </c>
      <c r="S252" s="54">
        <v>4.4958790000000004</v>
      </c>
      <c r="T252" s="54">
        <v>9.7369999999999998E-2</v>
      </c>
      <c r="U252" s="54">
        <v>8.3166069999999994</v>
      </c>
      <c r="V252" s="54">
        <v>11.082162</v>
      </c>
      <c r="W252" s="54">
        <v>2.5649009999999999</v>
      </c>
      <c r="X252" s="54">
        <v>2.6259000000000001E-2</v>
      </c>
      <c r="Y252" s="54">
        <v>2.4528989999999999</v>
      </c>
      <c r="Z252" s="54">
        <v>1.0462370000000001</v>
      </c>
      <c r="AA252" s="54">
        <v>9.7664749999999998</v>
      </c>
      <c r="AB252" s="54">
        <v>1.034759</v>
      </c>
      <c r="AC252" s="54">
        <v>10.621193</v>
      </c>
      <c r="AD252" s="54">
        <v>1.7433050000000001</v>
      </c>
      <c r="AE252" s="54">
        <v>122.847137</v>
      </c>
      <c r="AF252" s="54">
        <v>10.950241999999999</v>
      </c>
      <c r="AG252" s="53">
        <v>93.921205</v>
      </c>
      <c r="AH252" s="53">
        <v>7.5937000000000004E-2</v>
      </c>
      <c r="AI252" s="54">
        <v>1.48576</v>
      </c>
      <c r="AJ252" s="54">
        <v>2.404601</v>
      </c>
      <c r="AK252" s="53">
        <v>3.3884889999999999</v>
      </c>
      <c r="AL252" s="53">
        <v>1.3161689999999999</v>
      </c>
      <c r="AM252" s="53">
        <v>3.2940999999999998E-2</v>
      </c>
      <c r="AN252" s="53">
        <v>0.20857700000000001</v>
      </c>
      <c r="AO252" s="53">
        <v>1.0528329999999999</v>
      </c>
      <c r="AP252" s="53">
        <v>4.8762759999999998</v>
      </c>
      <c r="AQ252" s="53">
        <v>3.4226700000000001</v>
      </c>
      <c r="AR252" s="53">
        <v>4.6349000000000001E-2</v>
      </c>
      <c r="AS252" s="53">
        <v>3.2400999999999999E-2</v>
      </c>
      <c r="AT252" s="53">
        <v>1.6930620000000001</v>
      </c>
      <c r="AU252" s="109">
        <v>9.3311489999999999</v>
      </c>
      <c r="AV252" s="109">
        <v>1.5117999999999999E-2</v>
      </c>
    </row>
    <row r="253" spans="1:48" ht="14.25" customHeight="1" x14ac:dyDescent="0.3">
      <c r="A253" s="9">
        <v>252</v>
      </c>
      <c r="B253" s="3">
        <v>44322</v>
      </c>
      <c r="C253" s="112">
        <v>6.7296839999999998</v>
      </c>
      <c r="D253" s="54">
        <v>2.0275000000000001E-2</v>
      </c>
      <c r="E253" s="112">
        <v>3.3800999999999998E-2</v>
      </c>
      <c r="F253" s="54">
        <v>6.0271559999999997</v>
      </c>
      <c r="G253" s="54">
        <v>2.3952849999999999</v>
      </c>
      <c r="H253" s="54">
        <v>10.045885999999999</v>
      </c>
      <c r="I253" s="54">
        <v>6.6694000000000003E-2</v>
      </c>
      <c r="J253" s="54">
        <v>2.4878749999999998</v>
      </c>
      <c r="K253" s="54">
        <v>1.629866</v>
      </c>
      <c r="L253" s="54">
        <v>2.3753229999999999</v>
      </c>
      <c r="M253" s="54">
        <v>0.19622899999999999</v>
      </c>
      <c r="N253" s="54">
        <v>2.0035560000000001</v>
      </c>
      <c r="O253" s="54">
        <v>0.15160699999999999</v>
      </c>
      <c r="P253" s="54">
        <v>8.2392280000000007</v>
      </c>
      <c r="Q253" s="54">
        <v>0</v>
      </c>
      <c r="R253" s="54">
        <v>4.8668999999999997E-2</v>
      </c>
      <c r="S253" s="54">
        <v>4.5008749999999997</v>
      </c>
      <c r="T253" s="54">
        <v>9.7086000000000006E-2</v>
      </c>
      <c r="U253" s="54">
        <v>8.3166069999999994</v>
      </c>
      <c r="V253" s="54">
        <v>11.082162</v>
      </c>
      <c r="W253" s="54">
        <v>2.5627520000000001</v>
      </c>
      <c r="X253" s="54">
        <v>2.6246999999999999E-2</v>
      </c>
      <c r="Y253" s="54">
        <v>2.4589560000000001</v>
      </c>
      <c r="Z253" s="54">
        <v>1.0457289999999999</v>
      </c>
      <c r="AA253" s="54">
        <v>9.7856500000000004</v>
      </c>
      <c r="AB253" s="54">
        <v>1.033172</v>
      </c>
      <c r="AC253" s="54">
        <v>10.621193</v>
      </c>
      <c r="AD253" s="54">
        <v>1.7433050000000001</v>
      </c>
      <c r="AE253" s="54">
        <v>122.737596</v>
      </c>
      <c r="AF253" s="54">
        <v>10.924455999999999</v>
      </c>
      <c r="AG253" s="53">
        <v>93.824783999999994</v>
      </c>
      <c r="AH253" s="53">
        <v>7.5788999999999995E-2</v>
      </c>
      <c r="AI253" s="54">
        <v>1.490021</v>
      </c>
      <c r="AJ253" s="54">
        <v>2.4030130000000001</v>
      </c>
      <c r="AK253" s="53">
        <v>3.420404</v>
      </c>
      <c r="AL253" s="53">
        <v>1.3184750000000001</v>
      </c>
      <c r="AM253" s="53">
        <v>3.3052999999999999E-2</v>
      </c>
      <c r="AN253" s="53">
        <v>0.20730799999999999</v>
      </c>
      <c r="AO253" s="53">
        <v>1.0511280000000001</v>
      </c>
      <c r="AP253" s="53">
        <v>4.8762759999999998</v>
      </c>
      <c r="AQ253" s="53">
        <v>3.4226700000000001</v>
      </c>
      <c r="AR253" s="53">
        <v>4.6349000000000001E-2</v>
      </c>
      <c r="AS253" s="53">
        <v>3.2400999999999999E-2</v>
      </c>
      <c r="AT253" s="53">
        <v>1.692747</v>
      </c>
      <c r="AU253" s="109">
        <v>9.3311489999999999</v>
      </c>
      <c r="AV253" s="109">
        <v>1.5257E-2</v>
      </c>
    </row>
    <row r="254" spans="1:48" ht="14.25" customHeight="1" x14ac:dyDescent="0.3">
      <c r="A254" s="9">
        <v>253</v>
      </c>
      <c r="B254" s="3">
        <v>44321</v>
      </c>
      <c r="C254" s="112">
        <v>6.7264429999999997</v>
      </c>
      <c r="D254" s="54">
        <v>2.0264999999999998E-2</v>
      </c>
      <c r="E254" s="112">
        <v>3.3784000000000002E-2</v>
      </c>
      <c r="F254" s="54">
        <v>6.0222850000000001</v>
      </c>
      <c r="G254" s="54">
        <v>2.3919809999999999</v>
      </c>
      <c r="H254" s="54">
        <v>9.9968979999999998</v>
      </c>
      <c r="I254" s="54">
        <v>6.6709000000000004E-2</v>
      </c>
      <c r="J254" s="54">
        <v>2.4817339999999999</v>
      </c>
      <c r="K254" s="54">
        <v>1.6225210000000001</v>
      </c>
      <c r="L254" s="54">
        <v>2.3733770000000001</v>
      </c>
      <c r="M254" s="54">
        <v>0.19613900000000001</v>
      </c>
      <c r="N254" s="54">
        <v>1.9987699999999999</v>
      </c>
      <c r="O254" s="54">
        <v>0.151533</v>
      </c>
      <c r="P254" s="54">
        <v>8.2381399999999996</v>
      </c>
      <c r="Q254" s="54">
        <v>0</v>
      </c>
      <c r="R254" s="54">
        <v>4.8501000000000002E-2</v>
      </c>
      <c r="S254" s="54">
        <v>4.4722</v>
      </c>
      <c r="T254" s="54">
        <v>9.6851000000000007E-2</v>
      </c>
      <c r="U254" s="54">
        <v>8.3166069999999994</v>
      </c>
      <c r="V254" s="54">
        <v>11.082162</v>
      </c>
      <c r="W254" s="54">
        <v>2.5587409999999999</v>
      </c>
      <c r="X254" s="54">
        <v>2.6235000000000001E-2</v>
      </c>
      <c r="Y254" s="54">
        <v>2.4497170000000001</v>
      </c>
      <c r="Z254" s="54">
        <v>1.045221</v>
      </c>
      <c r="AA254" s="54">
        <v>9.7442770000000003</v>
      </c>
      <c r="AB254" s="54">
        <v>1.031231</v>
      </c>
      <c r="AC254" s="54">
        <v>10.621193</v>
      </c>
      <c r="AD254" s="54">
        <v>1.7433050000000001</v>
      </c>
      <c r="AE254" s="54">
        <v>122.725864</v>
      </c>
      <c r="AF254" s="54">
        <v>10.915457</v>
      </c>
      <c r="AG254" s="53">
        <v>93.773906999999994</v>
      </c>
      <c r="AH254" s="53">
        <v>7.5734999999999997E-2</v>
      </c>
      <c r="AI254" s="54">
        <v>1.4851970000000001</v>
      </c>
      <c r="AJ254" s="54">
        <v>2.400137</v>
      </c>
      <c r="AK254" s="53">
        <v>3.415111</v>
      </c>
      <c r="AL254" s="53">
        <v>1.3146910000000001</v>
      </c>
      <c r="AM254" s="53">
        <v>3.2826000000000001E-2</v>
      </c>
      <c r="AN254" s="53">
        <v>0.20712700000000001</v>
      </c>
      <c r="AO254" s="53">
        <v>1.050338</v>
      </c>
      <c r="AP254" s="53">
        <v>4.8762759999999998</v>
      </c>
      <c r="AQ254" s="53">
        <v>3.4226700000000001</v>
      </c>
      <c r="AR254" s="53">
        <v>4.6349000000000001E-2</v>
      </c>
      <c r="AS254" s="53">
        <v>3.2400999999999999E-2</v>
      </c>
      <c r="AT254" s="53">
        <v>1.6908069999999999</v>
      </c>
      <c r="AU254" s="109">
        <v>9.3311489999999999</v>
      </c>
      <c r="AV254" s="109">
        <v>1.5249E-2</v>
      </c>
    </row>
    <row r="255" spans="1:48" ht="14.25" customHeight="1" x14ac:dyDescent="0.3">
      <c r="A255" s="9">
        <v>254</v>
      </c>
      <c r="B255" s="3">
        <v>44320</v>
      </c>
      <c r="C255" s="112">
        <v>6.7232459999999996</v>
      </c>
      <c r="D255" s="54">
        <v>2.0256E-2</v>
      </c>
      <c r="E255" s="112">
        <v>3.3751999999999997E-2</v>
      </c>
      <c r="F255" s="54">
        <v>6.0110049999999999</v>
      </c>
      <c r="G255" s="54">
        <v>2.3862860000000001</v>
      </c>
      <c r="H255" s="54">
        <v>9.9655389999999997</v>
      </c>
      <c r="I255" s="54">
        <v>6.6123000000000001E-2</v>
      </c>
      <c r="J255" s="54">
        <v>2.4853700000000001</v>
      </c>
      <c r="K255" s="54">
        <v>1.6400459999999999</v>
      </c>
      <c r="L255" s="54">
        <v>2.368236</v>
      </c>
      <c r="M255" s="54">
        <v>0.196049</v>
      </c>
      <c r="N255" s="54">
        <v>2.0041370000000001</v>
      </c>
      <c r="O255" s="54">
        <v>0.15146000000000001</v>
      </c>
      <c r="P255" s="54">
        <v>8.2279129999999991</v>
      </c>
      <c r="Q255" s="54">
        <v>0</v>
      </c>
      <c r="R255" s="54">
        <v>4.8340000000000001E-2</v>
      </c>
      <c r="S255" s="54">
        <v>4.483352</v>
      </c>
      <c r="T255" s="54">
        <v>9.8415000000000002E-2</v>
      </c>
      <c r="U255" s="54">
        <v>8.3166069999999994</v>
      </c>
      <c r="V255" s="54">
        <v>11.082162</v>
      </c>
      <c r="W255" s="54">
        <v>2.5533329999999999</v>
      </c>
      <c r="X255" s="54">
        <v>2.6221999999999999E-2</v>
      </c>
      <c r="Y255" s="54">
        <v>2.4535459999999998</v>
      </c>
      <c r="Z255" s="54">
        <v>1.0447139999999999</v>
      </c>
      <c r="AA255" s="54">
        <v>9.7220859999999991</v>
      </c>
      <c r="AB255" s="54">
        <v>1.0302500000000001</v>
      </c>
      <c r="AC255" s="54">
        <v>10.621193</v>
      </c>
      <c r="AD255" s="54">
        <v>1.7433050000000001</v>
      </c>
      <c r="AE255" s="54">
        <v>122.674729</v>
      </c>
      <c r="AF255" s="54">
        <v>10.917469000000001</v>
      </c>
      <c r="AG255" s="53">
        <v>93.761679000000001</v>
      </c>
      <c r="AH255" s="53">
        <v>7.5652999999999998E-2</v>
      </c>
      <c r="AI255" s="54">
        <v>1.4824269999999999</v>
      </c>
      <c r="AJ255" s="54">
        <v>2.3965459999999998</v>
      </c>
      <c r="AK255" s="53">
        <v>3.3960810000000001</v>
      </c>
      <c r="AL255" s="53">
        <v>1.319358</v>
      </c>
      <c r="AM255" s="53">
        <v>3.2168000000000002E-2</v>
      </c>
      <c r="AN255" s="53">
        <v>0.20682600000000001</v>
      </c>
      <c r="AO255" s="53">
        <v>1.0477909999999999</v>
      </c>
      <c r="AP255" s="53">
        <v>4.8713329999999999</v>
      </c>
      <c r="AQ255" s="53">
        <v>3.4226700000000001</v>
      </c>
      <c r="AR255" s="53">
        <v>4.6344000000000003E-2</v>
      </c>
      <c r="AS255" s="53">
        <v>3.2356999999999997E-2</v>
      </c>
      <c r="AT255" s="53">
        <v>1.6874119999999999</v>
      </c>
      <c r="AU255" s="109">
        <v>9.3311489999999999</v>
      </c>
      <c r="AV255" s="109">
        <v>1.491E-2</v>
      </c>
    </row>
    <row r="256" spans="1:48" ht="14.25" customHeight="1" x14ac:dyDescent="0.3">
      <c r="A256" s="9">
        <v>255</v>
      </c>
      <c r="B256" s="3">
        <v>44319</v>
      </c>
      <c r="C256" s="112">
        <v>6.7200340000000001</v>
      </c>
      <c r="D256" s="54">
        <v>2.0246E-2</v>
      </c>
      <c r="E256" s="112">
        <v>3.3734E-2</v>
      </c>
      <c r="F256" s="54">
        <v>6.0027220000000003</v>
      </c>
      <c r="G256" s="54">
        <v>2.3804349999999999</v>
      </c>
      <c r="H256" s="54">
        <v>9.8876170000000005</v>
      </c>
      <c r="I256" s="54">
        <v>6.5445000000000003E-2</v>
      </c>
      <c r="J256" s="54">
        <v>2.4404409999999999</v>
      </c>
      <c r="K256" s="54">
        <v>1.625078</v>
      </c>
      <c r="L256" s="54">
        <v>2.3621720000000002</v>
      </c>
      <c r="M256" s="54">
        <v>0.19595899999999999</v>
      </c>
      <c r="N256" s="54">
        <v>1.994162</v>
      </c>
      <c r="O256" s="54">
        <v>0.15138699999999999</v>
      </c>
      <c r="P256" s="54">
        <v>8.2293009999999995</v>
      </c>
      <c r="Q256" s="54">
        <v>0</v>
      </c>
      <c r="R256" s="54">
        <v>4.7974999999999997E-2</v>
      </c>
      <c r="S256" s="54">
        <v>4.3967749999999999</v>
      </c>
      <c r="T256" s="54">
        <v>9.8463999999999996E-2</v>
      </c>
      <c r="U256" s="54">
        <v>8.3166069999999994</v>
      </c>
      <c r="V256" s="54">
        <v>11.082162</v>
      </c>
      <c r="W256" s="54">
        <v>2.541512</v>
      </c>
      <c r="X256" s="54">
        <v>2.6211000000000002E-2</v>
      </c>
      <c r="Y256" s="54">
        <v>2.4089339999999999</v>
      </c>
      <c r="Z256" s="54">
        <v>1.0442070000000001</v>
      </c>
      <c r="AA256" s="54">
        <v>9.6485450000000004</v>
      </c>
      <c r="AB256" s="54">
        <v>1.0261629999999999</v>
      </c>
      <c r="AC256" s="54">
        <v>10.621193</v>
      </c>
      <c r="AD256" s="54">
        <v>1.7433050000000001</v>
      </c>
      <c r="AE256" s="54">
        <v>122.625439</v>
      </c>
      <c r="AF256" s="54">
        <v>10.867428</v>
      </c>
      <c r="AG256" s="53">
        <v>93.569354000000004</v>
      </c>
      <c r="AH256" s="53">
        <v>7.5489000000000001E-2</v>
      </c>
      <c r="AI256" s="54">
        <v>1.476647</v>
      </c>
      <c r="AJ256" s="54">
        <v>2.3888199999999999</v>
      </c>
      <c r="AK256" s="53">
        <v>3.3871769999999999</v>
      </c>
      <c r="AL256" s="53">
        <v>1.31288</v>
      </c>
      <c r="AM256" s="53">
        <v>3.1965E-2</v>
      </c>
      <c r="AN256" s="53">
        <v>0.204817</v>
      </c>
      <c r="AO256" s="53">
        <v>1.0439860000000001</v>
      </c>
      <c r="AP256" s="53">
        <v>4.8713329999999999</v>
      </c>
      <c r="AQ256" s="53">
        <v>3.4226700000000001</v>
      </c>
      <c r="AR256" s="53">
        <v>4.6344000000000003E-2</v>
      </c>
      <c r="AS256" s="53">
        <v>3.2356999999999997E-2</v>
      </c>
      <c r="AT256" s="53">
        <v>1.683662</v>
      </c>
      <c r="AU256" s="109">
        <v>9.3311489999999999</v>
      </c>
      <c r="AV256" s="109">
        <v>1.4579E-2</v>
      </c>
    </row>
    <row r="257" spans="1:48" ht="14.25" customHeight="1" x14ac:dyDescent="0.3">
      <c r="A257" s="9">
        <v>256</v>
      </c>
      <c r="B257" s="3">
        <v>44316</v>
      </c>
      <c r="C257" s="112">
        <v>6.7104350000000004</v>
      </c>
      <c r="D257" s="54">
        <v>2.0216000000000001E-2</v>
      </c>
      <c r="E257" s="112">
        <v>3.3688999999999997E-2</v>
      </c>
      <c r="F257" s="54">
        <v>5.9905020000000002</v>
      </c>
      <c r="G257" s="54">
        <v>2.3761410000000001</v>
      </c>
      <c r="H257" s="54">
        <v>9.810988</v>
      </c>
      <c r="I257" s="54">
        <v>6.5063999999999997E-2</v>
      </c>
      <c r="J257" s="54">
        <v>2.4415800000000001</v>
      </c>
      <c r="K257" s="54">
        <v>1.621084</v>
      </c>
      <c r="L257" s="54">
        <v>2.3599839999999999</v>
      </c>
      <c r="M257" s="54">
        <v>0.195684</v>
      </c>
      <c r="N257" s="54">
        <v>1.9916849999999999</v>
      </c>
      <c r="O257" s="54">
        <v>0.151169</v>
      </c>
      <c r="P257" s="54">
        <v>8.2170710000000007</v>
      </c>
      <c r="Q257" s="54">
        <v>0</v>
      </c>
      <c r="R257" s="54">
        <v>4.7830999999999999E-2</v>
      </c>
      <c r="S257" s="54">
        <v>4.3959450000000002</v>
      </c>
      <c r="T257" s="54">
        <v>9.8726999999999995E-2</v>
      </c>
      <c r="U257" s="54">
        <v>8.3417440000000003</v>
      </c>
      <c r="V257" s="54">
        <v>11.108715</v>
      </c>
      <c r="W257" s="54">
        <v>2.536365</v>
      </c>
      <c r="X257" s="54">
        <v>2.6173999999999999E-2</v>
      </c>
      <c r="Y257" s="54">
        <v>2.4044660000000002</v>
      </c>
      <c r="Z257" s="54">
        <v>1.042689</v>
      </c>
      <c r="AA257" s="54">
        <v>9.5705469999999995</v>
      </c>
      <c r="AB257" s="54">
        <v>1.024591</v>
      </c>
      <c r="AC257" s="54">
        <v>10.654792</v>
      </c>
      <c r="AD257" s="54">
        <v>1.7338100000000001</v>
      </c>
      <c r="AE257" s="54">
        <v>122.507907</v>
      </c>
      <c r="AF257" s="54">
        <v>10.852961000000001</v>
      </c>
      <c r="AG257" s="53">
        <v>93.445080000000004</v>
      </c>
      <c r="AH257" s="53">
        <v>7.5419E-2</v>
      </c>
      <c r="AI257" s="54">
        <v>1.4678119999999999</v>
      </c>
      <c r="AJ257" s="54">
        <v>2.384531</v>
      </c>
      <c r="AK257" s="53">
        <v>3.3717980000000001</v>
      </c>
      <c r="AL257" s="53">
        <v>1.311582</v>
      </c>
      <c r="AM257" s="53">
        <v>3.2035000000000001E-2</v>
      </c>
      <c r="AN257" s="53">
        <v>0.203788</v>
      </c>
      <c r="AO257" s="53">
        <v>1.041903</v>
      </c>
      <c r="AP257" s="53">
        <v>4.8473810000000004</v>
      </c>
      <c r="AQ257" s="53">
        <v>3.403292</v>
      </c>
      <c r="AR257" s="53">
        <v>4.6112E-2</v>
      </c>
      <c r="AS257" s="53">
        <v>3.2296999999999999E-2</v>
      </c>
      <c r="AT257" s="53">
        <v>1.680579</v>
      </c>
      <c r="AU257" s="109">
        <v>9.1790479999999999</v>
      </c>
      <c r="AV257" s="109">
        <v>1.4796E-2</v>
      </c>
    </row>
    <row r="258" spans="1:48" ht="14.25" customHeight="1" x14ac:dyDescent="0.3">
      <c r="A258" s="9">
        <v>257</v>
      </c>
      <c r="B258" s="3">
        <v>44315</v>
      </c>
      <c r="C258" s="112">
        <v>6.7071759999999996</v>
      </c>
      <c r="D258" s="54">
        <v>2.0206999999999999E-2</v>
      </c>
      <c r="E258" s="112">
        <v>3.3672000000000001E-2</v>
      </c>
      <c r="F258" s="54">
        <v>5.9889469999999996</v>
      </c>
      <c r="G258" s="54">
        <v>2.3777789999999999</v>
      </c>
      <c r="H258" s="54">
        <v>9.8145120000000006</v>
      </c>
      <c r="I258" s="54">
        <v>6.5004999999999993E-2</v>
      </c>
      <c r="J258" s="54">
        <v>2.4195169999999999</v>
      </c>
      <c r="K258" s="54">
        <v>1.613993</v>
      </c>
      <c r="L258" s="54">
        <v>2.3601030000000001</v>
      </c>
      <c r="M258" s="54">
        <v>0.19559499999999999</v>
      </c>
      <c r="N258" s="54">
        <v>1.988415</v>
      </c>
      <c r="O258" s="54">
        <v>0.15109600000000001</v>
      </c>
      <c r="P258" s="54">
        <v>8.2153620000000007</v>
      </c>
      <c r="Q258" s="54">
        <v>0</v>
      </c>
      <c r="R258" s="54">
        <v>4.7534E-2</v>
      </c>
      <c r="S258" s="54">
        <v>4.3459180000000002</v>
      </c>
      <c r="T258" s="54">
        <v>9.8568000000000003E-2</v>
      </c>
      <c r="U258" s="54">
        <v>8.3417440000000003</v>
      </c>
      <c r="V258" s="54">
        <v>11.108715</v>
      </c>
      <c r="W258" s="54">
        <v>2.5306359999999999</v>
      </c>
      <c r="X258" s="54">
        <v>2.6162000000000001E-2</v>
      </c>
      <c r="Y258" s="54">
        <v>2.3812700000000002</v>
      </c>
      <c r="Z258" s="54">
        <v>1.0421830000000001</v>
      </c>
      <c r="AA258" s="54">
        <v>9.5770970000000002</v>
      </c>
      <c r="AB258" s="54">
        <v>1.0238</v>
      </c>
      <c r="AC258" s="54">
        <v>10.654792</v>
      </c>
      <c r="AD258" s="54">
        <v>1.7338100000000001</v>
      </c>
      <c r="AE258" s="54">
        <v>122.439215</v>
      </c>
      <c r="AF258" s="54">
        <v>10.838756999999999</v>
      </c>
      <c r="AG258" s="53">
        <v>93.383731999999995</v>
      </c>
      <c r="AH258" s="53">
        <v>7.5318999999999997E-2</v>
      </c>
      <c r="AI258" s="54">
        <v>1.4663379999999999</v>
      </c>
      <c r="AJ258" s="54">
        <v>2.3805519999999998</v>
      </c>
      <c r="AK258" s="53">
        <v>3.3719109999999999</v>
      </c>
      <c r="AL258" s="53">
        <v>1.309261</v>
      </c>
      <c r="AM258" s="53">
        <v>3.1664999999999999E-2</v>
      </c>
      <c r="AN258" s="53">
        <v>0.202629</v>
      </c>
      <c r="AO258" s="53">
        <v>1.0406599999999999</v>
      </c>
      <c r="AP258" s="53">
        <v>4.8473810000000004</v>
      </c>
      <c r="AQ258" s="53">
        <v>3.403292</v>
      </c>
      <c r="AR258" s="53">
        <v>4.6112E-2</v>
      </c>
      <c r="AS258" s="53">
        <v>3.2296999999999999E-2</v>
      </c>
      <c r="AT258" s="53">
        <v>1.682979</v>
      </c>
      <c r="AU258" s="109">
        <v>9.1790479999999999</v>
      </c>
      <c r="AV258" s="109">
        <v>1.4581999999999999E-2</v>
      </c>
    </row>
    <row r="259" spans="1:48" ht="14.25" customHeight="1" x14ac:dyDescent="0.3">
      <c r="A259" s="9">
        <v>258</v>
      </c>
      <c r="B259" s="3">
        <v>44314</v>
      </c>
      <c r="C259" s="112">
        <v>6.7040009999999999</v>
      </c>
      <c r="D259" s="54">
        <v>2.0197E-2</v>
      </c>
      <c r="E259" s="112">
        <v>3.3655999999999998E-2</v>
      </c>
      <c r="F259" s="54">
        <v>5.9892010000000004</v>
      </c>
      <c r="G259" s="54">
        <v>2.3810859999999998</v>
      </c>
      <c r="H259" s="54">
        <v>9.8644280000000002</v>
      </c>
      <c r="I259" s="54">
        <v>6.5906000000000006E-2</v>
      </c>
      <c r="J259" s="54">
        <v>2.4359579999999998</v>
      </c>
      <c r="K259" s="54">
        <v>1.6083000000000001</v>
      </c>
      <c r="L259" s="54">
        <v>2.3639359999999998</v>
      </c>
      <c r="M259" s="54">
        <v>0.19550600000000001</v>
      </c>
      <c r="N259" s="54">
        <v>1.998132</v>
      </c>
      <c r="O259" s="54">
        <v>0.15102399999999999</v>
      </c>
      <c r="P259" s="54">
        <v>8.2136669999999992</v>
      </c>
      <c r="Q259" s="54">
        <v>0</v>
      </c>
      <c r="R259" s="54">
        <v>4.7937E-2</v>
      </c>
      <c r="S259" s="54">
        <v>4.380598</v>
      </c>
      <c r="T259" s="54">
        <v>9.9038000000000001E-2</v>
      </c>
      <c r="U259" s="54">
        <v>8.3417440000000003</v>
      </c>
      <c r="V259" s="54">
        <v>11.108715</v>
      </c>
      <c r="W259" s="54">
        <v>2.5352869999999998</v>
      </c>
      <c r="X259" s="54">
        <v>2.615E-2</v>
      </c>
      <c r="Y259" s="54">
        <v>2.3972099999999998</v>
      </c>
      <c r="Z259" s="54">
        <v>1.0416780000000001</v>
      </c>
      <c r="AA259" s="54">
        <v>9.6295680000000008</v>
      </c>
      <c r="AB259" s="54">
        <v>1.0258579999999999</v>
      </c>
      <c r="AC259" s="54">
        <v>10.654792</v>
      </c>
      <c r="AD259" s="54">
        <v>1.7338100000000001</v>
      </c>
      <c r="AE259" s="54">
        <v>122.401113</v>
      </c>
      <c r="AF259" s="54">
        <v>10.862569000000001</v>
      </c>
      <c r="AG259" s="53">
        <v>93.457052000000004</v>
      </c>
      <c r="AH259" s="53">
        <v>7.5310000000000002E-2</v>
      </c>
      <c r="AI259" s="54">
        <v>1.473762</v>
      </c>
      <c r="AJ259" s="54">
        <v>2.3829289999999999</v>
      </c>
      <c r="AK259" s="53">
        <v>3.3768910000000001</v>
      </c>
      <c r="AL259" s="53">
        <v>1.31507</v>
      </c>
      <c r="AM259" s="53">
        <v>3.1580999999999998E-2</v>
      </c>
      <c r="AN259" s="53">
        <v>0.203652</v>
      </c>
      <c r="AO259" s="53">
        <v>1.0424100000000001</v>
      </c>
      <c r="AP259" s="53">
        <v>4.8473810000000004</v>
      </c>
      <c r="AQ259" s="53">
        <v>3.403292</v>
      </c>
      <c r="AR259" s="53">
        <v>4.6112E-2</v>
      </c>
      <c r="AS259" s="53">
        <v>3.2296999999999999E-2</v>
      </c>
      <c r="AT259" s="53">
        <v>1.6843159999999999</v>
      </c>
      <c r="AU259" s="109">
        <v>9.1790479999999999</v>
      </c>
      <c r="AV259" s="109">
        <v>1.4526000000000001E-2</v>
      </c>
    </row>
    <row r="260" spans="1:48" ht="14.25" customHeight="1" x14ac:dyDescent="0.3">
      <c r="A260" s="9">
        <v>259</v>
      </c>
      <c r="B260" s="3">
        <v>44313</v>
      </c>
      <c r="C260" s="112">
        <v>6.700844</v>
      </c>
      <c r="D260" s="54">
        <v>2.0185999999999999E-2</v>
      </c>
      <c r="E260" s="112">
        <v>3.3640000000000003E-2</v>
      </c>
      <c r="F260" s="54">
        <v>5.9848189999999999</v>
      </c>
      <c r="G260" s="54">
        <v>2.3658899999999998</v>
      </c>
      <c r="H260" s="54">
        <v>9.9701760000000004</v>
      </c>
      <c r="I260" s="54">
        <v>6.6341999999999998E-2</v>
      </c>
      <c r="J260" s="54">
        <v>2.4030300000000002</v>
      </c>
      <c r="K260" s="54">
        <v>1.5901799999999999</v>
      </c>
      <c r="L260" s="54">
        <v>2.3552</v>
      </c>
      <c r="M260" s="54">
        <v>0.19541700000000001</v>
      </c>
      <c r="N260" s="54">
        <v>2.0054270000000001</v>
      </c>
      <c r="O260" s="54">
        <v>0.150951</v>
      </c>
      <c r="P260" s="54">
        <v>8.2198960000000003</v>
      </c>
      <c r="Q260" s="54">
        <v>0</v>
      </c>
      <c r="R260" s="54">
        <v>4.7077000000000001E-2</v>
      </c>
      <c r="S260" s="54">
        <v>4.298343</v>
      </c>
      <c r="T260" s="54">
        <v>0.100757</v>
      </c>
      <c r="U260" s="54">
        <v>8.3417440000000003</v>
      </c>
      <c r="V260" s="54">
        <v>11.108715</v>
      </c>
      <c r="W260" s="54">
        <v>2.536467</v>
      </c>
      <c r="X260" s="54">
        <v>2.6124000000000001E-2</v>
      </c>
      <c r="Y260" s="54">
        <v>2.3550309999999999</v>
      </c>
      <c r="Z260" s="54">
        <v>1.041172</v>
      </c>
      <c r="AA260" s="54">
        <v>9.743627</v>
      </c>
      <c r="AB260" s="54">
        <v>1.0247360000000001</v>
      </c>
      <c r="AC260" s="54">
        <v>10.654792</v>
      </c>
      <c r="AD260" s="54">
        <v>1.7338100000000001</v>
      </c>
      <c r="AE260" s="54">
        <v>122.36574</v>
      </c>
      <c r="AF260" s="54">
        <v>10.865582</v>
      </c>
      <c r="AG260" s="53">
        <v>93.454594999999998</v>
      </c>
      <c r="AH260" s="53">
        <v>7.5233999999999995E-2</v>
      </c>
      <c r="AI260" s="54">
        <v>1.491042</v>
      </c>
      <c r="AJ260" s="54">
        <v>2.3837739999999998</v>
      </c>
      <c r="AK260" s="53">
        <v>3.3367239999999998</v>
      </c>
      <c r="AL260" s="53">
        <v>1.3196429999999999</v>
      </c>
      <c r="AM260" s="53">
        <v>3.1426000000000003E-2</v>
      </c>
      <c r="AN260" s="53">
        <v>0.20235400000000001</v>
      </c>
      <c r="AO260" s="53">
        <v>1.040451</v>
      </c>
      <c r="AP260" s="53">
        <v>4.7847460000000002</v>
      </c>
      <c r="AQ260" s="53">
        <v>3.403292</v>
      </c>
      <c r="AR260" s="53">
        <v>4.607E-2</v>
      </c>
      <c r="AS260" s="53">
        <v>3.2313000000000001E-2</v>
      </c>
      <c r="AT260" s="53">
        <v>1.6786080000000001</v>
      </c>
      <c r="AU260" s="109">
        <v>9.1790479999999999</v>
      </c>
      <c r="AV260" s="109">
        <v>1.4444E-2</v>
      </c>
    </row>
    <row r="261" spans="1:48" ht="14.25" customHeight="1" x14ac:dyDescent="0.3">
      <c r="A261" s="9">
        <v>260</v>
      </c>
      <c r="B261" s="3">
        <v>44312</v>
      </c>
      <c r="C261" s="112">
        <v>6.6975680000000004</v>
      </c>
      <c r="D261" s="54">
        <v>2.0177E-2</v>
      </c>
      <c r="E261" s="112">
        <v>3.3623E-2</v>
      </c>
      <c r="F261" s="54">
        <v>5.9774760000000002</v>
      </c>
      <c r="G261" s="54">
        <v>2.3549859999999998</v>
      </c>
      <c r="H261" s="54">
        <v>9.918177</v>
      </c>
      <c r="I261" s="54">
        <v>6.6397999999999999E-2</v>
      </c>
      <c r="J261" s="54">
        <v>2.3566310000000001</v>
      </c>
      <c r="K261" s="54">
        <v>1.559563</v>
      </c>
      <c r="L261" s="54">
        <v>2.3442500000000002</v>
      </c>
      <c r="M261" s="54">
        <v>0.195328</v>
      </c>
      <c r="N261" s="54">
        <v>1.9914160000000001</v>
      </c>
      <c r="O261" s="54">
        <v>0.15087900000000001</v>
      </c>
      <c r="P261" s="54">
        <v>8.2200009999999999</v>
      </c>
      <c r="Q261" s="54">
        <v>0</v>
      </c>
      <c r="R261" s="54">
        <v>4.6550000000000001E-2</v>
      </c>
      <c r="S261" s="54">
        <v>4.2288959999999998</v>
      </c>
      <c r="T261" s="54">
        <v>9.9485000000000004E-2</v>
      </c>
      <c r="U261" s="54">
        <v>8.3417440000000003</v>
      </c>
      <c r="V261" s="54">
        <v>11.108715</v>
      </c>
      <c r="W261" s="54">
        <v>2.5296949999999998</v>
      </c>
      <c r="X261" s="54">
        <v>2.6107999999999999E-2</v>
      </c>
      <c r="Y261" s="54">
        <v>2.3169040000000001</v>
      </c>
      <c r="Z261" s="54">
        <v>1.040667</v>
      </c>
      <c r="AA261" s="54">
        <v>9.6659210000000009</v>
      </c>
      <c r="AB261" s="54">
        <v>1.018877</v>
      </c>
      <c r="AC261" s="54">
        <v>10.654792</v>
      </c>
      <c r="AD261" s="54">
        <v>1.7338100000000001</v>
      </c>
      <c r="AE261" s="54">
        <v>122.382464</v>
      </c>
      <c r="AF261" s="54">
        <v>10.797395</v>
      </c>
      <c r="AG261" s="53">
        <v>93.242149999999995</v>
      </c>
      <c r="AH261" s="53">
        <v>7.4901999999999996E-2</v>
      </c>
      <c r="AI261" s="54">
        <v>1.479786</v>
      </c>
      <c r="AJ261" s="54">
        <v>2.3787050000000001</v>
      </c>
      <c r="AK261" s="53">
        <v>3.3455439999999999</v>
      </c>
      <c r="AL261" s="53">
        <v>1.309372</v>
      </c>
      <c r="AM261" s="53">
        <v>3.0952E-2</v>
      </c>
      <c r="AN261" s="53">
        <v>0.20077600000000001</v>
      </c>
      <c r="AO261" s="53">
        <v>1.03626</v>
      </c>
      <c r="AP261" s="53">
        <v>4.7847460000000002</v>
      </c>
      <c r="AQ261" s="53">
        <v>3.403292</v>
      </c>
      <c r="AR261" s="53">
        <v>4.607E-2</v>
      </c>
      <c r="AS261" s="53">
        <v>3.2313000000000001E-2</v>
      </c>
      <c r="AT261" s="53">
        <v>1.672328</v>
      </c>
      <c r="AU261" s="109">
        <v>9.1790479999999999</v>
      </c>
      <c r="AV261" s="109">
        <v>1.4394000000000001E-2</v>
      </c>
    </row>
    <row r="262" spans="1:48" ht="14.25" customHeight="1" x14ac:dyDescent="0.3">
      <c r="A262" s="9">
        <v>261</v>
      </c>
      <c r="B262" s="3">
        <v>44308</v>
      </c>
      <c r="C262" s="112">
        <v>6.6848640000000001</v>
      </c>
      <c r="D262" s="54">
        <v>2.0138E-2</v>
      </c>
      <c r="E262" s="112">
        <v>3.3554E-2</v>
      </c>
      <c r="F262" s="54">
        <v>5.9689930000000002</v>
      </c>
      <c r="G262" s="54">
        <v>2.3441000000000001</v>
      </c>
      <c r="H262" s="54">
        <v>9.7680310000000006</v>
      </c>
      <c r="I262" s="54">
        <v>6.5165000000000001E-2</v>
      </c>
      <c r="J262" s="54">
        <v>2.3349929999999999</v>
      </c>
      <c r="K262" s="54">
        <v>1.535976</v>
      </c>
      <c r="L262" s="54">
        <v>2.3344390000000002</v>
      </c>
      <c r="M262" s="54">
        <v>0.19497100000000001</v>
      </c>
      <c r="N262" s="54">
        <v>1.9674830000000001</v>
      </c>
      <c r="O262" s="54">
        <v>0.15059700000000001</v>
      </c>
      <c r="P262" s="54">
        <v>8.2023080000000004</v>
      </c>
      <c r="Q262" s="54">
        <v>0</v>
      </c>
      <c r="R262" s="54">
        <v>4.6196000000000001E-2</v>
      </c>
      <c r="S262" s="54">
        <v>4.1836060000000002</v>
      </c>
      <c r="T262" s="54">
        <v>9.7869999999999999E-2</v>
      </c>
      <c r="U262" s="54">
        <v>8.0913369999999993</v>
      </c>
      <c r="V262" s="54">
        <v>10.734714</v>
      </c>
      <c r="W262" s="54">
        <v>2.5134370000000001</v>
      </c>
      <c r="X262" s="54">
        <v>2.6054999999999998E-2</v>
      </c>
      <c r="Y262" s="54">
        <v>2.2942640000000001</v>
      </c>
      <c r="Z262" s="54">
        <v>1.0386519999999999</v>
      </c>
      <c r="AA262" s="54">
        <v>9.5083850000000005</v>
      </c>
      <c r="AB262" s="54">
        <v>1.013309</v>
      </c>
      <c r="AC262" s="54">
        <v>10.372116</v>
      </c>
      <c r="AD262" s="54">
        <v>1.7287399999999999</v>
      </c>
      <c r="AE262" s="54">
        <v>122.31210400000001</v>
      </c>
      <c r="AF262" s="54">
        <v>10.744603</v>
      </c>
      <c r="AG262" s="53">
        <v>93.012043000000006</v>
      </c>
      <c r="AH262" s="53">
        <v>7.4824000000000002E-2</v>
      </c>
      <c r="AI262" s="54">
        <v>1.4567619999999999</v>
      </c>
      <c r="AJ262" s="54">
        <v>2.3670339999999999</v>
      </c>
      <c r="AK262" s="53">
        <v>3.343019</v>
      </c>
      <c r="AL262" s="53">
        <v>1.2937639999999999</v>
      </c>
      <c r="AM262" s="53">
        <v>3.0429999999999999E-2</v>
      </c>
      <c r="AN262" s="53">
        <v>0.19963900000000001</v>
      </c>
      <c r="AO262" s="53">
        <v>1.0328850000000001</v>
      </c>
      <c r="AP262" s="53">
        <v>4.7847460000000002</v>
      </c>
      <c r="AQ262" s="53">
        <v>3.4239999999999999</v>
      </c>
      <c r="AR262" s="53">
        <v>4.607E-2</v>
      </c>
      <c r="AS262" s="53">
        <v>3.2313000000000001E-2</v>
      </c>
      <c r="AT262" s="53">
        <v>1.6655450000000001</v>
      </c>
      <c r="AU262" s="109">
        <v>9.1790479999999999</v>
      </c>
      <c r="AV262" s="109">
        <v>1.3946E-2</v>
      </c>
    </row>
    <row r="263" spans="1:48" ht="14.25" customHeight="1" x14ac:dyDescent="0.3">
      <c r="A263" s="9">
        <v>262</v>
      </c>
      <c r="B263" s="3">
        <v>44307</v>
      </c>
      <c r="C263" s="112">
        <v>6.6816690000000003</v>
      </c>
      <c r="D263" s="54">
        <v>2.0128E-2</v>
      </c>
      <c r="E263" s="112">
        <v>3.354E-2</v>
      </c>
      <c r="F263" s="54">
        <v>5.9686709999999996</v>
      </c>
      <c r="G263" s="54">
        <v>2.3508100000000001</v>
      </c>
      <c r="H263" s="54">
        <v>9.7114759999999993</v>
      </c>
      <c r="I263" s="54">
        <v>6.4338000000000006E-2</v>
      </c>
      <c r="J263" s="54">
        <v>2.3904320000000001</v>
      </c>
      <c r="K263" s="54">
        <v>1.594174</v>
      </c>
      <c r="L263" s="54">
        <v>2.337974</v>
      </c>
      <c r="M263" s="54">
        <v>0.194883</v>
      </c>
      <c r="N263" s="54">
        <v>1.966707</v>
      </c>
      <c r="O263" s="54">
        <v>0.15052499999999999</v>
      </c>
      <c r="P263" s="54">
        <v>8.1960189999999997</v>
      </c>
      <c r="Q263" s="54">
        <v>0</v>
      </c>
      <c r="R263" s="54">
        <v>4.7364999999999997E-2</v>
      </c>
      <c r="S263" s="54">
        <v>4.3071250000000001</v>
      </c>
      <c r="T263" s="54">
        <v>9.6716999999999997E-2</v>
      </c>
      <c r="U263" s="54">
        <v>8.0913369999999993</v>
      </c>
      <c r="V263" s="54">
        <v>10.734714</v>
      </c>
      <c r="W263" s="54">
        <v>2.5145249999999999</v>
      </c>
      <c r="X263" s="54">
        <v>2.6043E-2</v>
      </c>
      <c r="Y263" s="54">
        <v>2.3596279999999998</v>
      </c>
      <c r="Z263" s="54">
        <v>1.0381480000000001</v>
      </c>
      <c r="AA263" s="54">
        <v>9.4557330000000004</v>
      </c>
      <c r="AB263" s="54">
        <v>1.0141020000000001</v>
      </c>
      <c r="AC263" s="54">
        <v>10.372116</v>
      </c>
      <c r="AD263" s="54">
        <v>1.7287399999999999</v>
      </c>
      <c r="AE263" s="54">
        <v>122.370903</v>
      </c>
      <c r="AF263" s="54">
        <v>10.756251000000001</v>
      </c>
      <c r="AG263" s="53">
        <v>93.017356000000007</v>
      </c>
      <c r="AH263" s="53">
        <v>7.4924000000000004E-2</v>
      </c>
      <c r="AI263" s="54">
        <v>1.451627</v>
      </c>
      <c r="AJ263" s="54">
        <v>2.3673660000000001</v>
      </c>
      <c r="AK263" s="53">
        <v>3.3806590000000001</v>
      </c>
      <c r="AL263" s="53">
        <v>1.294503</v>
      </c>
      <c r="AM263" s="53">
        <v>3.0703999999999999E-2</v>
      </c>
      <c r="AN263" s="53">
        <v>0.20205200000000001</v>
      </c>
      <c r="AO263" s="53">
        <v>1.0346070000000001</v>
      </c>
      <c r="AP263" s="53">
        <v>4.7847460000000002</v>
      </c>
      <c r="AQ263" s="53">
        <v>3.4239999999999999</v>
      </c>
      <c r="AR263" s="53">
        <v>4.607E-2</v>
      </c>
      <c r="AS263" s="53">
        <v>3.2313000000000001E-2</v>
      </c>
      <c r="AT263" s="53">
        <v>1.669764</v>
      </c>
      <c r="AU263" s="109">
        <v>9.1790479999999999</v>
      </c>
      <c r="AV263" s="109">
        <v>1.4156999999999999E-2</v>
      </c>
    </row>
    <row r="264" spans="1:48" ht="14.25" customHeight="1" x14ac:dyDescent="0.3">
      <c r="A264" s="9">
        <v>263</v>
      </c>
      <c r="B264" s="3">
        <v>44306</v>
      </c>
      <c r="C264" s="112">
        <v>6.6784270000000001</v>
      </c>
      <c r="D264" s="54">
        <v>2.0118E-2</v>
      </c>
      <c r="E264" s="112">
        <v>3.3523999999999998E-2</v>
      </c>
      <c r="F264" s="54">
        <v>5.9696309999999997</v>
      </c>
      <c r="G264" s="54">
        <v>2.3600029999999999</v>
      </c>
      <c r="H264" s="54">
        <v>9.6515129999999996</v>
      </c>
      <c r="I264" s="54">
        <v>6.4441999999999999E-2</v>
      </c>
      <c r="J264" s="54">
        <v>2.4053140000000002</v>
      </c>
      <c r="K264" s="54">
        <v>1.604786</v>
      </c>
      <c r="L264" s="54">
        <v>2.3416320000000002</v>
      </c>
      <c r="M264" s="54">
        <v>0.19479399999999999</v>
      </c>
      <c r="N264" s="54">
        <v>1.9685680000000001</v>
      </c>
      <c r="O264" s="54">
        <v>0.150453</v>
      </c>
      <c r="P264" s="54">
        <v>8.1916960000000003</v>
      </c>
      <c r="Q264" s="54">
        <v>0</v>
      </c>
      <c r="R264" s="54">
        <v>4.7511999999999999E-2</v>
      </c>
      <c r="S264" s="54">
        <v>4.3365799999999997</v>
      </c>
      <c r="T264" s="54">
        <v>9.6657000000000007E-2</v>
      </c>
      <c r="U264" s="54">
        <v>8.0913369999999993</v>
      </c>
      <c r="V264" s="54">
        <v>10.734714</v>
      </c>
      <c r="W264" s="54">
        <v>2.5163389999999999</v>
      </c>
      <c r="X264" s="54">
        <v>2.6030999999999999E-2</v>
      </c>
      <c r="Y264" s="54">
        <v>2.3791470000000001</v>
      </c>
      <c r="Z264" s="54">
        <v>1.0376449999999999</v>
      </c>
      <c r="AA264" s="54">
        <v>9.398028</v>
      </c>
      <c r="AB264" s="54">
        <v>1.0153970000000001</v>
      </c>
      <c r="AC264" s="54">
        <v>10.372116</v>
      </c>
      <c r="AD264" s="54">
        <v>1.7287399999999999</v>
      </c>
      <c r="AE264" s="54">
        <v>122.34958</v>
      </c>
      <c r="AF264" s="54">
        <v>10.752974</v>
      </c>
      <c r="AG264" s="53">
        <v>92.968209000000002</v>
      </c>
      <c r="AH264" s="53">
        <v>7.5142E-2</v>
      </c>
      <c r="AI264" s="54">
        <v>1.4433560000000001</v>
      </c>
      <c r="AJ264" s="54">
        <v>2.3681640000000002</v>
      </c>
      <c r="AK264" s="53">
        <v>3.3876650000000001</v>
      </c>
      <c r="AL264" s="53">
        <v>1.2957559999999999</v>
      </c>
      <c r="AM264" s="53">
        <v>3.0484000000000001E-2</v>
      </c>
      <c r="AN264" s="53">
        <v>0.20269100000000001</v>
      </c>
      <c r="AO264" s="53">
        <v>1.0363640000000001</v>
      </c>
      <c r="AP264" s="53">
        <v>4.8920510000000004</v>
      </c>
      <c r="AQ264" s="53">
        <v>3.4239999999999999</v>
      </c>
      <c r="AR264" s="53">
        <v>4.6266000000000002E-2</v>
      </c>
      <c r="AS264" s="53">
        <v>3.2221E-2</v>
      </c>
      <c r="AT264" s="53">
        <v>1.676868</v>
      </c>
      <c r="AU264" s="109">
        <v>9.1790479999999999</v>
      </c>
      <c r="AV264" s="109">
        <v>1.426E-2</v>
      </c>
    </row>
    <row r="265" spans="1:48" ht="14.25" customHeight="1" x14ac:dyDescent="0.3">
      <c r="A265" s="9">
        <v>264</v>
      </c>
      <c r="B265" s="3">
        <v>44305</v>
      </c>
      <c r="C265" s="112">
        <v>6.6753369999999999</v>
      </c>
      <c r="D265" s="54">
        <v>2.0108000000000001E-2</v>
      </c>
      <c r="E265" s="112">
        <v>3.3507000000000002E-2</v>
      </c>
      <c r="F265" s="54">
        <v>5.9661879999999998</v>
      </c>
      <c r="G265" s="54">
        <v>2.3646630000000002</v>
      </c>
      <c r="H265" s="54">
        <v>9.6316210000000009</v>
      </c>
      <c r="I265" s="54">
        <v>6.4000000000000001E-2</v>
      </c>
      <c r="J265" s="54">
        <v>2.4460799999999998</v>
      </c>
      <c r="K265" s="54">
        <v>1.640593</v>
      </c>
      <c r="L265" s="54">
        <v>2.339391</v>
      </c>
      <c r="M265" s="54">
        <v>0.19470699999999999</v>
      </c>
      <c r="N265" s="54">
        <v>1.978021</v>
      </c>
      <c r="O265" s="54">
        <v>0.15038099999999999</v>
      </c>
      <c r="P265" s="54">
        <v>8.1796670000000002</v>
      </c>
      <c r="Q265" s="54">
        <v>0</v>
      </c>
      <c r="R265" s="54">
        <v>4.8224999999999997E-2</v>
      </c>
      <c r="S265" s="54">
        <v>4.4229830000000003</v>
      </c>
      <c r="T265" s="54">
        <v>9.7867999999999997E-2</v>
      </c>
      <c r="U265" s="54">
        <v>8.0913369999999993</v>
      </c>
      <c r="V265" s="54">
        <v>10.734714</v>
      </c>
      <c r="W265" s="54">
        <v>2.5189210000000002</v>
      </c>
      <c r="X265" s="54">
        <v>2.6020000000000001E-2</v>
      </c>
      <c r="Y265" s="54">
        <v>2.426679</v>
      </c>
      <c r="Z265" s="54">
        <v>1.037142</v>
      </c>
      <c r="AA265" s="54">
        <v>9.3918789999999994</v>
      </c>
      <c r="AB265" s="54">
        <v>1.017055</v>
      </c>
      <c r="AC265" s="54">
        <v>10.372116</v>
      </c>
      <c r="AD265" s="54">
        <v>1.7287399999999999</v>
      </c>
      <c r="AE265" s="54">
        <v>122.129141</v>
      </c>
      <c r="AF265" s="54">
        <v>10.768881</v>
      </c>
      <c r="AG265" s="53">
        <v>92.994714999999999</v>
      </c>
      <c r="AH265" s="53">
        <v>7.5148000000000006E-2</v>
      </c>
      <c r="AI265" s="54">
        <v>1.442007</v>
      </c>
      <c r="AJ265" s="54">
        <v>2.3696820000000001</v>
      </c>
      <c r="AK265" s="53">
        <v>3.4033660000000001</v>
      </c>
      <c r="AL265" s="53">
        <v>1.303091</v>
      </c>
      <c r="AM265" s="53">
        <v>3.0481999999999999E-2</v>
      </c>
      <c r="AN265" s="53">
        <v>0.203932</v>
      </c>
      <c r="AO265" s="53">
        <v>1.0373669999999999</v>
      </c>
      <c r="AP265" s="53">
        <v>4.8920510000000004</v>
      </c>
      <c r="AQ265" s="53">
        <v>3.4239999999999999</v>
      </c>
      <c r="AR265" s="53">
        <v>4.6266000000000002E-2</v>
      </c>
      <c r="AS265" s="53">
        <v>3.2221E-2</v>
      </c>
      <c r="AT265" s="53">
        <v>1.67882</v>
      </c>
      <c r="AU265" s="109">
        <v>9.1790479999999999</v>
      </c>
      <c r="AV265" s="109">
        <v>1.4231000000000001E-2</v>
      </c>
    </row>
    <row r="266" spans="1:48" ht="14.25" customHeight="1" x14ac:dyDescent="0.3">
      <c r="A266" s="9">
        <v>265</v>
      </c>
      <c r="B266" s="3">
        <v>44302</v>
      </c>
      <c r="C266" s="112">
        <v>6.6657869999999999</v>
      </c>
      <c r="D266" s="54">
        <v>2.0080000000000001E-2</v>
      </c>
      <c r="E266" s="112">
        <v>3.3459000000000003E-2</v>
      </c>
      <c r="F266" s="54">
        <v>5.9547829999999999</v>
      </c>
      <c r="G266" s="54">
        <v>2.3578790000000001</v>
      </c>
      <c r="H266" s="54">
        <v>9.6074439999999992</v>
      </c>
      <c r="I266" s="54">
        <v>6.3252000000000003E-2</v>
      </c>
      <c r="J266" s="54">
        <v>2.4456609999999999</v>
      </c>
      <c r="K266" s="54">
        <v>1.6396539999999999</v>
      </c>
      <c r="L266" s="54">
        <v>2.333466</v>
      </c>
      <c r="M266" s="54">
        <v>0.194439</v>
      </c>
      <c r="N266" s="54">
        <v>1.97315</v>
      </c>
      <c r="O266" s="54">
        <v>0.15016699999999999</v>
      </c>
      <c r="P266" s="54">
        <v>8.1619480000000006</v>
      </c>
      <c r="Q266" s="54">
        <v>0</v>
      </c>
      <c r="R266" s="54">
        <v>4.8134999999999997E-2</v>
      </c>
      <c r="S266" s="54">
        <v>4.409656</v>
      </c>
      <c r="T266" s="54">
        <v>9.7781000000000007E-2</v>
      </c>
      <c r="U266" s="54">
        <v>8.1423190000000005</v>
      </c>
      <c r="V266" s="54">
        <v>10.778233999999999</v>
      </c>
      <c r="W266" s="54">
        <v>2.512778</v>
      </c>
      <c r="X266" s="54">
        <v>2.5982000000000002E-2</v>
      </c>
      <c r="Y266" s="54">
        <v>2.4166349999999999</v>
      </c>
      <c r="Z266" s="54">
        <v>1.0356350000000001</v>
      </c>
      <c r="AA266" s="54">
        <v>9.3810199999999995</v>
      </c>
      <c r="AB266" s="54">
        <v>1.0144580000000001</v>
      </c>
      <c r="AC266" s="54">
        <v>10.440892</v>
      </c>
      <c r="AD266" s="54">
        <v>1.7057869999999999</v>
      </c>
      <c r="AE266" s="54">
        <v>121.756534</v>
      </c>
      <c r="AF266" s="54">
        <v>10.762615</v>
      </c>
      <c r="AG266" s="53">
        <v>92.890446999999995</v>
      </c>
      <c r="AH266" s="53">
        <v>7.5093999999999994E-2</v>
      </c>
      <c r="AI266" s="54">
        <v>1.440313</v>
      </c>
      <c r="AJ266" s="54">
        <v>2.3647260000000001</v>
      </c>
      <c r="AK266" s="53">
        <v>3.3815270000000002</v>
      </c>
      <c r="AL266" s="53">
        <v>1.300662</v>
      </c>
      <c r="AM266" s="53">
        <v>3.0245999999999999E-2</v>
      </c>
      <c r="AN266" s="53">
        <v>0.203539</v>
      </c>
      <c r="AO266" s="53">
        <v>1.0351490000000001</v>
      </c>
      <c r="AP266" s="53">
        <v>4.8920510000000004</v>
      </c>
      <c r="AQ266" s="53">
        <v>3.432077</v>
      </c>
      <c r="AR266" s="53">
        <v>4.6266000000000002E-2</v>
      </c>
      <c r="AS266" s="53">
        <v>3.2221E-2</v>
      </c>
      <c r="AT266" s="53">
        <v>1.6751309999999999</v>
      </c>
      <c r="AU266" s="109">
        <v>9.1790479999999999</v>
      </c>
      <c r="AV266" s="109">
        <v>1.4260999999999999E-2</v>
      </c>
    </row>
    <row r="267" spans="1:48" ht="14.25" customHeight="1" x14ac:dyDescent="0.3">
      <c r="A267" s="9">
        <v>266</v>
      </c>
      <c r="B267" s="3">
        <v>44301</v>
      </c>
      <c r="C267" s="112">
        <v>6.6628080000000001</v>
      </c>
      <c r="D267" s="54">
        <v>2.0070000000000001E-2</v>
      </c>
      <c r="E267" s="112">
        <v>3.3443000000000001E-2</v>
      </c>
      <c r="F267" s="54">
        <v>5.9431430000000001</v>
      </c>
      <c r="G267" s="54">
        <v>2.3617439999999998</v>
      </c>
      <c r="H267" s="54">
        <v>9.608905</v>
      </c>
      <c r="I267" s="54">
        <v>6.3348000000000002E-2</v>
      </c>
      <c r="J267" s="54">
        <v>2.435851</v>
      </c>
      <c r="K267" s="54">
        <v>1.660893</v>
      </c>
      <c r="L267" s="54">
        <v>2.3329749999999998</v>
      </c>
      <c r="M267" s="54">
        <v>0.19434899999999999</v>
      </c>
      <c r="N267" s="54">
        <v>1.9713430000000001</v>
      </c>
      <c r="O267" s="54">
        <v>0.15009500000000001</v>
      </c>
      <c r="P267" s="54">
        <v>8.1573879999999992</v>
      </c>
      <c r="Q267" s="54">
        <v>0</v>
      </c>
      <c r="R267" s="54">
        <v>4.8249E-2</v>
      </c>
      <c r="S267" s="54">
        <v>4.4284119999999998</v>
      </c>
      <c r="T267" s="54">
        <v>9.6841999999999998E-2</v>
      </c>
      <c r="U267" s="54">
        <v>8.1423190000000005</v>
      </c>
      <c r="V267" s="54">
        <v>10.778233999999999</v>
      </c>
      <c r="W267" s="54">
        <v>2.5095350000000001</v>
      </c>
      <c r="X267" s="54">
        <v>2.5968999999999999E-2</v>
      </c>
      <c r="Y267" s="54">
        <v>2.4309069999999999</v>
      </c>
      <c r="Z267" s="54">
        <v>1.0351330000000001</v>
      </c>
      <c r="AA267" s="54">
        <v>9.3902540000000005</v>
      </c>
      <c r="AB267" s="54">
        <v>1.013746</v>
      </c>
      <c r="AC267" s="54">
        <v>10.440892</v>
      </c>
      <c r="AD267" s="54">
        <v>1.7057869999999999</v>
      </c>
      <c r="AE267" s="54">
        <v>121.656549</v>
      </c>
      <c r="AF267" s="54">
        <v>10.750505</v>
      </c>
      <c r="AG267" s="53">
        <v>92.820997000000006</v>
      </c>
      <c r="AH267" s="53">
        <v>7.5116000000000002E-2</v>
      </c>
      <c r="AI267" s="54">
        <v>1.4423049999999999</v>
      </c>
      <c r="AJ267" s="54">
        <v>2.3623059999999998</v>
      </c>
      <c r="AK267" s="53">
        <v>3.4042650000000001</v>
      </c>
      <c r="AL267" s="53">
        <v>1.2990839999999999</v>
      </c>
      <c r="AM267" s="53">
        <v>2.9831E-2</v>
      </c>
      <c r="AN267" s="53">
        <v>0.203846</v>
      </c>
      <c r="AO267" s="53">
        <v>1.032287</v>
      </c>
      <c r="AP267" s="53">
        <v>4.8920510000000004</v>
      </c>
      <c r="AQ267" s="53">
        <v>3.432077</v>
      </c>
      <c r="AR267" s="53">
        <v>4.6266000000000002E-2</v>
      </c>
      <c r="AS267" s="53">
        <v>3.2221E-2</v>
      </c>
      <c r="AT267" s="53">
        <v>1.6776420000000001</v>
      </c>
      <c r="AU267" s="109">
        <v>9.1790479999999999</v>
      </c>
      <c r="AV267" s="109">
        <v>1.423E-2</v>
      </c>
    </row>
    <row r="268" spans="1:48" ht="14.25" customHeight="1" x14ac:dyDescent="0.3">
      <c r="A268" s="9">
        <v>267</v>
      </c>
      <c r="B268" s="3">
        <v>44300</v>
      </c>
      <c r="C268" s="112">
        <v>6.659675</v>
      </c>
      <c r="D268" s="54">
        <v>2.0056999999999998E-2</v>
      </c>
      <c r="E268" s="112">
        <v>3.3426999999999998E-2</v>
      </c>
      <c r="F268" s="54">
        <v>5.9426779999999999</v>
      </c>
      <c r="G268" s="54">
        <v>2.3584390000000002</v>
      </c>
      <c r="H268" s="54">
        <v>9.6632420000000003</v>
      </c>
      <c r="I268" s="54">
        <v>6.3582E-2</v>
      </c>
      <c r="J268" s="54">
        <v>2.3983370000000002</v>
      </c>
      <c r="K268" s="54">
        <v>1.633553</v>
      </c>
      <c r="L268" s="54">
        <v>2.3320780000000001</v>
      </c>
      <c r="M268" s="54">
        <v>0.19426299999999999</v>
      </c>
      <c r="N268" s="54">
        <v>1.975409</v>
      </c>
      <c r="O268" s="54">
        <v>0.15002599999999999</v>
      </c>
      <c r="P268" s="54">
        <v>8.1542259999999995</v>
      </c>
      <c r="Q268" s="54">
        <v>0</v>
      </c>
      <c r="R268" s="54">
        <v>4.7732999999999998E-2</v>
      </c>
      <c r="S268" s="54">
        <v>4.3437130000000002</v>
      </c>
      <c r="T268" s="54">
        <v>9.8874000000000004E-2</v>
      </c>
      <c r="U268" s="54">
        <v>8.1423190000000005</v>
      </c>
      <c r="V268" s="54">
        <v>10.778233999999999</v>
      </c>
      <c r="W268" s="54">
        <v>2.507406</v>
      </c>
      <c r="X268" s="54">
        <v>2.5956E-2</v>
      </c>
      <c r="Y268" s="54">
        <v>2.3853409999999999</v>
      </c>
      <c r="Z268" s="54">
        <v>1.0346310000000001</v>
      </c>
      <c r="AA268" s="54">
        <v>9.461983</v>
      </c>
      <c r="AB268" s="54">
        <v>1.013109</v>
      </c>
      <c r="AC268" s="54">
        <v>10.440892</v>
      </c>
      <c r="AD268" s="54">
        <v>1.7057869999999999</v>
      </c>
      <c r="AE268" s="54">
        <v>121.456295</v>
      </c>
      <c r="AF268" s="54">
        <v>10.729241999999999</v>
      </c>
      <c r="AG268" s="53">
        <v>92.764015000000001</v>
      </c>
      <c r="AH268" s="53">
        <v>7.5047000000000003E-2</v>
      </c>
      <c r="AI268" s="54">
        <v>1.4508259999999999</v>
      </c>
      <c r="AJ268" s="54">
        <v>2.360687</v>
      </c>
      <c r="AK268" s="53">
        <v>3.4005000000000001</v>
      </c>
      <c r="AL268" s="53">
        <v>1.3012170000000001</v>
      </c>
      <c r="AM268" s="53">
        <v>2.9642000000000002E-2</v>
      </c>
      <c r="AN268" s="53">
        <v>0.202873</v>
      </c>
      <c r="AO268" s="53">
        <v>1.03067</v>
      </c>
      <c r="AP268" s="53">
        <v>4.8920510000000004</v>
      </c>
      <c r="AQ268" s="53">
        <v>3.432077</v>
      </c>
      <c r="AR268" s="53">
        <v>4.6266000000000002E-2</v>
      </c>
      <c r="AS268" s="53">
        <v>3.2221E-2</v>
      </c>
      <c r="AT268" s="53">
        <v>1.676571</v>
      </c>
      <c r="AU268" s="109">
        <v>9.1790479999999999</v>
      </c>
      <c r="AV268" s="109">
        <v>1.3828E-2</v>
      </c>
    </row>
    <row r="269" spans="1:48" ht="14.25" customHeight="1" x14ac:dyDescent="0.3">
      <c r="A269" s="9">
        <v>268</v>
      </c>
      <c r="B269" s="3">
        <v>44299</v>
      </c>
      <c r="C269" s="112">
        <v>6.6566169999999998</v>
      </c>
      <c r="D269" s="54">
        <v>2.0049000000000001E-2</v>
      </c>
      <c r="E269" s="112">
        <v>3.3411999999999997E-2</v>
      </c>
      <c r="F269" s="54">
        <v>5.9452199999999999</v>
      </c>
      <c r="G269" s="54">
        <v>2.3635950000000001</v>
      </c>
      <c r="H269" s="54">
        <v>9.6922960000000007</v>
      </c>
      <c r="I269" s="54">
        <v>6.3972000000000001E-2</v>
      </c>
      <c r="J269" s="54">
        <v>2.39228</v>
      </c>
      <c r="K269" s="54">
        <v>1.6288640000000001</v>
      </c>
      <c r="L269" s="54">
        <v>2.3342900000000002</v>
      </c>
      <c r="M269" s="54">
        <v>0.19417999999999999</v>
      </c>
      <c r="N269" s="54">
        <v>1.976059</v>
      </c>
      <c r="O269" s="54">
        <v>0.14995900000000001</v>
      </c>
      <c r="P269" s="54">
        <v>8.1468760000000007</v>
      </c>
      <c r="Q269" s="54">
        <v>0</v>
      </c>
      <c r="R269" s="54">
        <v>4.7751000000000002E-2</v>
      </c>
      <c r="S269" s="54">
        <v>4.3192690000000002</v>
      </c>
      <c r="T269" s="54">
        <v>9.8174999999999998E-2</v>
      </c>
      <c r="U269" s="54">
        <v>8.1423190000000005</v>
      </c>
      <c r="V269" s="54">
        <v>10.778233999999999</v>
      </c>
      <c r="W269" s="54">
        <v>2.5089389999999998</v>
      </c>
      <c r="X269" s="54">
        <v>2.5946E-2</v>
      </c>
      <c r="Y269" s="54">
        <v>2.3753950000000001</v>
      </c>
      <c r="Z269" s="54">
        <v>1.0369759999999999</v>
      </c>
      <c r="AA269" s="54">
        <v>9.494097</v>
      </c>
      <c r="AB269" s="54">
        <v>1.0136639999999999</v>
      </c>
      <c r="AC269" s="54">
        <v>10.440892</v>
      </c>
      <c r="AD269" s="54">
        <v>1.7057869999999999</v>
      </c>
      <c r="AE269" s="54">
        <v>121.320976</v>
      </c>
      <c r="AF269" s="54">
        <v>10.708805999999999</v>
      </c>
      <c r="AG269" s="53">
        <v>92.698042999999998</v>
      </c>
      <c r="AH269" s="53">
        <v>7.5052999999999995E-2</v>
      </c>
      <c r="AI269" s="54">
        <v>1.456415</v>
      </c>
      <c r="AJ269" s="54">
        <v>2.36138</v>
      </c>
      <c r="AK269" s="53">
        <v>3.4037519999999999</v>
      </c>
      <c r="AL269" s="53">
        <v>1.30114</v>
      </c>
      <c r="AM269" s="53">
        <v>2.9717E-2</v>
      </c>
      <c r="AN269" s="53">
        <v>0.202931</v>
      </c>
      <c r="AO269" s="53">
        <v>1.0307729999999999</v>
      </c>
      <c r="AP269" s="53">
        <v>4.9003290000000002</v>
      </c>
      <c r="AQ269" s="53">
        <v>3.432077</v>
      </c>
      <c r="AR269" s="53">
        <v>4.5825999999999999E-2</v>
      </c>
      <c r="AS269" s="53">
        <v>3.2127000000000003E-2</v>
      </c>
      <c r="AT269" s="53">
        <v>1.679656</v>
      </c>
      <c r="AU269" s="109">
        <v>9.1790479999999999</v>
      </c>
      <c r="AV269" s="109">
        <v>1.3731999999999999E-2</v>
      </c>
    </row>
    <row r="270" spans="1:48" ht="14.25" customHeight="1" x14ac:dyDescent="0.3">
      <c r="A270" s="9">
        <v>269</v>
      </c>
      <c r="B270" s="3">
        <v>44298</v>
      </c>
      <c r="C270" s="112">
        <v>6.6534250000000004</v>
      </c>
      <c r="D270" s="54">
        <v>2.0041E-2</v>
      </c>
      <c r="E270" s="112">
        <v>3.3397000000000003E-2</v>
      </c>
      <c r="F270" s="54">
        <v>5.9438449999999996</v>
      </c>
      <c r="G270" s="54">
        <v>2.3631859999999998</v>
      </c>
      <c r="H270" s="54">
        <v>9.6563499999999998</v>
      </c>
      <c r="I270" s="54">
        <v>6.3655000000000003E-2</v>
      </c>
      <c r="J270" s="54">
        <v>2.4175230000000001</v>
      </c>
      <c r="K270" s="54">
        <v>1.669486</v>
      </c>
      <c r="L270" s="54">
        <v>2.3299509999999999</v>
      </c>
      <c r="M270" s="54">
        <v>0.19409100000000001</v>
      </c>
      <c r="N270" s="54">
        <v>1.9812890000000001</v>
      </c>
      <c r="O270" s="54">
        <v>0.14988699999999999</v>
      </c>
      <c r="P270" s="54">
        <v>8.1466370000000001</v>
      </c>
      <c r="Q270" s="54">
        <v>0</v>
      </c>
      <c r="R270" s="54">
        <v>4.8446000000000003E-2</v>
      </c>
      <c r="S270" s="54">
        <v>4.3934939999999996</v>
      </c>
      <c r="T270" s="54">
        <v>9.7774E-2</v>
      </c>
      <c r="U270" s="54">
        <v>8.1423190000000005</v>
      </c>
      <c r="V270" s="54">
        <v>10.778233999999999</v>
      </c>
      <c r="W270" s="54">
        <v>2.5093830000000001</v>
      </c>
      <c r="X270" s="54">
        <v>2.5933999999999999E-2</v>
      </c>
      <c r="Y270" s="54">
        <v>2.4197350000000002</v>
      </c>
      <c r="Z270" s="54">
        <v>1.036475</v>
      </c>
      <c r="AA270" s="54">
        <v>9.4619769999999992</v>
      </c>
      <c r="AB270" s="54">
        <v>1.0133810000000001</v>
      </c>
      <c r="AC270" s="54">
        <v>10.440892</v>
      </c>
      <c r="AD270" s="54">
        <v>1.7057869999999999</v>
      </c>
      <c r="AE270" s="54">
        <v>121.29707399999999</v>
      </c>
      <c r="AF270" s="54">
        <v>10.730157999999999</v>
      </c>
      <c r="AG270" s="53">
        <v>92.688207000000006</v>
      </c>
      <c r="AH270" s="53">
        <v>7.4964000000000003E-2</v>
      </c>
      <c r="AI270" s="54">
        <v>1.4528799999999999</v>
      </c>
      <c r="AJ270" s="54">
        <v>2.3614890000000002</v>
      </c>
      <c r="AK270" s="53">
        <v>3.4249350000000001</v>
      </c>
      <c r="AL270" s="53">
        <v>1.3053889999999999</v>
      </c>
      <c r="AM270" s="53">
        <v>2.9590999999999999E-2</v>
      </c>
      <c r="AN270" s="53">
        <v>0.20378399999999999</v>
      </c>
      <c r="AO270" s="53">
        <v>1.032287</v>
      </c>
      <c r="AP270" s="53">
        <v>4.9003290000000002</v>
      </c>
      <c r="AQ270" s="53">
        <v>3.432077</v>
      </c>
      <c r="AR270" s="53">
        <v>4.5825999999999999E-2</v>
      </c>
      <c r="AS270" s="53">
        <v>3.2127000000000003E-2</v>
      </c>
      <c r="AT270" s="53">
        <v>1.678606</v>
      </c>
      <c r="AU270" s="109">
        <v>9.1790479999999999</v>
      </c>
      <c r="AV270" s="109">
        <v>1.3591000000000001E-2</v>
      </c>
    </row>
    <row r="271" spans="1:48" ht="14.25" customHeight="1" x14ac:dyDescent="0.3">
      <c r="A271" s="9">
        <v>270</v>
      </c>
      <c r="B271" s="3">
        <v>44295</v>
      </c>
      <c r="C271" s="112">
        <v>6.6439579999999996</v>
      </c>
      <c r="D271" s="54">
        <v>2.0014000000000001E-2</v>
      </c>
      <c r="E271" s="112">
        <v>3.3349999999999998E-2</v>
      </c>
      <c r="F271" s="54">
        <v>5.9364869999999996</v>
      </c>
      <c r="G271" s="54">
        <v>2.3653309999999999</v>
      </c>
      <c r="H271" s="54">
        <v>9.6622710000000005</v>
      </c>
      <c r="I271" s="54">
        <v>6.4005999999999993E-2</v>
      </c>
      <c r="J271" s="54">
        <v>2.4461810000000002</v>
      </c>
      <c r="K271" s="54">
        <v>1.7012689999999999</v>
      </c>
      <c r="L271" s="54">
        <v>2.3296100000000002</v>
      </c>
      <c r="M271" s="54">
        <v>0.193824</v>
      </c>
      <c r="N271" s="54">
        <v>1.9886539999999999</v>
      </c>
      <c r="O271" s="54">
        <v>0.149674</v>
      </c>
      <c r="P271" s="54">
        <v>8.1317369999999993</v>
      </c>
      <c r="Q271" s="54">
        <v>0</v>
      </c>
      <c r="R271" s="54">
        <v>4.8940999999999998E-2</v>
      </c>
      <c r="S271" s="54">
        <v>4.4984590000000004</v>
      </c>
      <c r="T271" s="54">
        <v>9.7730999999999998E-2</v>
      </c>
      <c r="U271" s="54">
        <v>7.978478</v>
      </c>
      <c r="V271" s="54">
        <v>10.437942</v>
      </c>
      <c r="W271" s="54">
        <v>2.5119359999999999</v>
      </c>
      <c r="X271" s="54">
        <v>2.5897E-2</v>
      </c>
      <c r="Y271" s="54">
        <v>2.4819059999999999</v>
      </c>
      <c r="Z271" s="54">
        <v>1.0349740000000001</v>
      </c>
      <c r="AA271" s="54">
        <v>9.4678190000000004</v>
      </c>
      <c r="AB271" s="54">
        <v>1.0133730000000001</v>
      </c>
      <c r="AC271" s="54">
        <v>10.277476999999999</v>
      </c>
      <c r="AD271" s="54">
        <v>1.680647</v>
      </c>
      <c r="AE271" s="54">
        <v>121.107956</v>
      </c>
      <c r="AF271" s="54">
        <v>10.73837</v>
      </c>
      <c r="AG271" s="53">
        <v>92.656394000000006</v>
      </c>
      <c r="AH271" s="53">
        <v>7.4939000000000006E-2</v>
      </c>
      <c r="AI271" s="54">
        <v>1.452839</v>
      </c>
      <c r="AJ271" s="54">
        <v>2.3615249999999999</v>
      </c>
      <c r="AK271" s="53">
        <v>3.4703539999999999</v>
      </c>
      <c r="AL271" s="53">
        <v>1.3103929999999999</v>
      </c>
      <c r="AM271" s="53">
        <v>2.9686000000000001E-2</v>
      </c>
      <c r="AN271" s="53">
        <v>0.20488899999999999</v>
      </c>
      <c r="AO271" s="53">
        <v>1.032381</v>
      </c>
      <c r="AP271" s="53">
        <v>4.9003290000000002</v>
      </c>
      <c r="AQ271" s="53">
        <v>3.3772250000000001</v>
      </c>
      <c r="AR271" s="53">
        <v>4.5825999999999999E-2</v>
      </c>
      <c r="AS271" s="53">
        <v>3.2127000000000003E-2</v>
      </c>
      <c r="AT271" s="53">
        <v>1.6803380000000001</v>
      </c>
      <c r="AU271" s="109">
        <v>9.1790479999999999</v>
      </c>
      <c r="AV271" s="109">
        <v>1.3655E-2</v>
      </c>
    </row>
    <row r="272" spans="1:48" ht="14.25" customHeight="1" x14ac:dyDescent="0.3">
      <c r="A272" s="9">
        <v>271</v>
      </c>
      <c r="B272" s="3">
        <v>44294</v>
      </c>
      <c r="C272" s="112">
        <v>6.6406549999999998</v>
      </c>
      <c r="D272" s="54">
        <v>2.0004000000000001E-2</v>
      </c>
      <c r="E272" s="112">
        <v>3.3334000000000003E-2</v>
      </c>
      <c r="F272" s="54">
        <v>5.9341520000000001</v>
      </c>
      <c r="G272" s="54">
        <v>2.3639610000000002</v>
      </c>
      <c r="H272" s="54">
        <v>9.6743710000000007</v>
      </c>
      <c r="I272" s="54">
        <v>6.3908999999999994E-2</v>
      </c>
      <c r="J272" s="54">
        <v>2.445478</v>
      </c>
      <c r="K272" s="54">
        <v>1.709039</v>
      </c>
      <c r="L272" s="54">
        <v>2.3276560000000002</v>
      </c>
      <c r="M272" s="54">
        <v>0.19373499999999999</v>
      </c>
      <c r="N272" s="54">
        <v>1.986937</v>
      </c>
      <c r="O272" s="54">
        <v>0.14960300000000001</v>
      </c>
      <c r="P272" s="54">
        <v>8.133642</v>
      </c>
      <c r="Q272" s="54">
        <v>0</v>
      </c>
      <c r="R272" s="54">
        <v>4.8834000000000002E-2</v>
      </c>
      <c r="S272" s="54">
        <v>4.4707129999999999</v>
      </c>
      <c r="T272" s="54">
        <v>9.6740999999999994E-2</v>
      </c>
      <c r="U272" s="54">
        <v>7.978478</v>
      </c>
      <c r="V272" s="54">
        <v>10.437942</v>
      </c>
      <c r="W272" s="54">
        <v>2.5118610000000001</v>
      </c>
      <c r="X272" s="54">
        <v>2.5885999999999999E-2</v>
      </c>
      <c r="Y272" s="54">
        <v>2.468343</v>
      </c>
      <c r="Z272" s="54">
        <v>1.0344739999999999</v>
      </c>
      <c r="AA272" s="54">
        <v>9.4829830000000008</v>
      </c>
      <c r="AB272" s="54">
        <v>1.0127980000000001</v>
      </c>
      <c r="AC272" s="54">
        <v>10.277476999999999</v>
      </c>
      <c r="AD272" s="54">
        <v>1.680647</v>
      </c>
      <c r="AE272" s="54">
        <v>121.07342199999999</v>
      </c>
      <c r="AF272" s="54">
        <v>10.736686000000001</v>
      </c>
      <c r="AG272" s="53">
        <v>92.624700000000004</v>
      </c>
      <c r="AH272" s="53">
        <v>7.4753E-2</v>
      </c>
      <c r="AI272" s="54">
        <v>1.456377</v>
      </c>
      <c r="AJ272" s="54">
        <v>2.3609830000000001</v>
      </c>
      <c r="AK272" s="53">
        <v>3.4445869999999998</v>
      </c>
      <c r="AL272" s="53">
        <v>1.3094129999999999</v>
      </c>
      <c r="AM272" s="53">
        <v>2.9638000000000001E-2</v>
      </c>
      <c r="AN272" s="53">
        <v>0.204238</v>
      </c>
      <c r="AO272" s="53">
        <v>1.0319739999999999</v>
      </c>
      <c r="AP272" s="53">
        <v>4.9003290000000002</v>
      </c>
      <c r="AQ272" s="53">
        <v>3.3772250000000001</v>
      </c>
      <c r="AR272" s="53">
        <v>4.5825999999999999E-2</v>
      </c>
      <c r="AS272" s="53">
        <v>3.2127000000000003E-2</v>
      </c>
      <c r="AT272" s="53">
        <v>1.6796530000000001</v>
      </c>
      <c r="AU272" s="109">
        <v>9.1790479999999999</v>
      </c>
      <c r="AV272" s="109">
        <v>1.3710999999999999E-2</v>
      </c>
    </row>
    <row r="273" spans="1:48" ht="14.25" customHeight="1" x14ac:dyDescent="0.3">
      <c r="A273" s="9">
        <v>272</v>
      </c>
      <c r="B273" s="3">
        <v>44293</v>
      </c>
      <c r="C273" s="112">
        <v>6.6374060000000004</v>
      </c>
      <c r="D273" s="54">
        <v>1.9994999999999999E-2</v>
      </c>
      <c r="E273" s="112">
        <v>3.3314999999999997E-2</v>
      </c>
      <c r="F273" s="54">
        <v>5.9314879999999999</v>
      </c>
      <c r="G273" s="54">
        <v>2.364382</v>
      </c>
      <c r="H273" s="54">
        <v>9.6213139999999999</v>
      </c>
      <c r="I273" s="54">
        <v>6.3471E-2</v>
      </c>
      <c r="J273" s="54">
        <v>2.4439440000000001</v>
      </c>
      <c r="K273" s="54">
        <v>1.712709</v>
      </c>
      <c r="L273" s="54">
        <v>2.3265549999999999</v>
      </c>
      <c r="M273" s="54">
        <v>0.19364700000000001</v>
      </c>
      <c r="N273" s="54">
        <v>1.983317</v>
      </c>
      <c r="O273" s="54">
        <v>0.14952299999999999</v>
      </c>
      <c r="P273" s="54">
        <v>8.1307530000000003</v>
      </c>
      <c r="Q273" s="54">
        <v>0</v>
      </c>
      <c r="R273" s="54">
        <v>4.8971000000000001E-2</v>
      </c>
      <c r="S273" s="54">
        <v>4.4877719999999997</v>
      </c>
      <c r="T273" s="54">
        <v>9.6592999999999998E-2</v>
      </c>
      <c r="U273" s="54">
        <v>7.978478</v>
      </c>
      <c r="V273" s="54">
        <v>10.437942</v>
      </c>
      <c r="W273" s="54">
        <v>2.5091950000000001</v>
      </c>
      <c r="X273" s="54">
        <v>2.5874000000000001E-2</v>
      </c>
      <c r="Y273" s="54">
        <v>2.4803630000000001</v>
      </c>
      <c r="Z273" s="54">
        <v>1.0340199999999999</v>
      </c>
      <c r="AA273" s="54">
        <v>9.4457769999999996</v>
      </c>
      <c r="AB273" s="54">
        <v>1.0121089999999999</v>
      </c>
      <c r="AC273" s="54">
        <v>10.277476999999999</v>
      </c>
      <c r="AD273" s="54">
        <v>1.680647</v>
      </c>
      <c r="AE273" s="54">
        <v>120.99066000000001</v>
      </c>
      <c r="AF273" s="54">
        <v>10.716749999999999</v>
      </c>
      <c r="AG273" s="53">
        <v>92.539377999999999</v>
      </c>
      <c r="AH273" s="53">
        <v>7.4816999999999995E-2</v>
      </c>
      <c r="AI273" s="54">
        <v>1.4490449999999999</v>
      </c>
      <c r="AJ273" s="54">
        <v>2.3590409999999999</v>
      </c>
      <c r="AK273" s="53">
        <v>3.4678279999999999</v>
      </c>
      <c r="AL273" s="53">
        <v>1.307355</v>
      </c>
      <c r="AM273" s="53">
        <v>2.9780999999999998E-2</v>
      </c>
      <c r="AN273" s="53">
        <v>0.20447199999999999</v>
      </c>
      <c r="AO273" s="53">
        <v>1.032043</v>
      </c>
      <c r="AP273" s="53">
        <v>4.9003290000000002</v>
      </c>
      <c r="AQ273" s="53">
        <v>3.3772250000000001</v>
      </c>
      <c r="AR273" s="53">
        <v>4.5825999999999999E-2</v>
      </c>
      <c r="AS273" s="53">
        <v>3.2127000000000003E-2</v>
      </c>
      <c r="AT273" s="53">
        <v>1.6802820000000001</v>
      </c>
      <c r="AU273" s="109">
        <v>9.1790479999999999</v>
      </c>
      <c r="AV273" s="109">
        <v>1.3625E-2</v>
      </c>
    </row>
    <row r="274" spans="1:48" ht="14.25" customHeight="1" x14ac:dyDescent="0.3">
      <c r="A274" s="9">
        <v>273</v>
      </c>
      <c r="B274" s="3">
        <v>44292</v>
      </c>
      <c r="C274" s="112">
        <v>6.6341979999999996</v>
      </c>
      <c r="D274" s="54">
        <v>1.9986E-2</v>
      </c>
      <c r="E274" s="112">
        <v>3.3299000000000002E-2</v>
      </c>
      <c r="F274" s="54">
        <v>5.9265299999999996</v>
      </c>
      <c r="G274" s="54">
        <v>2.3599679999999998</v>
      </c>
      <c r="H274" s="54">
        <v>9.5931999999999995</v>
      </c>
      <c r="I274" s="54">
        <v>6.2997999999999998E-2</v>
      </c>
      <c r="J274" s="54">
        <v>2.471889</v>
      </c>
      <c r="K274" s="54">
        <v>1.745296</v>
      </c>
      <c r="L274" s="54">
        <v>2.3212980000000001</v>
      </c>
      <c r="M274" s="54">
        <v>0.19356000000000001</v>
      </c>
      <c r="N274" s="54">
        <v>1.9857119999999999</v>
      </c>
      <c r="O274" s="54">
        <v>0.149453</v>
      </c>
      <c r="P274" s="54">
        <v>8.1232229999999994</v>
      </c>
      <c r="Q274" s="54">
        <v>0</v>
      </c>
      <c r="R274" s="54">
        <v>4.9231999999999998E-2</v>
      </c>
      <c r="S274" s="54">
        <v>4.5414260000000004</v>
      </c>
      <c r="T274" s="54">
        <v>9.6340999999999996E-2</v>
      </c>
      <c r="U274" s="54">
        <v>7.978478</v>
      </c>
      <c r="V274" s="54">
        <v>10.437942</v>
      </c>
      <c r="W274" s="54">
        <v>2.5073729999999999</v>
      </c>
      <c r="X274" s="54">
        <v>2.5863000000000001E-2</v>
      </c>
      <c r="Y274" s="54">
        <v>2.5138760000000002</v>
      </c>
      <c r="Z274" s="54">
        <v>1.0335209999999999</v>
      </c>
      <c r="AA274" s="54">
        <v>9.4296880000000005</v>
      </c>
      <c r="AB274" s="54">
        <v>1.011307</v>
      </c>
      <c r="AC274" s="54">
        <v>10.277476999999999</v>
      </c>
      <c r="AD274" s="54">
        <v>1.680647</v>
      </c>
      <c r="AE274" s="54">
        <v>120.920677</v>
      </c>
      <c r="AF274" s="54">
        <v>10.716982</v>
      </c>
      <c r="AG274" s="53">
        <v>92.521804000000003</v>
      </c>
      <c r="AH274" s="53">
        <v>7.4786000000000005E-2</v>
      </c>
      <c r="AI274" s="54">
        <v>1.4426969999999999</v>
      </c>
      <c r="AJ274" s="54">
        <v>2.3576769999999998</v>
      </c>
      <c r="AK274" s="53">
        <v>3.460188</v>
      </c>
      <c r="AL274" s="53">
        <v>1.3098639999999999</v>
      </c>
      <c r="AM274" s="53">
        <v>2.9472999999999999E-2</v>
      </c>
      <c r="AN274" s="53">
        <v>0.20529</v>
      </c>
      <c r="AO274" s="53">
        <v>1.030689</v>
      </c>
      <c r="AP274" s="53">
        <v>4.9102189999999997</v>
      </c>
      <c r="AQ274" s="53">
        <v>3.3772250000000001</v>
      </c>
      <c r="AR274" s="53">
        <v>4.5644999999999998E-2</v>
      </c>
      <c r="AS274" s="53">
        <v>3.2052999999999998E-2</v>
      </c>
      <c r="AT274" s="53">
        <v>1.676587</v>
      </c>
      <c r="AU274" s="109">
        <v>9.1790479999999999</v>
      </c>
      <c r="AV274" s="109">
        <v>1.3488E-2</v>
      </c>
    </row>
    <row r="275" spans="1:48" ht="14.25" customHeight="1" x14ac:dyDescent="0.3">
      <c r="A275" s="9">
        <v>274</v>
      </c>
      <c r="B275" s="3">
        <v>44291</v>
      </c>
      <c r="C275" s="112">
        <v>6.630986</v>
      </c>
      <c r="D275" s="54">
        <v>1.9977000000000002E-2</v>
      </c>
      <c r="E275" s="112">
        <v>3.3285000000000002E-2</v>
      </c>
      <c r="F275" s="54">
        <v>5.9167730000000001</v>
      </c>
      <c r="G275" s="54">
        <v>2.3541050000000001</v>
      </c>
      <c r="H275" s="54">
        <v>9.4676449999999992</v>
      </c>
      <c r="I275" s="54">
        <v>6.2212000000000003E-2</v>
      </c>
      <c r="J275" s="54">
        <v>2.4425669999999999</v>
      </c>
      <c r="K275" s="54">
        <v>1.7230319999999999</v>
      </c>
      <c r="L275" s="54">
        <v>2.317329</v>
      </c>
      <c r="M275" s="54">
        <v>0.19347300000000001</v>
      </c>
      <c r="N275" s="54">
        <v>1.9627289999999999</v>
      </c>
      <c r="O275" s="54">
        <v>0.14938199999999999</v>
      </c>
      <c r="P275" s="54">
        <v>8.1277089999999994</v>
      </c>
      <c r="Q275" s="54">
        <v>0</v>
      </c>
      <c r="R275" s="54">
        <v>4.8946999999999997E-2</v>
      </c>
      <c r="S275" s="54">
        <v>4.4894540000000003</v>
      </c>
      <c r="T275" s="54">
        <v>9.3678999999999998E-2</v>
      </c>
      <c r="U275" s="54">
        <v>7.978478</v>
      </c>
      <c r="V275" s="54">
        <v>10.437942</v>
      </c>
      <c r="W275" s="54">
        <v>2.498081</v>
      </c>
      <c r="X275" s="54">
        <v>2.5852E-2</v>
      </c>
      <c r="Y275" s="54">
        <v>2.483174</v>
      </c>
      <c r="Z275" s="54">
        <v>1.0330220000000001</v>
      </c>
      <c r="AA275" s="54">
        <v>9.3035449999999997</v>
      </c>
      <c r="AB275" s="54">
        <v>1.007001</v>
      </c>
      <c r="AC275" s="54">
        <v>10.277476999999999</v>
      </c>
      <c r="AD275" s="54">
        <v>1.680647</v>
      </c>
      <c r="AE275" s="54">
        <v>120.96408</v>
      </c>
      <c r="AF275" s="54">
        <v>10.702584</v>
      </c>
      <c r="AG275" s="53">
        <v>92.370125000000002</v>
      </c>
      <c r="AH275" s="53">
        <v>7.4690000000000006E-2</v>
      </c>
      <c r="AI275" s="54">
        <v>1.4303440000000001</v>
      </c>
      <c r="AJ275" s="54">
        <v>2.3520690000000002</v>
      </c>
      <c r="AK275" s="53">
        <v>3.4445459999999999</v>
      </c>
      <c r="AL275" s="53">
        <v>1.2941260000000001</v>
      </c>
      <c r="AM275" s="53">
        <v>2.9301000000000001E-2</v>
      </c>
      <c r="AN275" s="53">
        <v>0.203927</v>
      </c>
      <c r="AO275" s="53">
        <v>1.029128</v>
      </c>
      <c r="AP275" s="53">
        <v>4.9102189999999997</v>
      </c>
      <c r="AQ275" s="53">
        <v>3.3772250000000001</v>
      </c>
      <c r="AR275" s="53">
        <v>4.5644999999999998E-2</v>
      </c>
      <c r="AS275" s="53">
        <v>3.2052999999999998E-2</v>
      </c>
      <c r="AT275" s="53">
        <v>1.673908</v>
      </c>
      <c r="AU275" s="109">
        <v>9.1790479999999999</v>
      </c>
      <c r="AV275" s="109">
        <v>1.3782000000000001E-2</v>
      </c>
    </row>
    <row r="276" spans="1:48" ht="14.25" customHeight="1" x14ac:dyDescent="0.3">
      <c r="A276" s="9">
        <v>275</v>
      </c>
      <c r="B276" s="3">
        <v>44288</v>
      </c>
      <c r="C276" s="112">
        <v>6.6216879999999998</v>
      </c>
      <c r="D276" s="54">
        <v>1.9951E-2</v>
      </c>
      <c r="E276" s="112">
        <v>3.3237999999999997E-2</v>
      </c>
      <c r="F276" s="54">
        <v>5.9109509999999998</v>
      </c>
      <c r="G276" s="54">
        <v>2.3495460000000001</v>
      </c>
      <c r="H276" s="54">
        <v>9.6167899999999999</v>
      </c>
      <c r="I276" s="54">
        <v>6.3114000000000003E-2</v>
      </c>
      <c r="J276" s="54">
        <v>2.433942</v>
      </c>
      <c r="K276" s="54">
        <v>1.72099</v>
      </c>
      <c r="L276" s="54">
        <v>2.3176519999999998</v>
      </c>
      <c r="M276" s="54">
        <v>0.193213</v>
      </c>
      <c r="N276" s="54">
        <v>1.976661</v>
      </c>
      <c r="O276" s="54">
        <v>0.14917</v>
      </c>
      <c r="P276" s="54">
        <v>8.1072900000000008</v>
      </c>
      <c r="Q276" s="54">
        <v>0</v>
      </c>
      <c r="R276" s="54">
        <v>4.8728E-2</v>
      </c>
      <c r="S276" s="54">
        <v>4.4479449999999998</v>
      </c>
      <c r="T276" s="54">
        <v>9.5235E-2</v>
      </c>
      <c r="U276" s="54">
        <v>8.2402859999999993</v>
      </c>
      <c r="V276" s="54">
        <v>10.779832000000001</v>
      </c>
      <c r="W276" s="54">
        <v>2.5030510000000001</v>
      </c>
      <c r="X276" s="54">
        <v>2.5815000000000001E-2</v>
      </c>
      <c r="Y276" s="54">
        <v>2.458736</v>
      </c>
      <c r="Z276" s="54">
        <v>1.0315259999999999</v>
      </c>
      <c r="AA276" s="54">
        <v>9.4517989999999994</v>
      </c>
      <c r="AB276" s="54">
        <v>1.0080150000000001</v>
      </c>
      <c r="AC276" s="54">
        <v>10.647425</v>
      </c>
      <c r="AD276" s="54">
        <v>1.684766</v>
      </c>
      <c r="AE276" s="54">
        <v>120.656885</v>
      </c>
      <c r="AF276" s="54">
        <v>10.71313</v>
      </c>
      <c r="AG276" s="53">
        <v>92.426879999999997</v>
      </c>
      <c r="AH276" s="53">
        <v>7.4691999999999995E-2</v>
      </c>
      <c r="AI276" s="54">
        <v>1.445255</v>
      </c>
      <c r="AJ276" s="54">
        <v>2.353974</v>
      </c>
      <c r="AK276" s="53">
        <v>3.4186369999999999</v>
      </c>
      <c r="AL276" s="53">
        <v>1.3033429999999999</v>
      </c>
      <c r="AM276" s="53">
        <v>2.9659000000000001E-2</v>
      </c>
      <c r="AN276" s="53">
        <v>0.20319499999999999</v>
      </c>
      <c r="AO276" s="53">
        <v>1.027012</v>
      </c>
      <c r="AP276" s="53">
        <v>4.9102189999999997</v>
      </c>
      <c r="AQ276" s="53">
        <v>3.279398</v>
      </c>
      <c r="AR276" s="53">
        <v>4.5644999999999998E-2</v>
      </c>
      <c r="AS276" s="53">
        <v>3.2052999999999998E-2</v>
      </c>
      <c r="AT276" s="53">
        <v>1.6709560000000001</v>
      </c>
      <c r="AU276" s="109">
        <v>9.1790479999999999</v>
      </c>
      <c r="AV276" s="109">
        <v>1.4009000000000001E-2</v>
      </c>
    </row>
    <row r="277" spans="1:48" ht="14.25" customHeight="1" x14ac:dyDescent="0.3">
      <c r="A277" s="9">
        <v>276</v>
      </c>
      <c r="B277" s="3">
        <v>44287</v>
      </c>
      <c r="C277" s="112">
        <v>6.6184630000000002</v>
      </c>
      <c r="D277" s="54">
        <v>1.9941E-2</v>
      </c>
      <c r="E277" s="112">
        <v>3.3222000000000002E-2</v>
      </c>
      <c r="F277" s="54">
        <v>5.913265</v>
      </c>
      <c r="G277" s="54">
        <v>2.3426680000000002</v>
      </c>
      <c r="H277" s="54">
        <v>9.7579209999999996</v>
      </c>
      <c r="I277" s="54">
        <v>6.3238000000000003E-2</v>
      </c>
      <c r="J277" s="54">
        <v>2.3832450000000001</v>
      </c>
      <c r="K277" s="54">
        <v>1.6801349999999999</v>
      </c>
      <c r="L277" s="54">
        <v>2.3124899999999999</v>
      </c>
      <c r="M277" s="54">
        <v>0.19312699999999999</v>
      </c>
      <c r="N277" s="54">
        <v>1.970323</v>
      </c>
      <c r="O277" s="54">
        <v>0.14910000000000001</v>
      </c>
      <c r="P277" s="54">
        <v>8.1038169999999994</v>
      </c>
      <c r="Q277" s="54">
        <v>0</v>
      </c>
      <c r="R277" s="54">
        <v>4.7995000000000003E-2</v>
      </c>
      <c r="S277" s="54">
        <v>4.3544859999999996</v>
      </c>
      <c r="T277" s="54">
        <v>9.5150999999999999E-2</v>
      </c>
      <c r="U277" s="54">
        <v>8.2402859999999993</v>
      </c>
      <c r="V277" s="54">
        <v>10.779832000000001</v>
      </c>
      <c r="W277" s="54">
        <v>2.4973420000000002</v>
      </c>
      <c r="X277" s="54">
        <v>2.5803E-2</v>
      </c>
      <c r="Y277" s="54">
        <v>2.4051900000000002</v>
      </c>
      <c r="Z277" s="54">
        <v>1.0310280000000001</v>
      </c>
      <c r="AA277" s="54">
        <v>9.6244300000000003</v>
      </c>
      <c r="AB277" s="54">
        <v>1.0073080000000001</v>
      </c>
      <c r="AC277" s="54">
        <v>10.647425</v>
      </c>
      <c r="AD277" s="54">
        <v>1.684766</v>
      </c>
      <c r="AE277" s="54">
        <v>120.248271</v>
      </c>
      <c r="AF277" s="54">
        <v>10.698286</v>
      </c>
      <c r="AG277" s="53">
        <v>92.383460999999997</v>
      </c>
      <c r="AH277" s="53">
        <v>7.4795E-2</v>
      </c>
      <c r="AI277" s="54">
        <v>1.4698640000000001</v>
      </c>
      <c r="AJ277" s="54">
        <v>2.3510170000000001</v>
      </c>
      <c r="AK277" s="53">
        <v>3.3985569999999998</v>
      </c>
      <c r="AL277" s="53">
        <v>1.298424</v>
      </c>
      <c r="AM277" s="53">
        <v>3.0168E-2</v>
      </c>
      <c r="AN277" s="53">
        <v>0.20136899999999999</v>
      </c>
      <c r="AO277" s="53">
        <v>1.0245629999999999</v>
      </c>
      <c r="AP277" s="53">
        <v>4.9102189999999997</v>
      </c>
      <c r="AQ277" s="53">
        <v>3.279398</v>
      </c>
      <c r="AR277" s="53">
        <v>4.5644999999999998E-2</v>
      </c>
      <c r="AS277" s="53">
        <v>3.2052999999999998E-2</v>
      </c>
      <c r="AT277" s="53">
        <v>1.6659790000000001</v>
      </c>
      <c r="AU277" s="109">
        <v>9.1790479999999999</v>
      </c>
      <c r="AV277" s="109">
        <v>1.3847E-2</v>
      </c>
    </row>
    <row r="278" spans="1:48" ht="14.25" customHeight="1" x14ac:dyDescent="0.3">
      <c r="A278" s="9">
        <v>277</v>
      </c>
      <c r="B278" s="3">
        <v>44286</v>
      </c>
      <c r="C278" s="112">
        <v>6.615532</v>
      </c>
      <c r="D278" s="54">
        <v>1.9931999999999998E-2</v>
      </c>
      <c r="E278" s="112">
        <v>3.3207E-2</v>
      </c>
      <c r="F278" s="54">
        <v>5.9044249999999998</v>
      </c>
      <c r="G278" s="54">
        <v>2.340516</v>
      </c>
      <c r="H278" s="54">
        <v>9.7519620000000007</v>
      </c>
      <c r="I278" s="54">
        <v>6.3258999999999996E-2</v>
      </c>
      <c r="J278" s="54">
        <v>2.3893629999999999</v>
      </c>
      <c r="K278" s="54">
        <v>1.7004490000000001</v>
      </c>
      <c r="L278" s="54">
        <v>2.307839</v>
      </c>
      <c r="M278" s="54">
        <v>0.193049</v>
      </c>
      <c r="N278" s="54">
        <v>1.96621</v>
      </c>
      <c r="O278" s="54">
        <v>0.149031</v>
      </c>
      <c r="P278" s="54">
        <v>8.1074070000000003</v>
      </c>
      <c r="Q278" s="54">
        <v>0</v>
      </c>
      <c r="R278" s="54">
        <v>4.7685999999999999E-2</v>
      </c>
      <c r="S278" s="54">
        <v>4.3696609999999998</v>
      </c>
      <c r="T278" s="54">
        <v>9.3962000000000004E-2</v>
      </c>
      <c r="U278" s="54">
        <v>7.9107240000000001</v>
      </c>
      <c r="V278" s="54">
        <v>10.323935000000001</v>
      </c>
      <c r="W278" s="54">
        <v>2.4980889999999998</v>
      </c>
      <c r="X278" s="54">
        <v>2.5784999999999999E-2</v>
      </c>
      <c r="Y278" s="54">
        <v>2.4162849999999998</v>
      </c>
      <c r="Z278" s="54">
        <v>1.0303420000000001</v>
      </c>
      <c r="AA278" s="54">
        <v>9.6252980000000008</v>
      </c>
      <c r="AB278" s="54">
        <v>1.0063150000000001</v>
      </c>
      <c r="AC278" s="54">
        <v>10.248381999999999</v>
      </c>
      <c r="AD278" s="54">
        <v>1.6733629999999999</v>
      </c>
      <c r="AE278" s="54">
        <v>120.13917499999999</v>
      </c>
      <c r="AF278" s="54">
        <v>10.682505000000001</v>
      </c>
      <c r="AG278" s="53">
        <v>92.265254999999996</v>
      </c>
      <c r="AH278" s="53">
        <v>7.4865000000000001E-2</v>
      </c>
      <c r="AI278" s="54">
        <v>1.473252</v>
      </c>
      <c r="AJ278" s="54">
        <v>2.3517739999999998</v>
      </c>
      <c r="AK278" s="53">
        <v>3.409961</v>
      </c>
      <c r="AL278" s="53">
        <v>1.295091</v>
      </c>
      <c r="AM278" s="53">
        <v>3.0258E-2</v>
      </c>
      <c r="AN278" s="53">
        <v>0.20053299999999999</v>
      </c>
      <c r="AO278" s="53">
        <v>1.024065</v>
      </c>
      <c r="AP278" s="53">
        <v>4.9176529999999996</v>
      </c>
      <c r="AQ278" s="53">
        <v>3.279398</v>
      </c>
      <c r="AR278" s="53">
        <v>4.5414999999999997E-2</v>
      </c>
      <c r="AS278" s="53">
        <v>3.2037000000000003E-2</v>
      </c>
      <c r="AT278" s="53">
        <v>1.6646030000000001</v>
      </c>
      <c r="AU278" s="109">
        <v>8.4811019999999999</v>
      </c>
      <c r="AV278" s="109">
        <v>1.4031E-2</v>
      </c>
    </row>
    <row r="279" spans="1:48" ht="14.25" customHeight="1" x14ac:dyDescent="0.3">
      <c r="A279" s="9">
        <v>278</v>
      </c>
      <c r="B279" s="3">
        <v>44285</v>
      </c>
      <c r="C279" s="112">
        <v>6.6122889999999996</v>
      </c>
      <c r="D279" s="54">
        <v>1.9923E-2</v>
      </c>
      <c r="E279" s="112">
        <v>3.3188000000000002E-2</v>
      </c>
      <c r="F279" s="54">
        <v>5.8917580000000003</v>
      </c>
      <c r="G279" s="54">
        <v>2.3300709999999998</v>
      </c>
      <c r="H279" s="54">
        <v>9.5367789999999992</v>
      </c>
      <c r="I279" s="54">
        <v>6.2962000000000004E-2</v>
      </c>
      <c r="J279" s="54">
        <v>2.3836110000000001</v>
      </c>
      <c r="K279" s="54">
        <v>1.6694389999999999</v>
      </c>
      <c r="L279" s="54">
        <v>2.2996120000000002</v>
      </c>
      <c r="M279" s="54">
        <v>0.19296199999999999</v>
      </c>
      <c r="N279" s="54">
        <v>1.9428879999999999</v>
      </c>
      <c r="O279" s="54">
        <v>0.14896499999999999</v>
      </c>
      <c r="P279" s="54">
        <v>8.0892929999999996</v>
      </c>
      <c r="Q279" s="54">
        <v>0</v>
      </c>
      <c r="R279" s="54">
        <v>4.7586999999999997E-2</v>
      </c>
      <c r="S279" s="54">
        <v>4.3825010000000004</v>
      </c>
      <c r="T279" s="54">
        <v>9.1519000000000003E-2</v>
      </c>
      <c r="U279" s="54">
        <v>7.9107240000000001</v>
      </c>
      <c r="V279" s="54">
        <v>10.323935000000001</v>
      </c>
      <c r="W279" s="54">
        <v>2.4879099999999998</v>
      </c>
      <c r="X279" s="54">
        <v>2.5772E-2</v>
      </c>
      <c r="Y279" s="54">
        <v>2.4215490000000002</v>
      </c>
      <c r="Z279" s="54">
        <v>1.029844</v>
      </c>
      <c r="AA279" s="54">
        <v>9.3793389999999999</v>
      </c>
      <c r="AB279" s="54">
        <v>0.99937299999999996</v>
      </c>
      <c r="AC279" s="54">
        <v>10.248381999999999</v>
      </c>
      <c r="AD279" s="54">
        <v>1.6733629999999999</v>
      </c>
      <c r="AE279" s="54">
        <v>120.13182500000001</v>
      </c>
      <c r="AF279" s="54">
        <v>10.639675</v>
      </c>
      <c r="AG279" s="53">
        <v>92.104200000000006</v>
      </c>
      <c r="AH279" s="53">
        <v>7.4525999999999995E-2</v>
      </c>
      <c r="AI279" s="54">
        <v>1.4411050000000001</v>
      </c>
      <c r="AJ279" s="54">
        <v>2.3445209999999999</v>
      </c>
      <c r="AK279" s="53">
        <v>3.4164850000000002</v>
      </c>
      <c r="AL279" s="53">
        <v>1.2789159999999999</v>
      </c>
      <c r="AM279" s="53">
        <v>2.9687000000000002E-2</v>
      </c>
      <c r="AN279" s="53">
        <v>0.200153</v>
      </c>
      <c r="AO279" s="53">
        <v>1.020337</v>
      </c>
      <c r="AP279" s="53">
        <v>4.7211150000000002</v>
      </c>
      <c r="AQ279" s="53">
        <v>3.279398</v>
      </c>
      <c r="AR279" s="53">
        <v>4.5007999999999999E-2</v>
      </c>
      <c r="AS279" s="53">
        <v>3.1933999999999997E-2</v>
      </c>
      <c r="AT279" s="53">
        <v>1.6600820000000001</v>
      </c>
      <c r="AU279" s="109">
        <v>8.4811019999999999</v>
      </c>
      <c r="AV279" s="109">
        <v>1.3901999999999999E-2</v>
      </c>
    </row>
    <row r="280" spans="1:48" ht="14.25" customHeight="1" x14ac:dyDescent="0.3">
      <c r="A280" s="9">
        <v>279</v>
      </c>
      <c r="B280" s="3">
        <v>44284</v>
      </c>
      <c r="C280" s="112">
        <v>6.6091009999999999</v>
      </c>
      <c r="D280" s="54">
        <v>1.9914000000000001E-2</v>
      </c>
      <c r="E280" s="112">
        <v>3.3172E-2</v>
      </c>
      <c r="F280" s="54">
        <v>5.884055</v>
      </c>
      <c r="G280" s="54">
        <v>2.3244609999999999</v>
      </c>
      <c r="H280" s="54">
        <v>9.3858560000000004</v>
      </c>
      <c r="I280" s="54">
        <v>6.2095999999999998E-2</v>
      </c>
      <c r="J280" s="54">
        <v>2.3600560000000002</v>
      </c>
      <c r="K280" s="54">
        <v>1.6741159999999999</v>
      </c>
      <c r="L280" s="54">
        <v>2.2978529999999999</v>
      </c>
      <c r="M280" s="54">
        <v>0.19287399999999999</v>
      </c>
      <c r="N280" s="54">
        <v>1.930785</v>
      </c>
      <c r="O280" s="54">
        <v>0.148895</v>
      </c>
      <c r="P280" s="54">
        <v>8.0773779999999995</v>
      </c>
      <c r="Q280" s="54">
        <v>0</v>
      </c>
      <c r="R280" s="54">
        <v>4.6931E-2</v>
      </c>
      <c r="S280" s="54">
        <v>4.3454839999999999</v>
      </c>
      <c r="T280" s="54">
        <v>9.0117000000000003E-2</v>
      </c>
      <c r="U280" s="54">
        <v>7.9107240000000001</v>
      </c>
      <c r="V280" s="54">
        <v>10.323935000000001</v>
      </c>
      <c r="W280" s="54">
        <v>2.4781409999999999</v>
      </c>
      <c r="X280" s="54">
        <v>2.5762E-2</v>
      </c>
      <c r="Y280" s="54">
        <v>2.3989060000000002</v>
      </c>
      <c r="Z280" s="54">
        <v>1.029347</v>
      </c>
      <c r="AA280" s="54">
        <v>9.2247240000000001</v>
      </c>
      <c r="AB280" s="54">
        <v>0.99588200000000004</v>
      </c>
      <c r="AC280" s="54">
        <v>10.248381999999999</v>
      </c>
      <c r="AD280" s="54">
        <v>1.6733629999999999</v>
      </c>
      <c r="AE280" s="54">
        <v>120.256092</v>
      </c>
      <c r="AF280" s="54">
        <v>10.587054</v>
      </c>
      <c r="AG280" s="53">
        <v>91.929608999999999</v>
      </c>
      <c r="AH280" s="53">
        <v>7.4355000000000004E-2</v>
      </c>
      <c r="AI280" s="54">
        <v>1.4186540000000001</v>
      </c>
      <c r="AJ280" s="54">
        <v>2.3383189999999998</v>
      </c>
      <c r="AK280" s="53">
        <v>3.4156689999999998</v>
      </c>
      <c r="AL280" s="53">
        <v>1.2712730000000001</v>
      </c>
      <c r="AM280" s="53">
        <v>2.9294000000000001E-2</v>
      </c>
      <c r="AN280" s="53">
        <v>0.198462</v>
      </c>
      <c r="AO280" s="53">
        <v>1.017377</v>
      </c>
      <c r="AP280" s="53">
        <v>4.7211150000000002</v>
      </c>
      <c r="AQ280" s="53">
        <v>3.279398</v>
      </c>
      <c r="AR280" s="53">
        <v>4.5007999999999999E-2</v>
      </c>
      <c r="AS280" s="53">
        <v>3.1933999999999997E-2</v>
      </c>
      <c r="AT280" s="53">
        <v>1.6578329999999999</v>
      </c>
      <c r="AU280" s="109">
        <v>8.4811019999999999</v>
      </c>
      <c r="AV280" s="109">
        <v>1.3615E-2</v>
      </c>
    </row>
    <row r="281" spans="1:48" ht="14.25" customHeight="1" x14ac:dyDescent="0.3">
      <c r="A281" s="9">
        <v>280</v>
      </c>
      <c r="B281" s="3">
        <v>44281</v>
      </c>
      <c r="C281" s="112">
        <v>6.5996360000000003</v>
      </c>
      <c r="D281" s="54">
        <v>1.9883999999999999E-2</v>
      </c>
      <c r="E281" s="112">
        <v>3.3124000000000001E-2</v>
      </c>
      <c r="F281" s="54">
        <v>5.8776960000000003</v>
      </c>
      <c r="G281" s="54">
        <v>2.320764</v>
      </c>
      <c r="H281" s="54">
        <v>9.3284409999999998</v>
      </c>
      <c r="I281" s="54">
        <v>6.1788999999999997E-2</v>
      </c>
      <c r="J281" s="54">
        <v>2.3639739999999998</v>
      </c>
      <c r="K281" s="54">
        <v>1.6957150000000001</v>
      </c>
      <c r="L281" s="54">
        <v>2.2943210000000001</v>
      </c>
      <c r="M281" s="54">
        <v>0.192608</v>
      </c>
      <c r="N281" s="54">
        <v>1.9205730000000001</v>
      </c>
      <c r="O281" s="54">
        <v>0.14867900000000001</v>
      </c>
      <c r="P281" s="54">
        <v>8.0526859999999996</v>
      </c>
      <c r="Q281" s="54">
        <v>0</v>
      </c>
      <c r="R281" s="54">
        <v>4.7224000000000002E-2</v>
      </c>
      <c r="S281" s="54">
        <v>4.3788619999999998</v>
      </c>
      <c r="T281" s="54">
        <v>8.7888999999999995E-2</v>
      </c>
      <c r="U281" s="54">
        <v>7.3577640000000004</v>
      </c>
      <c r="V281" s="54">
        <v>9.9748760000000001</v>
      </c>
      <c r="W281" s="54">
        <v>2.4687839999999999</v>
      </c>
      <c r="X281" s="54">
        <v>2.5725999999999999E-2</v>
      </c>
      <c r="Y281" s="54">
        <v>2.421322</v>
      </c>
      <c r="Z281" s="54">
        <v>1.0278579999999999</v>
      </c>
      <c r="AA281" s="54">
        <v>9.1781319999999997</v>
      </c>
      <c r="AB281" s="54">
        <v>0.99440600000000001</v>
      </c>
      <c r="AC281" s="54">
        <v>9.2861309999999992</v>
      </c>
      <c r="AD281" s="54">
        <v>1.7330030000000001</v>
      </c>
      <c r="AE281" s="54">
        <v>120.067571</v>
      </c>
      <c r="AF281" s="54">
        <v>10.602658</v>
      </c>
      <c r="AG281" s="53">
        <v>91.920675000000003</v>
      </c>
      <c r="AH281" s="53">
        <v>7.4097999999999997E-2</v>
      </c>
      <c r="AI281" s="54">
        <v>1.4100410000000001</v>
      </c>
      <c r="AJ281" s="54">
        <v>2.3313410000000001</v>
      </c>
      <c r="AK281" s="53">
        <v>3.4259240000000002</v>
      </c>
      <c r="AL281" s="53">
        <v>1.2640290000000001</v>
      </c>
      <c r="AM281" s="53">
        <v>2.8622000000000002E-2</v>
      </c>
      <c r="AN281" s="53">
        <v>0.19842000000000001</v>
      </c>
      <c r="AO281" s="53">
        <v>1.0181290000000001</v>
      </c>
      <c r="AP281" s="53">
        <v>4.7211150000000002</v>
      </c>
      <c r="AQ281" s="53">
        <v>3.2434810000000001</v>
      </c>
      <c r="AR281" s="53">
        <v>4.5007999999999999E-2</v>
      </c>
      <c r="AS281" s="53">
        <v>3.1933999999999997E-2</v>
      </c>
      <c r="AT281" s="53">
        <v>1.6540809999999999</v>
      </c>
      <c r="AU281" s="109">
        <v>8.4811019999999999</v>
      </c>
      <c r="AV281" s="109">
        <v>1.3023E-2</v>
      </c>
    </row>
    <row r="282" spans="1:48" ht="14.25" customHeight="1" x14ac:dyDescent="0.3">
      <c r="A282" s="9">
        <v>281</v>
      </c>
      <c r="B282" s="3">
        <v>44280</v>
      </c>
      <c r="C282" s="112">
        <v>6.5964999999999998</v>
      </c>
      <c r="D282" s="54">
        <v>1.9875E-2</v>
      </c>
      <c r="E282" s="112">
        <v>3.3109E-2</v>
      </c>
      <c r="F282" s="54">
        <v>5.867693</v>
      </c>
      <c r="G282" s="54">
        <v>2.31657</v>
      </c>
      <c r="H282" s="54">
        <v>9.3364960000000004</v>
      </c>
      <c r="I282" s="54">
        <v>6.2113000000000002E-2</v>
      </c>
      <c r="J282" s="54">
        <v>2.3898429999999999</v>
      </c>
      <c r="K282" s="54">
        <v>1.7253879999999999</v>
      </c>
      <c r="L282" s="54">
        <v>2.2917969999999999</v>
      </c>
      <c r="M282" s="54">
        <v>0.19252</v>
      </c>
      <c r="N282" s="54">
        <v>1.929397</v>
      </c>
      <c r="O282" s="54">
        <v>0.14860999999999999</v>
      </c>
      <c r="P282" s="54">
        <v>8.0392100000000006</v>
      </c>
      <c r="Q282" s="54">
        <v>0</v>
      </c>
      <c r="R282" s="54">
        <v>4.7440999999999997E-2</v>
      </c>
      <c r="S282" s="54">
        <v>4.4172169999999999</v>
      </c>
      <c r="T282" s="54">
        <v>8.9071999999999998E-2</v>
      </c>
      <c r="U282" s="54">
        <v>7.3577640000000004</v>
      </c>
      <c r="V282" s="54">
        <v>9.9748760000000001</v>
      </c>
      <c r="W282" s="54">
        <v>2.469659</v>
      </c>
      <c r="X282" s="54">
        <v>2.5714999999999998E-2</v>
      </c>
      <c r="Y282" s="54">
        <v>2.4385889999999999</v>
      </c>
      <c r="Z282" s="54">
        <v>1.027361</v>
      </c>
      <c r="AA282" s="54">
        <v>9.1288999999999998</v>
      </c>
      <c r="AB282" s="54">
        <v>0.99418600000000001</v>
      </c>
      <c r="AC282" s="54">
        <v>9.2861309999999992</v>
      </c>
      <c r="AD282" s="54">
        <v>1.7330030000000001</v>
      </c>
      <c r="AE282" s="54">
        <v>119.877402</v>
      </c>
      <c r="AF282" s="54">
        <v>10.627597</v>
      </c>
      <c r="AG282" s="53">
        <v>91.961211000000006</v>
      </c>
      <c r="AH282" s="53">
        <v>7.4157000000000001E-2</v>
      </c>
      <c r="AI282" s="54">
        <v>1.4134119999999999</v>
      </c>
      <c r="AJ282" s="54">
        <v>2.3316020000000002</v>
      </c>
      <c r="AK282" s="53">
        <v>3.3994260000000001</v>
      </c>
      <c r="AL282" s="53">
        <v>1.2699609999999999</v>
      </c>
      <c r="AM282" s="53">
        <v>2.8892999999999999E-2</v>
      </c>
      <c r="AN282" s="53">
        <v>0.19883799999999999</v>
      </c>
      <c r="AO282" s="53">
        <v>1.015172</v>
      </c>
      <c r="AP282" s="53">
        <v>4.7211150000000002</v>
      </c>
      <c r="AQ282" s="53">
        <v>3.2434810000000001</v>
      </c>
      <c r="AR282" s="53">
        <v>4.5007999999999999E-2</v>
      </c>
      <c r="AS282" s="53">
        <v>3.1933999999999997E-2</v>
      </c>
      <c r="AT282" s="53">
        <v>1.6489750000000001</v>
      </c>
      <c r="AU282" s="109">
        <v>8.4811019999999999</v>
      </c>
      <c r="AV282" s="109">
        <v>1.3521999999999999E-2</v>
      </c>
    </row>
    <row r="283" spans="1:48" ht="13.5" customHeight="1" x14ac:dyDescent="0.3">
      <c r="A283" s="9">
        <v>282</v>
      </c>
      <c r="B283" s="3">
        <v>44279</v>
      </c>
      <c r="C283" s="112">
        <v>6.593369</v>
      </c>
      <c r="D283" s="54">
        <v>1.9868E-2</v>
      </c>
      <c r="E283" s="112">
        <v>3.3093999999999998E-2</v>
      </c>
      <c r="F283" s="54">
        <v>5.8664759999999996</v>
      </c>
      <c r="G283" s="54">
        <v>2.3023880000000001</v>
      </c>
      <c r="H283" s="54">
        <v>9.1376679999999997</v>
      </c>
      <c r="I283" s="54">
        <v>6.1018999999999997E-2</v>
      </c>
      <c r="J283" s="54">
        <v>2.3107000000000002</v>
      </c>
      <c r="K283" s="54">
        <v>1.6542840000000001</v>
      </c>
      <c r="L283" s="54">
        <v>2.2803819999999999</v>
      </c>
      <c r="M283" s="54">
        <v>0.19243199999999999</v>
      </c>
      <c r="N283" s="54">
        <v>1.897993</v>
      </c>
      <c r="O283" s="54">
        <v>0.14854100000000001</v>
      </c>
      <c r="P283" s="54">
        <v>8.0104100000000003</v>
      </c>
      <c r="Q283" s="54">
        <v>0</v>
      </c>
      <c r="R283" s="54">
        <v>4.5853999999999999E-2</v>
      </c>
      <c r="S283" s="54">
        <v>4.2714800000000004</v>
      </c>
      <c r="T283" s="54">
        <v>8.9750999999999997E-2</v>
      </c>
      <c r="U283" s="54">
        <v>7.3577640000000004</v>
      </c>
      <c r="V283" s="54">
        <v>9.9748760000000001</v>
      </c>
      <c r="W283" s="54">
        <v>2.4414210000000001</v>
      </c>
      <c r="X283" s="54">
        <v>2.5701999999999999E-2</v>
      </c>
      <c r="Y283" s="54">
        <v>2.3496709999999998</v>
      </c>
      <c r="Z283" s="54">
        <v>1.0268649999999999</v>
      </c>
      <c r="AA283" s="54">
        <v>8.9322549999999996</v>
      </c>
      <c r="AB283" s="54">
        <v>0.98751500000000003</v>
      </c>
      <c r="AC283" s="54">
        <v>9.2861309999999992</v>
      </c>
      <c r="AD283" s="54">
        <v>1.7330030000000001</v>
      </c>
      <c r="AE283" s="54">
        <v>119.374529</v>
      </c>
      <c r="AF283" s="54">
        <v>10.560104000000001</v>
      </c>
      <c r="AG283" s="53">
        <v>91.757129000000006</v>
      </c>
      <c r="AH283" s="53">
        <v>7.3899999999999993E-2</v>
      </c>
      <c r="AI283" s="54">
        <v>1.3895360000000001</v>
      </c>
      <c r="AJ283" s="54">
        <v>2.314667</v>
      </c>
      <c r="AK283" s="53">
        <v>3.3619829999999999</v>
      </c>
      <c r="AL283" s="53">
        <v>1.248637</v>
      </c>
      <c r="AM283" s="53">
        <v>2.8500999999999999E-2</v>
      </c>
      <c r="AN283" s="53">
        <v>0.196211</v>
      </c>
      <c r="AO283" s="53">
        <v>1.011309</v>
      </c>
      <c r="AP283" s="53">
        <v>4.7211150000000002</v>
      </c>
      <c r="AQ283" s="53">
        <v>3.2434810000000001</v>
      </c>
      <c r="AR283" s="53">
        <v>4.5007999999999999E-2</v>
      </c>
      <c r="AS283" s="53">
        <v>3.1933999999999997E-2</v>
      </c>
      <c r="AT283" s="53">
        <v>1.639354</v>
      </c>
      <c r="AU283" s="109">
        <v>8.4811019999999999</v>
      </c>
      <c r="AV283" s="109">
        <v>1.2678999999999999E-2</v>
      </c>
    </row>
    <row r="284" spans="1:48" ht="13.5" customHeight="1" x14ac:dyDescent="0.3">
      <c r="A284" s="9">
        <v>283</v>
      </c>
      <c r="B284" s="3">
        <v>44277</v>
      </c>
      <c r="C284" s="112">
        <v>6.5870850000000001</v>
      </c>
      <c r="D284" s="54">
        <v>1.9851000000000001E-2</v>
      </c>
      <c r="E284" s="112">
        <v>3.3071999999999997E-2</v>
      </c>
      <c r="F284" s="54">
        <v>5.8778389999999998</v>
      </c>
      <c r="G284" s="54">
        <v>2.3374700000000002</v>
      </c>
      <c r="H284" s="54">
        <v>8.8523370000000003</v>
      </c>
      <c r="I284" s="54">
        <v>5.6707E-2</v>
      </c>
      <c r="J284" s="54">
        <v>2.5285829999999998</v>
      </c>
      <c r="K284" s="54">
        <v>1.8120229999999999</v>
      </c>
      <c r="L284" s="54">
        <v>2.307283</v>
      </c>
      <c r="M284" s="54">
        <v>0.19225800000000001</v>
      </c>
      <c r="N284" s="54">
        <v>1.895427</v>
      </c>
      <c r="O284" s="54">
        <v>0.14840600000000001</v>
      </c>
      <c r="P284" s="54">
        <v>8.2183679999999999</v>
      </c>
      <c r="Q284" s="54">
        <v>0</v>
      </c>
      <c r="R284" s="54">
        <v>4.9064999999999998E-2</v>
      </c>
      <c r="S284" s="54">
        <v>4.7035419999999997</v>
      </c>
      <c r="T284" s="54">
        <v>8.2553000000000001E-2</v>
      </c>
      <c r="U284" s="54">
        <v>7.3577640000000004</v>
      </c>
      <c r="V284" s="54">
        <v>9.9748760000000001</v>
      </c>
      <c r="W284" s="54">
        <v>2.487549</v>
      </c>
      <c r="X284" s="54">
        <v>2.5687999999999999E-2</v>
      </c>
      <c r="Y284" s="54">
        <v>2.5882879999999999</v>
      </c>
      <c r="Z284" s="54">
        <v>1.0258879999999999</v>
      </c>
      <c r="AA284" s="54">
        <v>8.4343570000000003</v>
      </c>
      <c r="AB284" s="54">
        <v>0.99422100000000002</v>
      </c>
      <c r="AC284" s="54">
        <v>9.2861309999999992</v>
      </c>
      <c r="AD284" s="54">
        <v>1.7330030000000001</v>
      </c>
      <c r="AE284" s="54">
        <v>123.048857</v>
      </c>
      <c r="AF284" s="54">
        <v>10.694884999999999</v>
      </c>
      <c r="AG284" s="53">
        <v>92.021849000000003</v>
      </c>
      <c r="AH284" s="53">
        <v>7.3899999999999993E-2</v>
      </c>
      <c r="AI284" s="54">
        <v>1.3064519999999999</v>
      </c>
      <c r="AJ284" s="54">
        <v>2.341742</v>
      </c>
      <c r="AK284" s="53">
        <v>3.3918789999999999</v>
      </c>
      <c r="AL284" s="53">
        <v>1.246564</v>
      </c>
      <c r="AM284" s="53">
        <v>2.6686000000000001E-2</v>
      </c>
      <c r="AN284" s="53">
        <v>0.201958</v>
      </c>
      <c r="AO284" s="53">
        <v>1.0094030000000001</v>
      </c>
      <c r="AP284" s="53">
        <v>4.7479089999999999</v>
      </c>
      <c r="AQ284" s="53">
        <v>3.2434810000000001</v>
      </c>
      <c r="AR284" s="53">
        <v>4.4895999999999998E-2</v>
      </c>
      <c r="AS284" s="53">
        <v>3.1837999999999998E-2</v>
      </c>
      <c r="AT284" s="53">
        <v>1.6702399999999999</v>
      </c>
      <c r="AU284" s="109">
        <v>8.4811019999999999</v>
      </c>
      <c r="AV284" s="109">
        <v>1.2428E-2</v>
      </c>
    </row>
    <row r="285" spans="1:48" ht="13.5" customHeight="1" x14ac:dyDescent="0.3">
      <c r="A285" s="9">
        <v>284</v>
      </c>
      <c r="B285" s="3">
        <v>44274</v>
      </c>
      <c r="C285" s="112">
        <v>6.5779629999999996</v>
      </c>
      <c r="D285" s="54">
        <v>1.9824999999999999E-2</v>
      </c>
      <c r="E285" s="112">
        <v>3.3024999999999999E-2</v>
      </c>
      <c r="F285" s="54">
        <v>5.8787789999999998</v>
      </c>
      <c r="G285" s="54">
        <v>2.3428399999999998</v>
      </c>
      <c r="H285" s="54">
        <v>9.0693789999999996</v>
      </c>
      <c r="I285" s="54">
        <v>5.8094E-2</v>
      </c>
      <c r="J285" s="54">
        <v>2.5752679999999999</v>
      </c>
      <c r="K285" s="54">
        <v>1.830994</v>
      </c>
      <c r="L285" s="54">
        <v>2.3122850000000001</v>
      </c>
      <c r="M285" s="54">
        <v>0.191998</v>
      </c>
      <c r="N285" s="54">
        <v>1.92334</v>
      </c>
      <c r="O285" s="54">
        <v>0.148206</v>
      </c>
      <c r="P285" s="54">
        <v>8.2065900000000003</v>
      </c>
      <c r="Q285" s="54">
        <v>0</v>
      </c>
      <c r="R285" s="54">
        <v>5.0168999999999998E-2</v>
      </c>
      <c r="S285" s="54">
        <v>4.7877580000000002</v>
      </c>
      <c r="T285" s="54">
        <v>8.4358000000000002E-2</v>
      </c>
      <c r="U285" s="54">
        <v>7.631596</v>
      </c>
      <c r="V285" s="54">
        <v>10.269658</v>
      </c>
      <c r="W285" s="54">
        <v>2.498567</v>
      </c>
      <c r="X285" s="54">
        <v>2.5649999999999999E-2</v>
      </c>
      <c r="Y285" s="54">
        <v>2.6329289999999999</v>
      </c>
      <c r="Z285" s="54">
        <v>1.024446</v>
      </c>
      <c r="AA285" s="54">
        <v>8.6535519999999995</v>
      </c>
      <c r="AB285" s="54">
        <v>0.99956900000000004</v>
      </c>
      <c r="AC285" s="54">
        <v>9.6940290000000005</v>
      </c>
      <c r="AD285" s="54">
        <v>1.7048270000000001</v>
      </c>
      <c r="AE285" s="54">
        <v>122.87542500000001</v>
      </c>
      <c r="AF285" s="54">
        <v>10.75691</v>
      </c>
      <c r="AG285" s="53">
        <v>92.142134999999996</v>
      </c>
      <c r="AH285" s="53">
        <v>7.4045E-2</v>
      </c>
      <c r="AI285" s="54">
        <v>1.3376779999999999</v>
      </c>
      <c r="AJ285" s="54">
        <v>2.3469859999999998</v>
      </c>
      <c r="AK285" s="53">
        <v>3.377688</v>
      </c>
      <c r="AL285" s="53">
        <v>1.2635799999999999</v>
      </c>
      <c r="AM285" s="53">
        <v>2.7902E-2</v>
      </c>
      <c r="AN285" s="53">
        <v>0.20405899999999999</v>
      </c>
      <c r="AO285" s="53">
        <v>1.0141640000000001</v>
      </c>
      <c r="AP285" s="53">
        <v>4.7479089999999999</v>
      </c>
      <c r="AQ285" s="53">
        <v>3.3126139999999999</v>
      </c>
      <c r="AR285" s="53">
        <v>4.4895999999999998E-2</v>
      </c>
      <c r="AS285" s="53">
        <v>3.1837999999999998E-2</v>
      </c>
      <c r="AT285" s="53">
        <v>1.6726380000000001</v>
      </c>
      <c r="AU285" s="109">
        <v>8.4811019999999999</v>
      </c>
      <c r="AV285" s="109">
        <v>1.2421E-2</v>
      </c>
    </row>
    <row r="286" spans="1:48" ht="13.5" customHeight="1" x14ac:dyDescent="0.3">
      <c r="A286" s="9">
        <v>285</v>
      </c>
      <c r="B286" s="3">
        <v>44273</v>
      </c>
      <c r="C286" s="112">
        <v>6.5750789999999997</v>
      </c>
      <c r="D286" s="54">
        <v>1.9816E-2</v>
      </c>
      <c r="E286" s="112">
        <v>3.3009999999999998E-2</v>
      </c>
      <c r="F286" s="54">
        <v>5.8693790000000003</v>
      </c>
      <c r="G286" s="54">
        <v>2.3501560000000001</v>
      </c>
      <c r="H286" s="54">
        <v>9.111974</v>
      </c>
      <c r="I286" s="54">
        <v>5.8636000000000001E-2</v>
      </c>
      <c r="J286" s="54">
        <v>2.5875379999999999</v>
      </c>
      <c r="K286" s="54">
        <v>1.8633770000000001</v>
      </c>
      <c r="L286" s="54">
        <v>2.3124739999999999</v>
      </c>
      <c r="M286" s="54">
        <v>0.19192100000000001</v>
      </c>
      <c r="N286" s="54">
        <v>1.9456610000000001</v>
      </c>
      <c r="O286" s="54">
        <v>0.14813899999999999</v>
      </c>
      <c r="P286" s="54">
        <v>8.1962569999999992</v>
      </c>
      <c r="Q286" s="54">
        <v>0</v>
      </c>
      <c r="R286" s="54">
        <v>5.0645999999999997E-2</v>
      </c>
      <c r="S286" s="54">
        <v>4.8131469999999998</v>
      </c>
      <c r="T286" s="54">
        <v>8.6945999999999996E-2</v>
      </c>
      <c r="U286" s="54">
        <v>7.631596</v>
      </c>
      <c r="V286" s="54">
        <v>10.269658</v>
      </c>
      <c r="W286" s="54">
        <v>2.5019049999999998</v>
      </c>
      <c r="X286" s="54">
        <v>2.5638000000000001E-2</v>
      </c>
      <c r="Y286" s="54">
        <v>2.6587779999999999</v>
      </c>
      <c r="Z286" s="54">
        <v>1.024</v>
      </c>
      <c r="AA286" s="54">
        <v>8.7005619999999997</v>
      </c>
      <c r="AB286" s="54">
        <v>1.0018769999999999</v>
      </c>
      <c r="AC286" s="54">
        <v>9.6940290000000005</v>
      </c>
      <c r="AD286" s="54">
        <v>1.7048270000000001</v>
      </c>
      <c r="AE286" s="54">
        <v>122.822827</v>
      </c>
      <c r="AF286" s="54">
        <v>10.765086999999999</v>
      </c>
      <c r="AG286" s="53">
        <v>92.065670999999995</v>
      </c>
      <c r="AH286" s="53">
        <v>7.4218999999999993E-2</v>
      </c>
      <c r="AI286" s="54">
        <v>1.344222</v>
      </c>
      <c r="AJ286" s="54">
        <v>2.3492069999999998</v>
      </c>
      <c r="AK286" s="53">
        <v>3.3863310000000002</v>
      </c>
      <c r="AL286" s="53">
        <v>1.2798430000000001</v>
      </c>
      <c r="AM286" s="53">
        <v>2.8372999999999999E-2</v>
      </c>
      <c r="AN286" s="53">
        <v>0.204792</v>
      </c>
      <c r="AO286" s="53">
        <v>1.0157609999999999</v>
      </c>
      <c r="AP286" s="53">
        <v>4.7479089999999999</v>
      </c>
      <c r="AQ286" s="53">
        <v>3.3126139999999999</v>
      </c>
      <c r="AR286" s="53">
        <v>4.4895999999999998E-2</v>
      </c>
      <c r="AS286" s="53">
        <v>3.1837999999999998E-2</v>
      </c>
      <c r="AT286" s="53">
        <v>1.6777</v>
      </c>
      <c r="AU286" s="109">
        <v>8.4811019999999999</v>
      </c>
      <c r="AV286" s="109">
        <v>1.3436E-2</v>
      </c>
    </row>
    <row r="287" spans="1:48" ht="13.5" customHeight="1" x14ac:dyDescent="0.3">
      <c r="A287" s="9">
        <v>286</v>
      </c>
      <c r="B287" s="3">
        <v>44272</v>
      </c>
      <c r="C287" s="112">
        <v>6.5722100000000001</v>
      </c>
      <c r="D287" s="54">
        <v>1.9807999999999999E-2</v>
      </c>
      <c r="E287" s="112">
        <v>3.2995999999999998E-2</v>
      </c>
      <c r="F287" s="54">
        <v>5.869059</v>
      </c>
      <c r="G287" s="54">
        <v>2.3532690000000001</v>
      </c>
      <c r="H287" s="54">
        <v>9.1211230000000008</v>
      </c>
      <c r="I287" s="54">
        <v>5.8379E-2</v>
      </c>
      <c r="J287" s="54">
        <v>2.6036540000000001</v>
      </c>
      <c r="K287" s="54">
        <v>1.8540000000000001</v>
      </c>
      <c r="L287" s="54">
        <v>2.3130350000000002</v>
      </c>
      <c r="M287" s="54">
        <v>0.19184499999999999</v>
      </c>
      <c r="N287" s="54">
        <v>1.943881</v>
      </c>
      <c r="O287" s="54">
        <v>0.14807300000000001</v>
      </c>
      <c r="P287" s="54">
        <v>8.1852230000000006</v>
      </c>
      <c r="Q287" s="54">
        <v>0</v>
      </c>
      <c r="R287" s="54">
        <v>5.0548000000000003E-2</v>
      </c>
      <c r="S287" s="54">
        <v>4.825812</v>
      </c>
      <c r="T287" s="54">
        <v>8.6488999999999996E-2</v>
      </c>
      <c r="U287" s="54">
        <v>7.631596</v>
      </c>
      <c r="V287" s="54">
        <v>10.269658</v>
      </c>
      <c r="W287" s="54">
        <v>2.5020929999999999</v>
      </c>
      <c r="X287" s="54">
        <v>2.5627E-2</v>
      </c>
      <c r="Y287" s="54">
        <v>2.667154</v>
      </c>
      <c r="Z287" s="54">
        <v>1.0235540000000001</v>
      </c>
      <c r="AA287" s="54">
        <v>8.7064590000000006</v>
      </c>
      <c r="AB287" s="54">
        <v>1.002426</v>
      </c>
      <c r="AC287" s="54">
        <v>9.6940290000000005</v>
      </c>
      <c r="AD287" s="54">
        <v>1.7048270000000001</v>
      </c>
      <c r="AE287" s="54">
        <v>122.657804</v>
      </c>
      <c r="AF287" s="54">
        <v>10.778117999999999</v>
      </c>
      <c r="AG287" s="53">
        <v>92.074076000000005</v>
      </c>
      <c r="AH287" s="53">
        <v>7.4186000000000002E-2</v>
      </c>
      <c r="AI287" s="54">
        <v>1.346436</v>
      </c>
      <c r="AJ287" s="54">
        <v>2.3490329999999999</v>
      </c>
      <c r="AK287" s="53">
        <v>3.3747929999999999</v>
      </c>
      <c r="AL287" s="53">
        <v>1.2782849999999999</v>
      </c>
      <c r="AM287" s="53">
        <v>2.8369999999999999E-2</v>
      </c>
      <c r="AN287" s="53">
        <v>0.204814</v>
      </c>
      <c r="AO287" s="53">
        <v>1.0162910000000001</v>
      </c>
      <c r="AP287" s="53">
        <v>4.7479089999999999</v>
      </c>
      <c r="AQ287" s="53">
        <v>3.3126139999999999</v>
      </c>
      <c r="AR287" s="53">
        <v>4.4895999999999998E-2</v>
      </c>
      <c r="AS287" s="53">
        <v>3.1837999999999998E-2</v>
      </c>
      <c r="AT287" s="53">
        <v>1.6778740000000001</v>
      </c>
      <c r="AU287" s="109">
        <v>8.4811019999999999</v>
      </c>
      <c r="AV287" s="109">
        <v>1.3455E-2</v>
      </c>
    </row>
    <row r="288" spans="1:48" ht="13.5" customHeight="1" x14ac:dyDescent="0.3">
      <c r="A288" s="9">
        <v>287</v>
      </c>
      <c r="B288" s="3">
        <v>44271</v>
      </c>
      <c r="C288" s="112">
        <v>6.5693440000000001</v>
      </c>
      <c r="D288" s="54">
        <v>1.9799000000000001E-2</v>
      </c>
      <c r="E288" s="112">
        <v>3.2981000000000003E-2</v>
      </c>
      <c r="F288" s="54">
        <v>5.8668139999999998</v>
      </c>
      <c r="G288" s="54">
        <v>2.3481200000000002</v>
      </c>
      <c r="H288" s="54">
        <v>9.1418990000000004</v>
      </c>
      <c r="I288" s="54">
        <v>5.8507999999999998E-2</v>
      </c>
      <c r="J288" s="54">
        <v>2.5826449999999999</v>
      </c>
      <c r="K288" s="54">
        <v>1.821502</v>
      </c>
      <c r="L288" s="54">
        <v>2.3102429999999998</v>
      </c>
      <c r="M288" s="54">
        <v>0.191769</v>
      </c>
      <c r="N288" s="54">
        <v>1.9377960000000001</v>
      </c>
      <c r="O288" s="54">
        <v>0.14801</v>
      </c>
      <c r="P288" s="54">
        <v>8.1841919999999995</v>
      </c>
      <c r="Q288" s="54">
        <v>0</v>
      </c>
      <c r="R288" s="54">
        <v>4.9993999999999997E-2</v>
      </c>
      <c r="S288" s="54">
        <v>4.7871290000000002</v>
      </c>
      <c r="T288" s="54">
        <v>8.6593000000000003E-2</v>
      </c>
      <c r="U288" s="54">
        <v>7.631596</v>
      </c>
      <c r="V288" s="54">
        <v>10.269658</v>
      </c>
      <c r="W288" s="54">
        <v>2.5018389999999999</v>
      </c>
      <c r="X288" s="54">
        <v>2.5614999999999999E-2</v>
      </c>
      <c r="Y288" s="54">
        <v>2.6427149999999999</v>
      </c>
      <c r="Z288" s="54">
        <v>1.023109</v>
      </c>
      <c r="AA288" s="54">
        <v>8.7378809999999998</v>
      </c>
      <c r="AB288" s="54">
        <v>1.0019579999999999</v>
      </c>
      <c r="AC288" s="54">
        <v>9.6940290000000005</v>
      </c>
      <c r="AD288" s="54">
        <v>1.7048270000000001</v>
      </c>
      <c r="AE288" s="54">
        <v>122.654545</v>
      </c>
      <c r="AF288" s="54">
        <v>10.764998</v>
      </c>
      <c r="AG288" s="53">
        <v>92.000591999999997</v>
      </c>
      <c r="AH288" s="53">
        <v>7.4092000000000005E-2</v>
      </c>
      <c r="AI288" s="54">
        <v>1.35175</v>
      </c>
      <c r="AJ288" s="54">
        <v>2.3483160000000001</v>
      </c>
      <c r="AK288" s="53">
        <v>3.3597779999999999</v>
      </c>
      <c r="AL288" s="53">
        <v>1.2735860000000001</v>
      </c>
      <c r="AM288" s="53">
        <v>2.8657999999999999E-2</v>
      </c>
      <c r="AN288" s="53">
        <v>0.20380799999999999</v>
      </c>
      <c r="AO288" s="53">
        <v>1.015987</v>
      </c>
      <c r="AP288" s="53">
        <v>4.7194219999999998</v>
      </c>
      <c r="AQ288" s="53">
        <v>3.3126139999999999</v>
      </c>
      <c r="AR288" s="53">
        <v>4.4722999999999999E-2</v>
      </c>
      <c r="AS288" s="53">
        <v>3.1757000000000001E-2</v>
      </c>
      <c r="AT288" s="53">
        <v>1.6726840000000001</v>
      </c>
      <c r="AU288" s="109">
        <v>8.4811019999999999</v>
      </c>
      <c r="AV288" s="109">
        <v>1.3620999999999999E-2</v>
      </c>
    </row>
    <row r="289" spans="1:48" ht="13.5" customHeight="1" x14ac:dyDescent="0.3">
      <c r="A289" s="9">
        <v>288</v>
      </c>
      <c r="B289" s="3">
        <v>44270</v>
      </c>
      <c r="C289" s="112">
        <v>6.5664619999999996</v>
      </c>
      <c r="D289" s="54">
        <v>1.9791E-2</v>
      </c>
      <c r="E289" s="112">
        <v>3.2966000000000002E-2</v>
      </c>
      <c r="F289" s="54">
        <v>5.8642830000000004</v>
      </c>
      <c r="G289" s="54">
        <v>2.3465850000000001</v>
      </c>
      <c r="H289" s="54">
        <v>9.1763139999999996</v>
      </c>
      <c r="I289" s="54">
        <v>5.8318000000000002E-2</v>
      </c>
      <c r="J289" s="54">
        <v>2.586694</v>
      </c>
      <c r="K289" s="54">
        <v>1.8111699999999999</v>
      </c>
      <c r="L289" s="54">
        <v>2.3068879999999998</v>
      </c>
      <c r="M289" s="54">
        <v>0.191688</v>
      </c>
      <c r="N289" s="54">
        <v>1.9338010000000001</v>
      </c>
      <c r="O289" s="54">
        <v>0.14794399999999999</v>
      </c>
      <c r="P289" s="54">
        <v>8.1866059999999994</v>
      </c>
      <c r="Q289" s="54">
        <v>0</v>
      </c>
      <c r="R289" s="54">
        <v>4.9952000000000003E-2</v>
      </c>
      <c r="S289" s="54">
        <v>4.8146599999999999</v>
      </c>
      <c r="T289" s="54">
        <v>8.6361999999999994E-2</v>
      </c>
      <c r="U289" s="54">
        <v>7.631596</v>
      </c>
      <c r="V289" s="54">
        <v>10.269658</v>
      </c>
      <c r="W289" s="54">
        <v>2.501878</v>
      </c>
      <c r="X289" s="54">
        <v>2.5600999999999999E-2</v>
      </c>
      <c r="Y289" s="54">
        <v>2.6612629999999999</v>
      </c>
      <c r="Z289" s="54">
        <v>1.0228280000000001</v>
      </c>
      <c r="AA289" s="54">
        <v>8.7771919999999994</v>
      </c>
      <c r="AB289" s="54">
        <v>1.0016160000000001</v>
      </c>
      <c r="AC289" s="54">
        <v>9.6940290000000005</v>
      </c>
      <c r="AD289" s="54">
        <v>1.7048270000000001</v>
      </c>
      <c r="AE289" s="54">
        <v>122.65755900000001</v>
      </c>
      <c r="AF289" s="54">
        <v>10.758440999999999</v>
      </c>
      <c r="AG289" s="53">
        <v>91.936256</v>
      </c>
      <c r="AH289" s="53">
        <v>7.4111999999999997E-2</v>
      </c>
      <c r="AI289" s="54">
        <v>1.357758</v>
      </c>
      <c r="AJ289" s="54">
        <v>2.3482660000000002</v>
      </c>
      <c r="AK289" s="53">
        <v>3.3692150000000001</v>
      </c>
      <c r="AL289" s="53">
        <v>1.270437</v>
      </c>
      <c r="AM289" s="53">
        <v>2.8771000000000001E-2</v>
      </c>
      <c r="AN289" s="53">
        <v>0.20377500000000001</v>
      </c>
      <c r="AO289" s="53">
        <v>1.015568</v>
      </c>
      <c r="AP289" s="53">
        <v>4.7194219999999998</v>
      </c>
      <c r="AQ289" s="53">
        <v>3.3126139999999999</v>
      </c>
      <c r="AR289" s="53">
        <v>4.4722999999999999E-2</v>
      </c>
      <c r="AS289" s="53">
        <v>3.1757000000000001E-2</v>
      </c>
      <c r="AT289" s="53">
        <v>1.6698059999999999</v>
      </c>
      <c r="AU289" s="109">
        <v>8.4811019999999999</v>
      </c>
      <c r="AV289" s="109">
        <v>1.3717E-2</v>
      </c>
    </row>
    <row r="290" spans="1:48" ht="13.5" customHeight="1" x14ac:dyDescent="0.3">
      <c r="A290" s="9">
        <v>289</v>
      </c>
      <c r="B290" s="3">
        <v>44267</v>
      </c>
      <c r="C290" s="112">
        <v>6.557823</v>
      </c>
      <c r="D290" s="54">
        <v>1.9765000000000001E-2</v>
      </c>
      <c r="E290" s="112">
        <v>3.2923000000000001E-2</v>
      </c>
      <c r="F290" s="54">
        <v>5.8554519999999997</v>
      </c>
      <c r="G290" s="54">
        <v>2.342625</v>
      </c>
      <c r="H290" s="54">
        <v>9.0273040000000009</v>
      </c>
      <c r="I290" s="54">
        <v>5.8096000000000002E-2</v>
      </c>
      <c r="J290" s="54">
        <v>2.5857760000000001</v>
      </c>
      <c r="K290" s="54">
        <v>1.796916</v>
      </c>
      <c r="L290" s="54">
        <v>2.3030910000000002</v>
      </c>
      <c r="M290" s="54">
        <v>0.19145400000000001</v>
      </c>
      <c r="N290" s="54">
        <v>1.9234180000000001</v>
      </c>
      <c r="O290" s="54">
        <v>0.14773900000000001</v>
      </c>
      <c r="P290" s="54">
        <v>8.1897459999999995</v>
      </c>
      <c r="Q290" s="54">
        <v>0</v>
      </c>
      <c r="R290" s="54">
        <v>4.9735000000000001E-2</v>
      </c>
      <c r="S290" s="54">
        <v>4.8031119999999996</v>
      </c>
      <c r="T290" s="54">
        <v>8.6391999999999997E-2</v>
      </c>
      <c r="U290" s="54">
        <v>7.5796520000000003</v>
      </c>
      <c r="V290" s="54">
        <v>10.252131</v>
      </c>
      <c r="W290" s="54">
        <v>2.4923839999999999</v>
      </c>
      <c r="X290" s="54">
        <v>2.5566999999999999E-2</v>
      </c>
      <c r="Y290" s="54">
        <v>2.6532650000000002</v>
      </c>
      <c r="Z290" s="54">
        <v>1.02199</v>
      </c>
      <c r="AA290" s="54">
        <v>8.6201109999999996</v>
      </c>
      <c r="AB290" s="54">
        <v>1.000426</v>
      </c>
      <c r="AC290" s="54">
        <v>9.6078890000000001</v>
      </c>
      <c r="AD290" s="54">
        <v>1.6984090000000001</v>
      </c>
      <c r="AE290" s="54">
        <v>122.625657</v>
      </c>
      <c r="AF290" s="54">
        <v>10.750605</v>
      </c>
      <c r="AG290" s="53">
        <v>91.831663000000006</v>
      </c>
      <c r="AH290" s="53">
        <v>7.3894000000000001E-2</v>
      </c>
      <c r="AI290" s="54">
        <v>1.3386070000000001</v>
      </c>
      <c r="AJ290" s="54">
        <v>2.3411179999999998</v>
      </c>
      <c r="AK290" s="53">
        <v>3.3647619999999998</v>
      </c>
      <c r="AL290" s="53">
        <v>1.2629170000000001</v>
      </c>
      <c r="AM290" s="53">
        <v>2.8344000000000001E-2</v>
      </c>
      <c r="AN290" s="53">
        <v>0.20302000000000001</v>
      </c>
      <c r="AO290" s="53">
        <v>1.01387</v>
      </c>
      <c r="AP290" s="53">
        <v>4.7194219999999998</v>
      </c>
      <c r="AQ290" s="53">
        <v>3.2339319999999998</v>
      </c>
      <c r="AR290" s="53">
        <v>4.4722999999999999E-2</v>
      </c>
      <c r="AS290" s="53">
        <v>3.1757000000000001E-2</v>
      </c>
      <c r="AT290" s="53">
        <v>1.666682</v>
      </c>
      <c r="AU290" s="109">
        <v>8.4811019999999999</v>
      </c>
      <c r="AV290" s="109">
        <v>1.3552E-2</v>
      </c>
    </row>
    <row r="291" spans="1:48" ht="13.5" customHeight="1" x14ac:dyDescent="0.3">
      <c r="A291" s="9">
        <v>290</v>
      </c>
      <c r="B291" s="3">
        <v>44266</v>
      </c>
      <c r="C291" s="112">
        <v>6.5549429999999997</v>
      </c>
      <c r="D291" s="54">
        <v>1.9757E-2</v>
      </c>
      <c r="E291" s="112">
        <v>3.2909000000000001E-2</v>
      </c>
      <c r="F291" s="54">
        <v>5.8568040000000003</v>
      </c>
      <c r="G291" s="54">
        <v>2.3450440000000001</v>
      </c>
      <c r="H291" s="54">
        <v>9.1750760000000007</v>
      </c>
      <c r="I291" s="54">
        <v>5.8427E-2</v>
      </c>
      <c r="J291" s="54">
        <v>2.5950839999999999</v>
      </c>
      <c r="K291" s="54">
        <v>1.803194</v>
      </c>
      <c r="L291" s="54">
        <v>2.3047019999999998</v>
      </c>
      <c r="M291" s="54">
        <v>0.19137699999999999</v>
      </c>
      <c r="N291" s="54">
        <v>1.927737</v>
      </c>
      <c r="O291" s="54">
        <v>0.14767</v>
      </c>
      <c r="P291" s="54">
        <v>8.1803899999999992</v>
      </c>
      <c r="Q291" s="54">
        <v>0</v>
      </c>
      <c r="R291" s="54">
        <v>4.9793999999999998E-2</v>
      </c>
      <c r="S291" s="54">
        <v>4.8167999999999997</v>
      </c>
      <c r="T291" s="54">
        <v>8.5541000000000006E-2</v>
      </c>
      <c r="U291" s="54">
        <v>7.5796520000000003</v>
      </c>
      <c r="V291" s="54">
        <v>10.252131</v>
      </c>
      <c r="W291" s="54">
        <v>2.4958779999999998</v>
      </c>
      <c r="X291" s="54">
        <v>2.5555999999999999E-2</v>
      </c>
      <c r="Y291" s="54">
        <v>2.6623079999999999</v>
      </c>
      <c r="Z291" s="54">
        <v>1.021776</v>
      </c>
      <c r="AA291" s="54">
        <v>8.7923550000000006</v>
      </c>
      <c r="AB291" s="54">
        <v>0</v>
      </c>
      <c r="AC291" s="54">
        <v>9.6078890000000001</v>
      </c>
      <c r="AD291" s="54">
        <v>1.6984090000000001</v>
      </c>
      <c r="AE291" s="54">
        <v>122.549663</v>
      </c>
      <c r="AF291" s="54">
        <v>10.777139</v>
      </c>
      <c r="AG291" s="53">
        <v>91.939316000000005</v>
      </c>
      <c r="AH291" s="53">
        <v>7.3923000000000003E-2</v>
      </c>
      <c r="AI291" s="54">
        <v>1.3571789999999999</v>
      </c>
      <c r="AJ291" s="54">
        <v>2.342705</v>
      </c>
      <c r="AK291" s="53">
        <v>3.3545219999999998</v>
      </c>
      <c r="AL291" s="53">
        <v>1.2649520000000001</v>
      </c>
      <c r="AM291" s="53">
        <v>2.8527E-2</v>
      </c>
      <c r="AN291" s="53">
        <v>0.20397599999999999</v>
      </c>
      <c r="AO291" s="53">
        <v>1.014616</v>
      </c>
      <c r="AP291" s="53">
        <v>4.7194219999999998</v>
      </c>
      <c r="AQ291" s="53">
        <v>3.2339319999999998</v>
      </c>
      <c r="AR291" s="53">
        <v>4.4722999999999999E-2</v>
      </c>
      <c r="AS291" s="53">
        <v>3.1757000000000001E-2</v>
      </c>
      <c r="AT291" s="53">
        <v>1.6677820000000001</v>
      </c>
      <c r="AU291" s="109">
        <v>8.4811019999999999</v>
      </c>
      <c r="AV291" s="109">
        <v>1.3566999999999999E-2</v>
      </c>
    </row>
    <row r="292" spans="1:48" ht="13.5" customHeight="1" x14ac:dyDescent="0.3">
      <c r="A292" s="9">
        <v>291</v>
      </c>
      <c r="B292" s="3">
        <v>44265</v>
      </c>
      <c r="C292" s="112">
        <v>6.5521710000000004</v>
      </c>
      <c r="D292" s="54">
        <v>1.9748000000000002E-2</v>
      </c>
      <c r="E292" s="112">
        <v>3.2894E-2</v>
      </c>
      <c r="F292" s="54">
        <v>5.8481569999999996</v>
      </c>
      <c r="G292" s="54">
        <v>2.3347289999999998</v>
      </c>
      <c r="H292" s="54">
        <v>9.2292489999999994</v>
      </c>
      <c r="I292" s="54">
        <v>5.8373000000000001E-2</v>
      </c>
      <c r="J292" s="54">
        <v>2.5681669999999999</v>
      </c>
      <c r="K292" s="54">
        <v>1.7839659999999999</v>
      </c>
      <c r="L292" s="54">
        <v>2.2984399999999998</v>
      </c>
      <c r="M292" s="54">
        <v>0.191304</v>
      </c>
      <c r="N292" s="54">
        <v>1.929244</v>
      </c>
      <c r="O292" s="54">
        <v>0.14760300000000001</v>
      </c>
      <c r="P292" s="54">
        <v>8.1775230000000008</v>
      </c>
      <c r="Q292" s="54">
        <v>0</v>
      </c>
      <c r="R292" s="54">
        <v>4.9265999999999997E-2</v>
      </c>
      <c r="S292" s="54">
        <v>4.7783769999999999</v>
      </c>
      <c r="T292" s="54">
        <v>8.6582000000000006E-2</v>
      </c>
      <c r="U292" s="54">
        <v>7.5796520000000003</v>
      </c>
      <c r="V292" s="54">
        <v>10.252131</v>
      </c>
      <c r="W292" s="54">
        <v>2.4865729999999999</v>
      </c>
      <c r="X292" s="54">
        <v>2.5544000000000001E-2</v>
      </c>
      <c r="Y292" s="54">
        <v>2.64262</v>
      </c>
      <c r="Z292" s="54">
        <v>1.0214970000000001</v>
      </c>
      <c r="AA292" s="54">
        <v>8.8451170000000001</v>
      </c>
      <c r="AB292" s="54">
        <v>0</v>
      </c>
      <c r="AC292" s="54">
        <v>9.6078890000000001</v>
      </c>
      <c r="AD292" s="54">
        <v>1.6984090000000001</v>
      </c>
      <c r="AE292" s="54">
        <v>122.519634</v>
      </c>
      <c r="AF292" s="54">
        <v>10.759871</v>
      </c>
      <c r="AG292" s="53">
        <v>91.856410999999994</v>
      </c>
      <c r="AH292" s="53">
        <v>7.3879E-2</v>
      </c>
      <c r="AI292" s="54">
        <v>1.36466</v>
      </c>
      <c r="AJ292" s="54">
        <v>2.3371300000000002</v>
      </c>
      <c r="AK292" s="53">
        <v>3.3422239999999999</v>
      </c>
      <c r="AL292" s="53">
        <v>1.266113</v>
      </c>
      <c r="AM292" s="53">
        <v>2.8722999999999999E-2</v>
      </c>
      <c r="AN292" s="53">
        <v>0.202767</v>
      </c>
      <c r="AO292" s="53">
        <v>1.0102679999999999</v>
      </c>
      <c r="AP292" s="53">
        <v>4.7194219999999998</v>
      </c>
      <c r="AQ292" s="53">
        <v>3.2339319999999998</v>
      </c>
      <c r="AR292" s="53">
        <v>4.4722999999999999E-2</v>
      </c>
      <c r="AS292" s="53">
        <v>3.1757000000000001E-2</v>
      </c>
      <c r="AT292" s="53">
        <v>1.6614359999999999</v>
      </c>
      <c r="AU292" s="109">
        <v>8.4811019999999999</v>
      </c>
      <c r="AV292" s="109">
        <v>1.3476E-2</v>
      </c>
    </row>
    <row r="293" spans="1:48" ht="13.5" customHeight="1" x14ac:dyDescent="0.3">
      <c r="A293" s="9">
        <v>292</v>
      </c>
      <c r="B293" s="3">
        <v>44264</v>
      </c>
      <c r="C293" s="112">
        <v>6.549277</v>
      </c>
      <c r="D293" s="54">
        <v>1.9739E-2</v>
      </c>
      <c r="E293" s="112">
        <v>3.2878999999999999E-2</v>
      </c>
      <c r="F293" s="54">
        <v>5.8448010000000004</v>
      </c>
      <c r="G293" s="54">
        <v>2.3350759999999999</v>
      </c>
      <c r="H293" s="54">
        <v>9.1816180000000003</v>
      </c>
      <c r="I293" s="54">
        <v>5.7935E-2</v>
      </c>
      <c r="J293" s="54">
        <v>2.5496560000000001</v>
      </c>
      <c r="K293" s="54">
        <v>1.7766839999999999</v>
      </c>
      <c r="L293" s="54">
        <v>2.2965309999999999</v>
      </c>
      <c r="M293" s="54">
        <v>0.19122600000000001</v>
      </c>
      <c r="N293" s="54">
        <v>1.904968</v>
      </c>
      <c r="O293" s="54">
        <v>0.147537</v>
      </c>
      <c r="P293" s="54">
        <v>8.178274</v>
      </c>
      <c r="Q293" s="54">
        <v>0</v>
      </c>
      <c r="R293" s="54">
        <v>4.9033E-2</v>
      </c>
      <c r="S293" s="54">
        <v>4.7595520000000002</v>
      </c>
      <c r="T293" s="54">
        <v>8.2360000000000003E-2</v>
      </c>
      <c r="U293" s="54">
        <v>7.5796520000000003</v>
      </c>
      <c r="V293" s="54">
        <v>10.252131</v>
      </c>
      <c r="W293" s="54">
        <v>2.4738410000000002</v>
      </c>
      <c r="X293" s="54">
        <v>2.5527000000000001E-2</v>
      </c>
      <c r="Y293" s="54">
        <v>2.6395240000000002</v>
      </c>
      <c r="Z293" s="54">
        <v>1.023458</v>
      </c>
      <c r="AA293" s="54">
        <v>8.7926900000000003</v>
      </c>
      <c r="AB293" s="54">
        <v>0</v>
      </c>
      <c r="AC293" s="54">
        <v>9.6078890000000001</v>
      </c>
      <c r="AD293" s="54">
        <v>1.6984090000000001</v>
      </c>
      <c r="AE293" s="54">
        <v>122.65384400000001</v>
      </c>
      <c r="AF293" s="54">
        <v>10.687595</v>
      </c>
      <c r="AG293" s="53">
        <v>91.580569999999994</v>
      </c>
      <c r="AH293" s="53">
        <v>7.3826000000000003E-2</v>
      </c>
      <c r="AI293" s="54">
        <v>1.3584769999999999</v>
      </c>
      <c r="AJ293" s="54">
        <v>2.3295219999999999</v>
      </c>
      <c r="AK293" s="53">
        <v>3.3960880000000002</v>
      </c>
      <c r="AL293" s="53">
        <v>1.2475810000000001</v>
      </c>
      <c r="AM293" s="53">
        <v>2.8791000000000001E-2</v>
      </c>
      <c r="AN293" s="53">
        <v>0.20253699999999999</v>
      </c>
      <c r="AO293" s="53">
        <v>1.010086</v>
      </c>
      <c r="AP293" s="53">
        <v>4.700272</v>
      </c>
      <c r="AQ293" s="53">
        <v>3.2339319999999998</v>
      </c>
      <c r="AR293" s="53">
        <v>4.4457000000000003E-2</v>
      </c>
      <c r="AS293" s="53">
        <v>3.1661000000000002E-2</v>
      </c>
      <c r="AT293" s="53">
        <v>1.6638520000000001</v>
      </c>
      <c r="AU293" s="109">
        <v>8.4811019999999999</v>
      </c>
      <c r="AV293" s="109">
        <v>1.3501000000000001E-2</v>
      </c>
    </row>
    <row r="294" spans="1:48" ht="13.5" customHeight="1" x14ac:dyDescent="0.3">
      <c r="A294" s="9">
        <v>293</v>
      </c>
      <c r="B294" s="3">
        <v>44263</v>
      </c>
      <c r="C294" s="112">
        <v>6.5465859999999996</v>
      </c>
      <c r="D294" s="54">
        <v>1.9730000000000001E-2</v>
      </c>
      <c r="E294" s="112">
        <v>3.2863000000000003E-2</v>
      </c>
      <c r="F294" s="54">
        <v>5.8397800000000002</v>
      </c>
      <c r="G294" s="54">
        <v>2.3320989999999999</v>
      </c>
      <c r="H294" s="54">
        <v>9.1048299999999998</v>
      </c>
      <c r="I294" s="54">
        <v>5.7348999999999997E-2</v>
      </c>
      <c r="J294" s="54">
        <v>2.5659290000000001</v>
      </c>
      <c r="K294" s="54">
        <v>1.789444</v>
      </c>
      <c r="L294" s="54">
        <v>2.2921900000000002</v>
      </c>
      <c r="M294" s="54">
        <v>0.19114900000000001</v>
      </c>
      <c r="N294" s="54">
        <v>1.9115899999999999</v>
      </c>
      <c r="O294" s="54">
        <v>0.14746899999999999</v>
      </c>
      <c r="P294" s="54">
        <v>8.1888909999999999</v>
      </c>
      <c r="Q294" s="54">
        <v>0</v>
      </c>
      <c r="R294" s="54">
        <v>4.9067E-2</v>
      </c>
      <c r="S294" s="54">
        <v>4.7864829999999996</v>
      </c>
      <c r="T294" s="54">
        <v>8.405E-2</v>
      </c>
      <c r="U294" s="54">
        <v>7.5796520000000003</v>
      </c>
      <c r="V294" s="54">
        <v>10.252131</v>
      </c>
      <c r="W294" s="54">
        <v>2.4787659999999998</v>
      </c>
      <c r="X294" s="54">
        <v>2.5527999999999999E-2</v>
      </c>
      <c r="Y294" s="54">
        <v>2.6496879999999998</v>
      </c>
      <c r="Z294" s="54">
        <v>1.0231699999999999</v>
      </c>
      <c r="AA294" s="54">
        <v>8.7021510000000006</v>
      </c>
      <c r="AB294" s="54">
        <v>0</v>
      </c>
      <c r="AC294" s="54">
        <v>9.6078890000000001</v>
      </c>
      <c r="AD294" s="54">
        <v>1.6984090000000001</v>
      </c>
      <c r="AE294" s="54">
        <v>122.747483</v>
      </c>
      <c r="AF294" s="54">
        <v>10.694808</v>
      </c>
      <c r="AG294" s="53">
        <v>91.598427999999998</v>
      </c>
      <c r="AH294" s="53">
        <v>7.3734999999999995E-2</v>
      </c>
      <c r="AI294" s="54">
        <v>1.348705</v>
      </c>
      <c r="AJ294" s="54">
        <v>2.3319299999999998</v>
      </c>
      <c r="AK294" s="53">
        <v>3.3887990000000001</v>
      </c>
      <c r="AL294" s="53">
        <v>1.253876</v>
      </c>
      <c r="AM294" s="53">
        <v>2.8514000000000001E-2</v>
      </c>
      <c r="AN294" s="53">
        <v>0.202293</v>
      </c>
      <c r="AO294" s="53">
        <v>1.0074810000000001</v>
      </c>
      <c r="AP294" s="53">
        <v>4.700272</v>
      </c>
      <c r="AQ294" s="53">
        <v>3.2339319999999998</v>
      </c>
      <c r="AR294" s="53">
        <v>4.4457000000000003E-2</v>
      </c>
      <c r="AS294" s="53">
        <v>3.1661000000000002E-2</v>
      </c>
      <c r="AT294" s="53">
        <v>1.6616040000000001</v>
      </c>
      <c r="AU294" s="109">
        <v>8.4811019999999999</v>
      </c>
      <c r="AV294" s="109">
        <v>1.3606999999999999E-2</v>
      </c>
    </row>
    <row r="295" spans="1:48" ht="13.5" customHeight="1" x14ac:dyDescent="0.3">
      <c r="A295" s="9">
        <v>294</v>
      </c>
      <c r="B295" s="3">
        <v>44260</v>
      </c>
      <c r="C295" s="112">
        <v>6.5379009999999997</v>
      </c>
      <c r="D295" s="54">
        <v>1.9703999999999999E-2</v>
      </c>
      <c r="E295" s="112">
        <v>3.2818E-2</v>
      </c>
      <c r="F295" s="54">
        <v>5.833399</v>
      </c>
      <c r="G295" s="54">
        <v>2.334463</v>
      </c>
      <c r="H295" s="54">
        <v>9.0531199999999998</v>
      </c>
      <c r="I295" s="54">
        <v>5.7534000000000002E-2</v>
      </c>
      <c r="J295" s="54">
        <v>2.5658069999999999</v>
      </c>
      <c r="K295" s="54">
        <v>1.7742230000000001</v>
      </c>
      <c r="L295" s="54">
        <v>2.2931050000000002</v>
      </c>
      <c r="M295" s="54">
        <v>0.190915</v>
      </c>
      <c r="N295" s="54">
        <v>1.9023829999999999</v>
      </c>
      <c r="O295" s="54">
        <v>0.14727199999999999</v>
      </c>
      <c r="P295" s="54">
        <v>8.2045410000000007</v>
      </c>
      <c r="Q295" s="54">
        <v>0</v>
      </c>
      <c r="R295" s="54">
        <v>4.8871999999999999E-2</v>
      </c>
      <c r="S295" s="54">
        <v>4.7571260000000004</v>
      </c>
      <c r="T295" s="54">
        <v>8.2493999999999998E-2</v>
      </c>
      <c r="U295" s="54">
        <v>7.422784</v>
      </c>
      <c r="V295" s="54">
        <v>10.002685</v>
      </c>
      <c r="W295" s="54">
        <v>2.4710709999999998</v>
      </c>
      <c r="X295" s="54">
        <v>2.5499999999999998E-2</v>
      </c>
      <c r="Y295" s="54">
        <v>2.6304099999999999</v>
      </c>
      <c r="Z295" s="54">
        <v>1.0223089999999999</v>
      </c>
      <c r="AA295" s="54">
        <v>8.6374510000000004</v>
      </c>
      <c r="AB295" s="54">
        <v>0</v>
      </c>
      <c r="AC295" s="54">
        <v>9.4293910000000007</v>
      </c>
      <c r="AD295" s="54">
        <v>1.6803760000000001</v>
      </c>
      <c r="AE295" s="54">
        <v>123.031024</v>
      </c>
      <c r="AF295" s="54">
        <v>10.680357000000001</v>
      </c>
      <c r="AG295" s="53">
        <v>91.545175</v>
      </c>
      <c r="AH295" s="53">
        <v>7.3811000000000002E-2</v>
      </c>
      <c r="AI295" s="54">
        <v>1.345996</v>
      </c>
      <c r="AJ295" s="54">
        <v>2.3263319999999998</v>
      </c>
      <c r="AK295" s="53">
        <v>3.3679000000000001</v>
      </c>
      <c r="AL295" s="53">
        <v>1.245849</v>
      </c>
      <c r="AM295" s="53">
        <v>2.7699999999999999E-2</v>
      </c>
      <c r="AN295" s="53">
        <v>0.20196900000000001</v>
      </c>
      <c r="AO295" s="53">
        <v>1.0062260000000001</v>
      </c>
      <c r="AP295" s="53">
        <v>4.700272</v>
      </c>
      <c r="AQ295" s="53">
        <v>3.1120730000000001</v>
      </c>
      <c r="AR295" s="53">
        <v>4.4457000000000003E-2</v>
      </c>
      <c r="AS295" s="53">
        <v>3.1661000000000002E-2</v>
      </c>
      <c r="AT295" s="53">
        <v>1.662809</v>
      </c>
      <c r="AU295" s="109">
        <v>8.4811019999999999</v>
      </c>
      <c r="AV295" s="109">
        <v>1.3117E-2</v>
      </c>
    </row>
    <row r="296" spans="1:48" ht="13.5" customHeight="1" x14ac:dyDescent="0.3">
      <c r="A296" s="9">
        <v>295</v>
      </c>
      <c r="B296" s="3">
        <v>44259</v>
      </c>
      <c r="C296" s="112">
        <v>6.5350469999999996</v>
      </c>
      <c r="D296" s="54">
        <v>1.9696000000000002E-2</v>
      </c>
      <c r="E296" s="112">
        <v>3.2801999999999998E-2</v>
      </c>
      <c r="F296" s="54">
        <v>5.8275769999999998</v>
      </c>
      <c r="G296" s="54">
        <v>2.3391519999999999</v>
      </c>
      <c r="H296" s="54">
        <v>8.9363460000000003</v>
      </c>
      <c r="I296" s="54">
        <v>5.7166000000000002E-2</v>
      </c>
      <c r="J296" s="54">
        <v>2.5458769999999999</v>
      </c>
      <c r="K296" s="54">
        <v>1.7794970000000001</v>
      </c>
      <c r="L296" s="54">
        <v>2.2941400000000001</v>
      </c>
      <c r="M296" s="54">
        <v>0.19083700000000001</v>
      </c>
      <c r="N296" s="54">
        <v>1.9007909999999999</v>
      </c>
      <c r="O296" s="54">
        <v>0.147207</v>
      </c>
      <c r="P296" s="54">
        <v>8.2180999999999997</v>
      </c>
      <c r="Q296" s="54">
        <v>0</v>
      </c>
      <c r="R296" s="54">
        <v>4.8554E-2</v>
      </c>
      <c r="S296" s="54">
        <v>4.7168559999999999</v>
      </c>
      <c r="T296" s="54">
        <v>8.3117999999999997E-2</v>
      </c>
      <c r="U296" s="54">
        <v>7.422784</v>
      </c>
      <c r="V296" s="54">
        <v>10.002685</v>
      </c>
      <c r="W296" s="54">
        <v>2.4675379999999998</v>
      </c>
      <c r="X296" s="54">
        <v>2.5489000000000001E-2</v>
      </c>
      <c r="Y296" s="54">
        <v>2.607856</v>
      </c>
      <c r="Z296" s="54">
        <v>1.022022</v>
      </c>
      <c r="AA296" s="54">
        <v>8.5008809999999997</v>
      </c>
      <c r="AB296" s="54">
        <v>0</v>
      </c>
      <c r="AC296" s="54">
        <v>9.4293910000000007</v>
      </c>
      <c r="AD296" s="54">
        <v>1.6803760000000001</v>
      </c>
      <c r="AE296" s="54">
        <v>123.233199</v>
      </c>
      <c r="AF296" s="54">
        <v>10.648745</v>
      </c>
      <c r="AG296" s="53">
        <v>91.399784999999994</v>
      </c>
      <c r="AH296" s="53">
        <v>7.3696999999999999E-2</v>
      </c>
      <c r="AI296" s="54">
        <v>1.3307370000000001</v>
      </c>
      <c r="AJ296" s="54">
        <v>2.3240630000000002</v>
      </c>
      <c r="AK296" s="53">
        <v>3.3614000000000002</v>
      </c>
      <c r="AL296" s="53">
        <v>1.245412</v>
      </c>
      <c r="AM296" s="53">
        <v>2.767E-2</v>
      </c>
      <c r="AN296" s="53">
        <v>0.200824</v>
      </c>
      <c r="AO296" s="53">
        <v>1.004893</v>
      </c>
      <c r="AP296" s="53">
        <v>4.700272</v>
      </c>
      <c r="AQ296" s="53">
        <v>3.1120730000000001</v>
      </c>
      <c r="AR296" s="53">
        <v>4.4457000000000003E-2</v>
      </c>
      <c r="AS296" s="53">
        <v>3.1661000000000002E-2</v>
      </c>
      <c r="AT296" s="53">
        <v>1.665853</v>
      </c>
      <c r="AU296" s="109">
        <v>8.4811019999999999</v>
      </c>
      <c r="AV296" s="109">
        <v>1.2359999999999999E-2</v>
      </c>
    </row>
    <row r="297" spans="1:48" ht="13.5" customHeight="1" x14ac:dyDescent="0.3">
      <c r="A297" s="9">
        <v>296</v>
      </c>
      <c r="B297" s="3">
        <v>44258</v>
      </c>
      <c r="C297" s="112">
        <v>6.5322139999999997</v>
      </c>
      <c r="D297" s="54">
        <v>1.9682999999999999E-2</v>
      </c>
      <c r="E297" s="112">
        <v>3.2786999999999997E-2</v>
      </c>
      <c r="F297" s="54">
        <v>5.8266749999999998</v>
      </c>
      <c r="G297" s="54">
        <v>2.3410959999999998</v>
      </c>
      <c r="H297" s="54">
        <v>8.9012340000000005</v>
      </c>
      <c r="I297" s="54">
        <v>5.6882000000000002E-2</v>
      </c>
      <c r="J297" s="54">
        <v>2.5265219999999999</v>
      </c>
      <c r="K297" s="54">
        <v>1.790848</v>
      </c>
      <c r="L297" s="54">
        <v>2.2957879999999999</v>
      </c>
      <c r="M297" s="54">
        <v>0.19076100000000001</v>
      </c>
      <c r="N297" s="54">
        <v>1.9080760000000001</v>
      </c>
      <c r="O297" s="54">
        <v>0.14713399999999999</v>
      </c>
      <c r="P297" s="54">
        <v>8.2218999999999998</v>
      </c>
      <c r="Q297" s="54">
        <v>0</v>
      </c>
      <c r="R297" s="54">
        <v>4.8266000000000003E-2</v>
      </c>
      <c r="S297" s="54">
        <v>4.6909989999999997</v>
      </c>
      <c r="T297" s="54">
        <v>8.4884000000000001E-2</v>
      </c>
      <c r="U297" s="54">
        <v>7.422784</v>
      </c>
      <c r="V297" s="54">
        <v>10.002685</v>
      </c>
      <c r="W297" s="54">
        <v>2.4721389999999999</v>
      </c>
      <c r="X297" s="54">
        <v>2.5482999999999999E-2</v>
      </c>
      <c r="Y297" s="54">
        <v>2.5963790000000002</v>
      </c>
      <c r="Z297" s="54">
        <v>1.0217350000000001</v>
      </c>
      <c r="AA297" s="54">
        <v>8.4659879999999994</v>
      </c>
      <c r="AB297" s="54">
        <v>0</v>
      </c>
      <c r="AC297" s="54">
        <v>9.4293910000000007</v>
      </c>
      <c r="AD297" s="54">
        <v>1.6803760000000001</v>
      </c>
      <c r="AE297" s="54">
        <v>123.24800500000001</v>
      </c>
      <c r="AF297" s="54">
        <v>10.637409999999999</v>
      </c>
      <c r="AG297" s="53">
        <v>91.367681000000005</v>
      </c>
      <c r="AH297" s="53">
        <v>7.3599999999999999E-2</v>
      </c>
      <c r="AI297" s="54">
        <v>1.3241579999999999</v>
      </c>
      <c r="AJ297" s="54">
        <v>2.3260930000000002</v>
      </c>
      <c r="AK297" s="53">
        <v>3.3514179999999998</v>
      </c>
      <c r="AL297" s="53">
        <v>1.2518549999999999</v>
      </c>
      <c r="AM297" s="53">
        <v>2.7493E-2</v>
      </c>
      <c r="AN297" s="53">
        <v>0.199767</v>
      </c>
      <c r="AO297" s="53">
        <v>1.004683</v>
      </c>
      <c r="AP297" s="53">
        <v>4.700272</v>
      </c>
      <c r="AQ297" s="53">
        <v>3.1120730000000001</v>
      </c>
      <c r="AR297" s="53">
        <v>4.4457000000000003E-2</v>
      </c>
      <c r="AS297" s="53">
        <v>3.1661000000000002E-2</v>
      </c>
      <c r="AT297" s="53">
        <v>1.667068</v>
      </c>
      <c r="AU297" s="109">
        <v>8.4811019999999999</v>
      </c>
      <c r="AV297" s="109">
        <v>1.2026999999999999E-2</v>
      </c>
    </row>
    <row r="298" spans="1:48" ht="13.5" customHeight="1" x14ac:dyDescent="0.3">
      <c r="A298" s="9">
        <v>297</v>
      </c>
      <c r="B298" s="3">
        <v>44257</v>
      </c>
      <c r="C298" s="112">
        <v>6.5293380000000001</v>
      </c>
      <c r="D298" s="54">
        <v>1.9675000000000002E-2</v>
      </c>
      <c r="E298" s="112">
        <v>3.2772000000000003E-2</v>
      </c>
      <c r="F298" s="54">
        <v>5.822082</v>
      </c>
      <c r="G298" s="54">
        <v>2.3362829999999999</v>
      </c>
      <c r="H298" s="54">
        <v>8.8798390000000005</v>
      </c>
      <c r="I298" s="54">
        <v>5.7526000000000001E-2</v>
      </c>
      <c r="J298" s="54">
        <v>2.5261260000000001</v>
      </c>
      <c r="K298" s="54">
        <v>1.7881320000000001</v>
      </c>
      <c r="L298" s="54">
        <v>2.292745</v>
      </c>
      <c r="M298" s="54">
        <v>0.19068399999999999</v>
      </c>
      <c r="N298" s="54">
        <v>1.9151830000000001</v>
      </c>
      <c r="O298" s="54">
        <v>0.147068</v>
      </c>
      <c r="P298" s="54">
        <v>8.2263629999999992</v>
      </c>
      <c r="Q298" s="54">
        <v>0</v>
      </c>
      <c r="R298" s="54">
        <v>4.8378999999999998E-2</v>
      </c>
      <c r="S298" s="54">
        <v>4.6990360000000004</v>
      </c>
      <c r="T298" s="54">
        <v>8.6138000000000006E-2</v>
      </c>
      <c r="U298" s="54">
        <v>7.422784</v>
      </c>
      <c r="V298" s="54">
        <v>10.002685</v>
      </c>
      <c r="W298" s="54">
        <v>2.4827300000000001</v>
      </c>
      <c r="X298" s="54">
        <v>2.5478000000000001E-2</v>
      </c>
      <c r="Y298" s="54">
        <v>2.6004960000000001</v>
      </c>
      <c r="Z298" s="54">
        <v>1.0214479999999999</v>
      </c>
      <c r="AA298" s="54">
        <v>8.4521660000000001</v>
      </c>
      <c r="AB298" s="54">
        <v>0</v>
      </c>
      <c r="AC298" s="54">
        <v>9.4293910000000007</v>
      </c>
      <c r="AD298" s="54">
        <v>1.6803760000000001</v>
      </c>
      <c r="AE298" s="54">
        <v>123.282979</v>
      </c>
      <c r="AF298" s="54">
        <v>10.637426</v>
      </c>
      <c r="AG298" s="53">
        <v>91.390602999999999</v>
      </c>
      <c r="AH298" s="53">
        <v>7.3460999999999999E-2</v>
      </c>
      <c r="AI298" s="54">
        <v>1.321752</v>
      </c>
      <c r="AJ298" s="54">
        <v>2.331715</v>
      </c>
      <c r="AK298" s="53">
        <v>3.365081</v>
      </c>
      <c r="AL298" s="53">
        <v>1.255932</v>
      </c>
      <c r="AM298" s="53">
        <v>2.7591000000000001E-2</v>
      </c>
      <c r="AN298" s="53">
        <v>0.200073</v>
      </c>
      <c r="AO298" s="53">
        <v>1.001342</v>
      </c>
      <c r="AP298" s="53">
        <v>4.6419709999999998</v>
      </c>
      <c r="AQ298" s="53">
        <v>3.1120730000000001</v>
      </c>
      <c r="AR298" s="53">
        <v>4.4387999999999997E-2</v>
      </c>
      <c r="AS298" s="53">
        <v>3.1636999999999998E-2</v>
      </c>
      <c r="AT298" s="53">
        <v>1.6638139999999999</v>
      </c>
      <c r="AU298" s="109">
        <v>8.4811019999999999</v>
      </c>
      <c r="AV298" s="109">
        <v>1.2142999999999999E-2</v>
      </c>
    </row>
    <row r="299" spans="1:48" ht="13.5" customHeight="1" x14ac:dyDescent="0.3">
      <c r="A299" s="9">
        <v>298</v>
      </c>
      <c r="B299" s="3">
        <v>44256</v>
      </c>
      <c r="C299" s="112">
        <v>6.526497</v>
      </c>
      <c r="D299" s="54">
        <v>1.9665999999999999E-2</v>
      </c>
      <c r="E299" s="112">
        <v>3.2758000000000002E-2</v>
      </c>
      <c r="F299" s="54">
        <v>5.8128029999999997</v>
      </c>
      <c r="G299" s="54">
        <v>2.3219249999999998</v>
      </c>
      <c r="H299" s="54">
        <v>8.950469</v>
      </c>
      <c r="I299" s="54">
        <v>5.8910999999999998E-2</v>
      </c>
      <c r="J299" s="54">
        <v>2.4552070000000001</v>
      </c>
      <c r="K299" s="54">
        <v>1.7020249999999999</v>
      </c>
      <c r="L299" s="54">
        <v>2.2901889999999998</v>
      </c>
      <c r="M299" s="54">
        <v>0.190606</v>
      </c>
      <c r="N299" s="54">
        <v>1.895494</v>
      </c>
      <c r="O299" s="54">
        <v>0.14694299999999999</v>
      </c>
      <c r="P299" s="54">
        <v>8.2108249999999998</v>
      </c>
      <c r="Q299" s="54">
        <v>0</v>
      </c>
      <c r="R299" s="54">
        <v>4.7070000000000001E-2</v>
      </c>
      <c r="S299" s="54">
        <v>4.5211920000000001</v>
      </c>
      <c r="T299" s="54">
        <v>8.4559999999999996E-2</v>
      </c>
      <c r="U299" s="54">
        <v>7.422784</v>
      </c>
      <c r="V299" s="54">
        <v>10.002685</v>
      </c>
      <c r="W299" s="54">
        <v>2.4519690000000001</v>
      </c>
      <c r="X299" s="54">
        <v>2.5454000000000001E-2</v>
      </c>
      <c r="Y299" s="54">
        <v>2.5013930000000002</v>
      </c>
      <c r="Z299" s="54">
        <v>1.0211619999999999</v>
      </c>
      <c r="AA299" s="54">
        <v>8.5318470000000008</v>
      </c>
      <c r="AB299" s="54">
        <v>0</v>
      </c>
      <c r="AC299" s="54">
        <v>9.4293910000000007</v>
      </c>
      <c r="AD299" s="54">
        <v>1.6803760000000001</v>
      </c>
      <c r="AE299" s="54">
        <v>123.12991700000001</v>
      </c>
      <c r="AF299" s="54">
        <v>10.537036000000001</v>
      </c>
      <c r="AG299" s="53">
        <v>91.116478000000001</v>
      </c>
      <c r="AH299" s="53">
        <v>7.3306999999999997E-2</v>
      </c>
      <c r="AI299" s="54">
        <v>1.3368279999999999</v>
      </c>
      <c r="AJ299" s="54">
        <v>2.3130120000000001</v>
      </c>
      <c r="AK299" s="53">
        <v>3.354968</v>
      </c>
      <c r="AL299" s="53">
        <v>1.23813</v>
      </c>
      <c r="AM299" s="53">
        <v>2.8183E-2</v>
      </c>
      <c r="AN299" s="53">
        <v>0.19750300000000001</v>
      </c>
      <c r="AO299" s="53">
        <v>0.99698600000000004</v>
      </c>
      <c r="AP299" s="53">
        <v>4.6419709999999998</v>
      </c>
      <c r="AQ299" s="53">
        <v>3.1120730000000001</v>
      </c>
      <c r="AR299" s="53">
        <v>4.4387999999999997E-2</v>
      </c>
      <c r="AS299" s="53">
        <v>3.1636999999999998E-2</v>
      </c>
      <c r="AT299" s="53">
        <v>1.6606080000000001</v>
      </c>
      <c r="AU299" s="109">
        <v>8.4811019999999999</v>
      </c>
      <c r="AV299" s="109">
        <v>1.2468E-2</v>
      </c>
    </row>
    <row r="300" spans="1:48" ht="13.5" customHeight="1" x14ac:dyDescent="0.3">
      <c r="A300" s="9">
        <v>299</v>
      </c>
      <c r="B300" s="3">
        <v>44253</v>
      </c>
      <c r="C300" s="112">
        <v>6.517938</v>
      </c>
      <c r="D300" s="54">
        <v>1.9640999999999999E-2</v>
      </c>
      <c r="E300" s="112">
        <v>3.2714E-2</v>
      </c>
      <c r="F300" s="54">
        <v>5.8061299999999996</v>
      </c>
      <c r="G300" s="54">
        <v>2.330479</v>
      </c>
      <c r="H300" s="54">
        <v>8.7721490000000006</v>
      </c>
      <c r="I300" s="54">
        <v>5.8109000000000001E-2</v>
      </c>
      <c r="J300" s="54">
        <v>2.4831590000000001</v>
      </c>
      <c r="K300" s="54">
        <v>1.731673</v>
      </c>
      <c r="L300" s="54">
        <v>2.2872910000000002</v>
      </c>
      <c r="M300" s="54">
        <v>0.19037499999999999</v>
      </c>
      <c r="N300" s="54">
        <v>1.8832059999999999</v>
      </c>
      <c r="O300" s="54">
        <v>0.14674499999999999</v>
      </c>
      <c r="P300" s="54">
        <v>8.2121429999999993</v>
      </c>
      <c r="Q300" s="54">
        <v>0</v>
      </c>
      <c r="R300" s="54">
        <v>4.7572999999999997E-2</v>
      </c>
      <c r="S300" s="54">
        <v>4.5914820000000001</v>
      </c>
      <c r="T300" s="54">
        <v>8.3030999999999994E-2</v>
      </c>
      <c r="U300" s="54">
        <v>7.0319000000000003</v>
      </c>
      <c r="V300" s="54">
        <v>9.5294380000000007</v>
      </c>
      <c r="W300" s="54">
        <v>2.4658929999999999</v>
      </c>
      <c r="X300" s="54">
        <v>2.5430000000000001E-2</v>
      </c>
      <c r="Y300" s="54">
        <v>2.5423019999999998</v>
      </c>
      <c r="Z300" s="54">
        <v>1.020305</v>
      </c>
      <c r="AA300" s="54">
        <v>8.3262979999999995</v>
      </c>
      <c r="AB300" s="54">
        <v>0</v>
      </c>
      <c r="AC300" s="54">
        <v>8.9079859999999993</v>
      </c>
      <c r="AD300" s="54">
        <v>1.6994929999999999</v>
      </c>
      <c r="AE300" s="54">
        <v>123.20308799999999</v>
      </c>
      <c r="AF300" s="54">
        <v>10.547466999999999</v>
      </c>
      <c r="AG300" s="53">
        <v>91.084997999999999</v>
      </c>
      <c r="AH300" s="53">
        <v>7.3356000000000005E-2</v>
      </c>
      <c r="AI300" s="54">
        <v>1.3139430000000001</v>
      </c>
      <c r="AJ300" s="54">
        <v>2.320141</v>
      </c>
      <c r="AK300" s="53">
        <v>3.3491279999999999</v>
      </c>
      <c r="AL300" s="53">
        <v>1.2302979999999999</v>
      </c>
      <c r="AM300" s="53">
        <v>2.8126999999999999E-2</v>
      </c>
      <c r="AN300" s="53">
        <v>0.197854</v>
      </c>
      <c r="AO300" s="53">
        <v>0.99640899999999999</v>
      </c>
      <c r="AP300" s="53">
        <v>4.6082640000000001</v>
      </c>
      <c r="AQ300" s="53">
        <v>3.1896840000000002</v>
      </c>
      <c r="AR300" s="53">
        <v>4.4209999999999999E-2</v>
      </c>
      <c r="AS300" s="53">
        <v>3.1569E-2</v>
      </c>
      <c r="AT300" s="53">
        <v>1.662515</v>
      </c>
      <c r="AU300" s="109">
        <v>8.2676339999999993</v>
      </c>
      <c r="AV300" s="109">
        <v>1.2488000000000001E-2</v>
      </c>
    </row>
    <row r="301" spans="1:48" ht="13.5" customHeight="1" x14ac:dyDescent="0.3">
      <c r="A301" s="9">
        <v>300</v>
      </c>
      <c r="B301" s="3">
        <v>44252</v>
      </c>
      <c r="C301" s="112">
        <v>6.5150709999999998</v>
      </c>
      <c r="D301" s="54">
        <v>1.9632E-2</v>
      </c>
      <c r="E301" s="112">
        <v>3.27E-2</v>
      </c>
      <c r="F301" s="54">
        <v>5.8000319999999999</v>
      </c>
      <c r="G301" s="54">
        <v>2.3207179999999998</v>
      </c>
      <c r="H301" s="54">
        <v>8.7133249999999993</v>
      </c>
      <c r="I301" s="54">
        <v>5.8160000000000003E-2</v>
      </c>
      <c r="J301" s="54">
        <v>2.4620850000000001</v>
      </c>
      <c r="K301" s="54">
        <v>1.7379169999999999</v>
      </c>
      <c r="L301" s="54">
        <v>2.2831959999999998</v>
      </c>
      <c r="M301" s="54">
        <v>0.19029699999999999</v>
      </c>
      <c r="N301" s="54">
        <v>1.891543</v>
      </c>
      <c r="O301" s="54">
        <v>0.146679</v>
      </c>
      <c r="P301" s="54">
        <v>8.2134979999999995</v>
      </c>
      <c r="Q301" s="54">
        <v>0</v>
      </c>
      <c r="R301" s="54">
        <v>4.7458E-2</v>
      </c>
      <c r="S301" s="54">
        <v>4.568276</v>
      </c>
      <c r="T301" s="54">
        <v>8.4985000000000005E-2</v>
      </c>
      <c r="U301" s="54">
        <v>7.0319000000000003</v>
      </c>
      <c r="V301" s="54">
        <v>9.5294380000000007</v>
      </c>
      <c r="W301" s="54">
        <v>2.469007</v>
      </c>
      <c r="X301" s="54">
        <v>2.5419000000000001E-2</v>
      </c>
      <c r="Y301" s="54">
        <v>2.5308199999999998</v>
      </c>
      <c r="Z301" s="54">
        <v>1.020019</v>
      </c>
      <c r="AA301" s="54">
        <v>8.2627980000000001</v>
      </c>
      <c r="AB301" s="54">
        <v>0</v>
      </c>
      <c r="AC301" s="54">
        <v>8.9079859999999993</v>
      </c>
      <c r="AD301" s="54">
        <v>1.6994929999999999</v>
      </c>
      <c r="AE301" s="54">
        <v>123.22221999999999</v>
      </c>
      <c r="AF301" s="54">
        <v>10.506660999999999</v>
      </c>
      <c r="AG301" s="53">
        <v>90.930122999999995</v>
      </c>
      <c r="AH301" s="53">
        <v>7.3315000000000005E-2</v>
      </c>
      <c r="AI301" s="54">
        <v>1.304697</v>
      </c>
      <c r="AJ301" s="54">
        <v>2.3218179999999999</v>
      </c>
      <c r="AK301" s="53">
        <v>3.3588909999999998</v>
      </c>
      <c r="AL301" s="53">
        <v>1.2367779999999999</v>
      </c>
      <c r="AM301" s="53">
        <v>2.7501999999999999E-2</v>
      </c>
      <c r="AN301" s="53">
        <v>0.19739300000000001</v>
      </c>
      <c r="AO301" s="53">
        <v>0.99502599999999997</v>
      </c>
      <c r="AP301" s="53">
        <v>4.6082640000000001</v>
      </c>
      <c r="AQ301" s="53">
        <v>3.1896840000000002</v>
      </c>
      <c r="AR301" s="53">
        <v>4.4209999999999999E-2</v>
      </c>
      <c r="AS301" s="53">
        <v>3.1569E-2</v>
      </c>
      <c r="AT301" s="53">
        <v>1.658264</v>
      </c>
      <c r="AU301" s="109">
        <v>8.2676339999999993</v>
      </c>
      <c r="AV301" s="109">
        <v>1.2409999999999999E-2</v>
      </c>
    </row>
    <row r="302" spans="1:48" ht="13.5" customHeight="1" x14ac:dyDescent="0.3">
      <c r="A302" s="9">
        <v>301</v>
      </c>
      <c r="B302" s="3">
        <v>44251</v>
      </c>
      <c r="C302" s="112">
        <v>6.5122309999999999</v>
      </c>
      <c r="D302" s="54">
        <v>1.9623999999999999E-2</v>
      </c>
      <c r="E302" s="112">
        <v>3.2684999999999999E-2</v>
      </c>
      <c r="F302" s="54">
        <v>5.7962990000000003</v>
      </c>
      <c r="G302" s="54">
        <v>2.3321269999999998</v>
      </c>
      <c r="H302" s="54">
        <v>8.5849519999999995</v>
      </c>
      <c r="I302" s="54">
        <v>5.7250000000000002E-2</v>
      </c>
      <c r="J302" s="54">
        <v>2.5078619999999998</v>
      </c>
      <c r="K302" s="54">
        <v>1.7875890000000001</v>
      </c>
      <c r="L302" s="54">
        <v>2.282794</v>
      </c>
      <c r="M302" s="54">
        <v>0.19022</v>
      </c>
      <c r="N302" s="54">
        <v>1.885095</v>
      </c>
      <c r="O302" s="54">
        <v>0.14661299999999999</v>
      </c>
      <c r="P302" s="54">
        <v>8.2176419999999997</v>
      </c>
      <c r="Q302" s="54">
        <v>0</v>
      </c>
      <c r="R302" s="54">
        <v>4.8145E-2</v>
      </c>
      <c r="S302" s="54">
        <v>4.68825</v>
      </c>
      <c r="T302" s="54">
        <v>8.3014000000000004E-2</v>
      </c>
      <c r="U302" s="54">
        <v>7.0319000000000003</v>
      </c>
      <c r="V302" s="54">
        <v>9.5294380000000007</v>
      </c>
      <c r="W302" s="54">
        <v>2.4741439999999999</v>
      </c>
      <c r="X302" s="54">
        <v>2.5412000000000001E-2</v>
      </c>
      <c r="Y302" s="54">
        <v>2.5887190000000002</v>
      </c>
      <c r="Z302" s="54">
        <v>1.0197339999999999</v>
      </c>
      <c r="AA302" s="54">
        <v>8.1295210000000004</v>
      </c>
      <c r="AB302" s="54">
        <v>0</v>
      </c>
      <c r="AC302" s="54">
        <v>8.9079859999999993</v>
      </c>
      <c r="AD302" s="54">
        <v>1.6994929999999999</v>
      </c>
      <c r="AE302" s="54">
        <v>123.231948</v>
      </c>
      <c r="AF302" s="54">
        <v>10.528644</v>
      </c>
      <c r="AG302" s="53">
        <v>90.982133000000005</v>
      </c>
      <c r="AH302" s="53">
        <v>7.3409000000000002E-2</v>
      </c>
      <c r="AI302" s="54">
        <v>1.2860750000000001</v>
      </c>
      <c r="AJ302" s="54">
        <v>2.3244959999999999</v>
      </c>
      <c r="AK302" s="53">
        <v>3.3815650000000002</v>
      </c>
      <c r="AL302" s="53">
        <v>1.2331179999999999</v>
      </c>
      <c r="AM302" s="53">
        <v>2.7015999999999998E-2</v>
      </c>
      <c r="AN302" s="53">
        <v>0.198602</v>
      </c>
      <c r="AO302" s="53">
        <v>0.99570199999999998</v>
      </c>
      <c r="AP302" s="53">
        <v>4.6082640000000001</v>
      </c>
      <c r="AQ302" s="53">
        <v>3.1896840000000002</v>
      </c>
      <c r="AR302" s="53">
        <v>4.4209999999999999E-2</v>
      </c>
      <c r="AS302" s="53">
        <v>3.1569E-2</v>
      </c>
      <c r="AT302" s="53">
        <v>1.6634789999999999</v>
      </c>
      <c r="AU302" s="109">
        <v>8.2676339999999993</v>
      </c>
      <c r="AV302" s="109">
        <v>1.1958E-2</v>
      </c>
    </row>
    <row r="303" spans="1:48" ht="13.5" customHeight="1" x14ac:dyDescent="0.3">
      <c r="A303" s="9">
        <v>302</v>
      </c>
      <c r="B303" s="3">
        <v>44250</v>
      </c>
      <c r="C303" s="112">
        <v>6.5094209999999997</v>
      </c>
      <c r="D303" s="54">
        <v>1.9615E-2</v>
      </c>
      <c r="E303" s="112">
        <v>3.2670999999999999E-2</v>
      </c>
      <c r="F303" s="54">
        <v>5.7977819999999998</v>
      </c>
      <c r="G303" s="54">
        <v>2.3449770000000001</v>
      </c>
      <c r="H303" s="54">
        <v>8.5483630000000002</v>
      </c>
      <c r="I303" s="54">
        <v>5.6066999999999999E-2</v>
      </c>
      <c r="J303" s="54">
        <v>2.5523660000000001</v>
      </c>
      <c r="K303" s="54">
        <v>1.826757</v>
      </c>
      <c r="L303" s="54">
        <v>2.2854670000000001</v>
      </c>
      <c r="M303" s="54">
        <v>0.19014400000000001</v>
      </c>
      <c r="N303" s="54">
        <v>1.8879859999999999</v>
      </c>
      <c r="O303" s="54">
        <v>0.14654800000000001</v>
      </c>
      <c r="P303" s="54">
        <v>8.2161190000000008</v>
      </c>
      <c r="Q303" s="54">
        <v>0</v>
      </c>
      <c r="R303" s="54">
        <v>4.9173000000000001E-2</v>
      </c>
      <c r="S303" s="54">
        <v>4.8104009999999997</v>
      </c>
      <c r="T303" s="54">
        <v>8.3261000000000002E-2</v>
      </c>
      <c r="U303" s="54">
        <v>7.0319000000000003</v>
      </c>
      <c r="V303" s="54">
        <v>9.5294380000000007</v>
      </c>
      <c r="W303" s="54">
        <v>2.4789850000000002</v>
      </c>
      <c r="X303" s="54">
        <v>2.5402000000000001E-2</v>
      </c>
      <c r="Y303" s="54">
        <v>2.6464569999999998</v>
      </c>
      <c r="Z303" s="54">
        <v>1.019449</v>
      </c>
      <c r="AA303" s="54">
        <v>8.0934880000000007</v>
      </c>
      <c r="AB303" s="54">
        <v>0</v>
      </c>
      <c r="AC303" s="54">
        <v>8.9079859999999993</v>
      </c>
      <c r="AD303" s="54">
        <v>1.6994929999999999</v>
      </c>
      <c r="AE303" s="54">
        <v>123.201774</v>
      </c>
      <c r="AF303" s="54">
        <v>10.548807999999999</v>
      </c>
      <c r="AG303" s="53">
        <v>91.012082000000007</v>
      </c>
      <c r="AH303" s="53">
        <v>7.3476E-2</v>
      </c>
      <c r="AI303" s="54">
        <v>1.280802</v>
      </c>
      <c r="AJ303" s="54">
        <v>2.3262610000000001</v>
      </c>
      <c r="AK303" s="53">
        <v>3.4201169999999999</v>
      </c>
      <c r="AL303" s="53">
        <v>1.23706</v>
      </c>
      <c r="AM303" s="53">
        <v>2.6724000000000001E-2</v>
      </c>
      <c r="AN303" s="53">
        <v>0.19983899999999999</v>
      </c>
      <c r="AO303" s="53">
        <v>0.99852600000000002</v>
      </c>
      <c r="AP303" s="53">
        <v>4.5896920000000003</v>
      </c>
      <c r="AQ303" s="53">
        <v>3.1896840000000002</v>
      </c>
      <c r="AR303" s="53">
        <v>4.4051E-2</v>
      </c>
      <c r="AS303" s="53">
        <v>3.1481000000000002E-2</v>
      </c>
      <c r="AT303" s="53">
        <v>1.6692119999999999</v>
      </c>
      <c r="AU303" s="109">
        <v>8.2676339999999993</v>
      </c>
      <c r="AV303" s="109">
        <v>1.1792E-2</v>
      </c>
    </row>
    <row r="304" spans="1:48" ht="13.5" customHeight="1" x14ac:dyDescent="0.3">
      <c r="A304" s="9">
        <v>303</v>
      </c>
      <c r="B304" s="3">
        <v>44249</v>
      </c>
      <c r="C304" s="112">
        <v>6.5065939999999998</v>
      </c>
      <c r="D304" s="54">
        <v>1.9606999999999999E-2</v>
      </c>
      <c r="E304" s="112">
        <v>3.2655999999999998E-2</v>
      </c>
      <c r="F304" s="54">
        <v>5.7966959999999998</v>
      </c>
      <c r="G304" s="54">
        <v>2.3392849999999998</v>
      </c>
      <c r="H304" s="54">
        <v>8.5198920000000005</v>
      </c>
      <c r="I304" s="54">
        <v>5.5650999999999999E-2</v>
      </c>
      <c r="J304" s="54">
        <v>2.5709240000000002</v>
      </c>
      <c r="K304" s="54">
        <v>1.79986</v>
      </c>
      <c r="L304" s="54">
        <v>2.283128</v>
      </c>
      <c r="M304" s="54">
        <v>0.19006799999999999</v>
      </c>
      <c r="N304" s="54">
        <v>1.890944</v>
      </c>
      <c r="O304" s="54">
        <v>0.146483</v>
      </c>
      <c r="P304" s="54">
        <v>8.213749</v>
      </c>
      <c r="Q304" s="54">
        <v>0</v>
      </c>
      <c r="R304" s="54">
        <v>4.9359E-2</v>
      </c>
      <c r="S304" s="54">
        <v>4.8265010000000004</v>
      </c>
      <c r="T304" s="54">
        <v>8.5091E-2</v>
      </c>
      <c r="U304" s="54">
        <v>7.0319000000000003</v>
      </c>
      <c r="V304" s="54">
        <v>9.5294380000000007</v>
      </c>
      <c r="W304" s="54">
        <v>2.492022</v>
      </c>
      <c r="X304" s="54">
        <v>2.5392000000000001E-2</v>
      </c>
      <c r="Y304" s="54">
        <v>2.6542880000000002</v>
      </c>
      <c r="Z304" s="54">
        <v>1.019164</v>
      </c>
      <c r="AA304" s="54">
        <v>8.0546779999999991</v>
      </c>
      <c r="AB304" s="54">
        <v>0</v>
      </c>
      <c r="AC304" s="54">
        <v>8.9079859999999993</v>
      </c>
      <c r="AD304" s="54">
        <v>1.6994929999999999</v>
      </c>
      <c r="AE304" s="54">
        <v>123.15379299999999</v>
      </c>
      <c r="AF304" s="54">
        <v>10.556519</v>
      </c>
      <c r="AG304" s="53">
        <v>91.018259</v>
      </c>
      <c r="AH304" s="53">
        <v>7.3266999999999999E-2</v>
      </c>
      <c r="AI304" s="54">
        <v>1.2752129999999999</v>
      </c>
      <c r="AJ304" s="54">
        <v>2.3335729999999999</v>
      </c>
      <c r="AK304" s="53">
        <v>3.4052720000000001</v>
      </c>
      <c r="AL304" s="53">
        <v>1.2398640000000001</v>
      </c>
      <c r="AM304" s="53">
        <v>2.6384999999999999E-2</v>
      </c>
      <c r="AN304" s="53">
        <v>0.19999400000000001</v>
      </c>
      <c r="AO304" s="53">
        <v>0.997749</v>
      </c>
      <c r="AP304" s="53">
        <v>4.5896920000000003</v>
      </c>
      <c r="AQ304" s="53">
        <v>3.1896840000000002</v>
      </c>
      <c r="AR304" s="53">
        <v>4.4051E-2</v>
      </c>
      <c r="AS304" s="53">
        <v>3.1481000000000002E-2</v>
      </c>
      <c r="AT304" s="53">
        <v>1.663797</v>
      </c>
      <c r="AU304" s="109">
        <v>8.2676339999999993</v>
      </c>
      <c r="AV304" s="109">
        <v>1.1311999999999999E-2</v>
      </c>
    </row>
    <row r="305" spans="1:48" ht="13.5" customHeight="1" x14ac:dyDescent="0.3">
      <c r="A305" s="9">
        <v>304</v>
      </c>
      <c r="B305" s="3">
        <v>44246</v>
      </c>
      <c r="C305" s="112">
        <v>6.4981900000000001</v>
      </c>
      <c r="D305" s="54">
        <v>1.9581999999999999E-2</v>
      </c>
      <c r="E305" s="112">
        <v>3.2613000000000003E-2</v>
      </c>
      <c r="F305" s="54">
        <v>5.7918440000000002</v>
      </c>
      <c r="G305" s="54">
        <v>2.3396059999999999</v>
      </c>
      <c r="H305" s="54">
        <v>8.5022149999999996</v>
      </c>
      <c r="I305" s="54">
        <v>5.5867E-2</v>
      </c>
      <c r="J305" s="54">
        <v>2.5442939999999998</v>
      </c>
      <c r="K305" s="54">
        <v>1.7864850000000001</v>
      </c>
      <c r="L305" s="54">
        <v>2.2815509999999999</v>
      </c>
      <c r="M305" s="54">
        <v>0.18984000000000001</v>
      </c>
      <c r="N305" s="54">
        <v>1.8841600000000001</v>
      </c>
      <c r="O305" s="54">
        <v>0.146287</v>
      </c>
      <c r="P305" s="54">
        <v>8.1989509999999992</v>
      </c>
      <c r="Q305" s="54">
        <v>0</v>
      </c>
      <c r="R305" s="54">
        <v>4.9077000000000003E-2</v>
      </c>
      <c r="S305" s="54">
        <v>4.7782720000000003</v>
      </c>
      <c r="T305" s="54">
        <v>8.4661E-2</v>
      </c>
      <c r="U305" s="54">
        <v>7.0722839999999998</v>
      </c>
      <c r="V305" s="54">
        <v>9.5735799999999998</v>
      </c>
      <c r="W305" s="54">
        <v>2.4786649999999999</v>
      </c>
      <c r="X305" s="54">
        <v>2.5359E-2</v>
      </c>
      <c r="Y305" s="54">
        <v>2.632228</v>
      </c>
      <c r="Z305" s="54">
        <v>1.0183120000000001</v>
      </c>
      <c r="AA305" s="54">
        <v>8.0394070000000006</v>
      </c>
      <c r="AB305" s="54">
        <v>0</v>
      </c>
      <c r="AC305" s="54">
        <v>8.9855359999999997</v>
      </c>
      <c r="AD305" s="54">
        <v>1.6919379999999999</v>
      </c>
      <c r="AE305" s="54">
        <v>123.00922300000001</v>
      </c>
      <c r="AF305" s="54">
        <v>10.537986999999999</v>
      </c>
      <c r="AG305" s="53">
        <v>90.888092999999998</v>
      </c>
      <c r="AH305" s="53">
        <v>7.3166999999999996E-2</v>
      </c>
      <c r="AI305" s="54">
        <v>1.272329</v>
      </c>
      <c r="AJ305" s="54">
        <v>2.3248440000000001</v>
      </c>
      <c r="AK305" s="53">
        <v>3.3983249999999998</v>
      </c>
      <c r="AL305" s="53">
        <v>1.2345839999999999</v>
      </c>
      <c r="AM305" s="53">
        <v>2.6449E-2</v>
      </c>
      <c r="AN305" s="53">
        <v>0.199236</v>
      </c>
      <c r="AO305" s="53">
        <v>0.99714100000000006</v>
      </c>
      <c r="AP305" s="53">
        <v>4.5896920000000003</v>
      </c>
      <c r="AQ305" s="53">
        <v>3.1387100000000001</v>
      </c>
      <c r="AR305" s="53">
        <v>4.4051E-2</v>
      </c>
      <c r="AS305" s="53">
        <v>3.1481000000000002E-2</v>
      </c>
      <c r="AT305" s="53">
        <v>1.6628620000000001</v>
      </c>
      <c r="AU305" s="109">
        <v>8.2676339999999993</v>
      </c>
      <c r="AV305" s="109">
        <v>1.1441E-2</v>
      </c>
    </row>
    <row r="306" spans="1:48" ht="13.5" customHeight="1" x14ac:dyDescent="0.3">
      <c r="A306" s="9">
        <v>305</v>
      </c>
      <c r="B306" s="3">
        <v>44245</v>
      </c>
      <c r="C306" s="112">
        <v>6.4954419999999997</v>
      </c>
      <c r="D306" s="54">
        <v>1.9574000000000001E-2</v>
      </c>
      <c r="E306" s="112">
        <v>3.2598000000000002E-2</v>
      </c>
      <c r="F306" s="54">
        <v>5.7921209999999999</v>
      </c>
      <c r="G306" s="54">
        <v>2.3361499999999999</v>
      </c>
      <c r="H306" s="54">
        <v>8.5554109999999994</v>
      </c>
      <c r="I306" s="54">
        <v>5.6521000000000002E-2</v>
      </c>
      <c r="J306" s="54">
        <v>2.543641</v>
      </c>
      <c r="K306" s="54">
        <v>1.7568049999999999</v>
      </c>
      <c r="L306" s="54">
        <v>2.2810139999999999</v>
      </c>
      <c r="M306" s="54">
        <v>0.18976499999999999</v>
      </c>
      <c r="N306" s="54">
        <v>1.8886229999999999</v>
      </c>
      <c r="O306" s="54">
        <v>0.14622199999999999</v>
      </c>
      <c r="P306" s="54">
        <v>8.1891540000000003</v>
      </c>
      <c r="Q306" s="54">
        <v>0</v>
      </c>
      <c r="R306" s="54">
        <v>4.9058999999999998E-2</v>
      </c>
      <c r="S306" s="54">
        <v>4.7713150000000004</v>
      </c>
      <c r="T306" s="54">
        <v>8.5957000000000006E-2</v>
      </c>
      <c r="U306" s="54">
        <v>7.0722839999999998</v>
      </c>
      <c r="V306" s="54">
        <v>9.5735799999999998</v>
      </c>
      <c r="W306" s="54">
        <v>2.4853299999999998</v>
      </c>
      <c r="X306" s="54">
        <v>2.5347000000000001E-2</v>
      </c>
      <c r="Y306" s="54">
        <v>2.6259540000000001</v>
      </c>
      <c r="Z306" s="54">
        <v>1.0180279999999999</v>
      </c>
      <c r="AA306" s="54">
        <v>8.0975660000000005</v>
      </c>
      <c r="AB306" s="54">
        <v>0</v>
      </c>
      <c r="AC306" s="54">
        <v>8.9855359999999997</v>
      </c>
      <c r="AD306" s="54">
        <v>1.6919379999999999</v>
      </c>
      <c r="AE306" s="54">
        <v>122.88546700000001</v>
      </c>
      <c r="AF306" s="54">
        <v>10.547470000000001</v>
      </c>
      <c r="AG306" s="53">
        <v>90.907445999999993</v>
      </c>
      <c r="AH306" s="53">
        <v>7.3134000000000005E-2</v>
      </c>
      <c r="AI306" s="54">
        <v>1.2801480000000001</v>
      </c>
      <c r="AJ306" s="54">
        <v>2.3284259999999999</v>
      </c>
      <c r="AK306" s="53">
        <v>3.3812920000000002</v>
      </c>
      <c r="AL306" s="53">
        <v>1.236556</v>
      </c>
      <c r="AM306" s="53">
        <v>2.6152000000000002E-2</v>
      </c>
      <c r="AN306" s="53">
        <v>0.19952300000000001</v>
      </c>
      <c r="AO306" s="53">
        <v>0.99771900000000002</v>
      </c>
      <c r="AP306" s="53">
        <v>4.5896920000000003</v>
      </c>
      <c r="AQ306" s="53">
        <v>3.1387100000000001</v>
      </c>
      <c r="AR306" s="53">
        <v>4.4051E-2</v>
      </c>
      <c r="AS306" s="53">
        <v>3.1481000000000002E-2</v>
      </c>
      <c r="AT306" s="53">
        <v>1.660927</v>
      </c>
      <c r="AU306" s="109">
        <v>8.2676339999999993</v>
      </c>
      <c r="AV306" s="109">
        <v>1.1681E-2</v>
      </c>
    </row>
    <row r="307" spans="1:48" ht="13.5" customHeight="1" x14ac:dyDescent="0.3">
      <c r="A307" s="9">
        <v>306</v>
      </c>
      <c r="B307" s="3">
        <v>44244</v>
      </c>
      <c r="C307" s="112">
        <v>6.4926789999999999</v>
      </c>
      <c r="D307" s="54">
        <v>1.9564999999999999E-2</v>
      </c>
      <c r="E307" s="112">
        <v>3.2585000000000003E-2</v>
      </c>
      <c r="F307" s="54">
        <v>5.7905239999999996</v>
      </c>
      <c r="G307" s="54">
        <v>2.338425</v>
      </c>
      <c r="H307" s="54">
        <v>8.4591150000000006</v>
      </c>
      <c r="I307" s="54">
        <v>5.6787999999999998E-2</v>
      </c>
      <c r="J307" s="54">
        <v>2.5576660000000002</v>
      </c>
      <c r="K307" s="54">
        <v>1.73655</v>
      </c>
      <c r="L307" s="54">
        <v>2.2810510000000002</v>
      </c>
      <c r="M307" s="54">
        <v>0.189689</v>
      </c>
      <c r="N307" s="54">
        <v>1.883694</v>
      </c>
      <c r="O307" s="54">
        <v>0.14615600000000001</v>
      </c>
      <c r="P307" s="54">
        <v>8.1958529999999996</v>
      </c>
      <c r="Q307" s="54">
        <v>0</v>
      </c>
      <c r="R307" s="54">
        <v>4.9156999999999999E-2</v>
      </c>
      <c r="S307" s="54">
        <v>4.7957450000000001</v>
      </c>
      <c r="T307" s="54">
        <v>8.5927000000000003E-2</v>
      </c>
      <c r="U307" s="54">
        <v>7.0722839999999998</v>
      </c>
      <c r="V307" s="54">
        <v>9.5735799999999998</v>
      </c>
      <c r="W307" s="54">
        <v>2.4803549999999999</v>
      </c>
      <c r="X307" s="54">
        <v>2.5336999999999998E-2</v>
      </c>
      <c r="Y307" s="54">
        <v>2.6329639999999999</v>
      </c>
      <c r="Z307" s="54">
        <v>1.0177449999999999</v>
      </c>
      <c r="AA307" s="54">
        <v>7.993957</v>
      </c>
      <c r="AB307" s="54">
        <v>0</v>
      </c>
      <c r="AC307" s="54">
        <v>8.9855359999999997</v>
      </c>
      <c r="AD307" s="54">
        <v>1.6919379999999999</v>
      </c>
      <c r="AE307" s="54">
        <v>122.943076</v>
      </c>
      <c r="AF307" s="54">
        <v>10.545572999999999</v>
      </c>
      <c r="AG307" s="53">
        <v>90.825637</v>
      </c>
      <c r="AH307" s="53">
        <v>7.3113999999999998E-2</v>
      </c>
      <c r="AI307" s="54">
        <v>1.2704249999999999</v>
      </c>
      <c r="AJ307" s="54">
        <v>2.3254130000000002</v>
      </c>
      <c r="AK307" s="53">
        <v>3.3907419999999999</v>
      </c>
      <c r="AL307" s="53">
        <v>1.2321610000000001</v>
      </c>
      <c r="AM307" s="53">
        <v>2.5863000000000001E-2</v>
      </c>
      <c r="AN307" s="53">
        <v>0.199902</v>
      </c>
      <c r="AO307" s="53">
        <v>0.99994899999999998</v>
      </c>
      <c r="AP307" s="53">
        <v>4.5896920000000003</v>
      </c>
      <c r="AQ307" s="53">
        <v>3.1387100000000001</v>
      </c>
      <c r="AR307" s="53">
        <v>4.4051E-2</v>
      </c>
      <c r="AS307" s="53">
        <v>3.1481000000000002E-2</v>
      </c>
      <c r="AT307" s="53">
        <v>1.663945</v>
      </c>
      <c r="AU307" s="109">
        <v>8.2676339999999993</v>
      </c>
      <c r="AV307" s="109">
        <v>1.1419E-2</v>
      </c>
    </row>
    <row r="308" spans="1:48" ht="13.5" customHeight="1" x14ac:dyDescent="0.3">
      <c r="A308" s="9">
        <v>307</v>
      </c>
      <c r="B308" s="3">
        <v>44243</v>
      </c>
      <c r="C308" s="112">
        <v>6.4899769999999997</v>
      </c>
      <c r="D308" s="54">
        <v>1.9557000000000001E-2</v>
      </c>
      <c r="E308" s="112">
        <v>3.2571000000000003E-2</v>
      </c>
      <c r="F308" s="54">
        <v>5.7952349999999999</v>
      </c>
      <c r="G308" s="54">
        <v>2.3461340000000002</v>
      </c>
      <c r="H308" s="54">
        <v>8.5196620000000003</v>
      </c>
      <c r="I308" s="54">
        <v>5.7077999999999997E-2</v>
      </c>
      <c r="J308" s="54">
        <v>2.585467</v>
      </c>
      <c r="K308" s="54">
        <v>1.764016</v>
      </c>
      <c r="L308" s="54">
        <v>2.285539</v>
      </c>
      <c r="M308" s="54">
        <v>0.189614</v>
      </c>
      <c r="N308" s="54">
        <v>1.898285</v>
      </c>
      <c r="O308" s="54">
        <v>0.14607999999999999</v>
      </c>
      <c r="P308" s="54">
        <v>8.1864589999999993</v>
      </c>
      <c r="Q308" s="54">
        <v>0</v>
      </c>
      <c r="R308" s="54">
        <v>4.9520000000000002E-2</v>
      </c>
      <c r="S308" s="54">
        <v>4.8547940000000001</v>
      </c>
      <c r="T308" s="54">
        <v>8.6388000000000006E-2</v>
      </c>
      <c r="U308" s="54">
        <v>7.0722839999999998</v>
      </c>
      <c r="V308" s="54">
        <v>9.5735799999999998</v>
      </c>
      <c r="W308" s="54">
        <v>2.4916369999999999</v>
      </c>
      <c r="X308" s="54">
        <v>2.5326000000000001E-2</v>
      </c>
      <c r="Y308" s="54">
        <v>2.660666</v>
      </c>
      <c r="Z308" s="54">
        <v>1.0174609999999999</v>
      </c>
      <c r="AA308" s="54">
        <v>8.0583989999999996</v>
      </c>
      <c r="AB308" s="54">
        <v>0</v>
      </c>
      <c r="AC308" s="54">
        <v>8.9855359999999997</v>
      </c>
      <c r="AD308" s="54">
        <v>1.6919379999999999</v>
      </c>
      <c r="AE308" s="54">
        <v>122.873408</v>
      </c>
      <c r="AF308" s="54">
        <v>10.600626999999999</v>
      </c>
      <c r="AG308" s="53">
        <v>90.974852999999996</v>
      </c>
      <c r="AH308" s="53">
        <v>7.3136000000000007E-2</v>
      </c>
      <c r="AI308" s="54">
        <v>1.2782530000000001</v>
      </c>
      <c r="AJ308" s="54">
        <v>2.331661</v>
      </c>
      <c r="AK308" s="53">
        <v>3.3641049999999999</v>
      </c>
      <c r="AL308" s="53">
        <v>1.2435959999999999</v>
      </c>
      <c r="AM308" s="53">
        <v>2.5943999999999998E-2</v>
      </c>
      <c r="AN308" s="53">
        <v>0.20070199999999999</v>
      </c>
      <c r="AO308" s="53">
        <v>1.002653</v>
      </c>
      <c r="AP308" s="53">
        <v>4.5329740000000003</v>
      </c>
      <c r="AQ308" s="53">
        <v>3.1387100000000001</v>
      </c>
      <c r="AR308" s="53">
        <v>4.3871E-2</v>
      </c>
      <c r="AS308" s="53">
        <v>3.1504999999999998E-2</v>
      </c>
      <c r="AT308" s="53">
        <v>1.6665490000000001</v>
      </c>
      <c r="AU308" s="109">
        <v>8.2676339999999993</v>
      </c>
      <c r="AV308" s="109">
        <v>1.1375E-2</v>
      </c>
    </row>
    <row r="309" spans="1:48" ht="14.25" customHeight="1" x14ac:dyDescent="0.3">
      <c r="A309" s="9">
        <v>308</v>
      </c>
      <c r="B309" s="3">
        <v>44242</v>
      </c>
      <c r="C309" s="112">
        <v>6.4871829999999999</v>
      </c>
      <c r="D309" s="54">
        <v>1.9547999999999999E-2</v>
      </c>
      <c r="E309" s="112">
        <v>3.2555000000000001E-2</v>
      </c>
      <c r="F309" s="54">
        <v>5.7948000000000004</v>
      </c>
      <c r="G309" s="54">
        <v>2.3366630000000002</v>
      </c>
      <c r="H309" s="54">
        <v>8.570354</v>
      </c>
      <c r="I309" s="54">
        <v>5.7507999999999997E-2</v>
      </c>
      <c r="J309" s="54">
        <v>2.548975</v>
      </c>
      <c r="K309" s="54">
        <v>1.7597609999999999</v>
      </c>
      <c r="L309" s="54">
        <v>2.2826240000000002</v>
      </c>
      <c r="M309" s="54">
        <v>0.18953800000000001</v>
      </c>
      <c r="N309" s="54">
        <v>1.900385</v>
      </c>
      <c r="O309" s="54">
        <v>0.14599200000000001</v>
      </c>
      <c r="P309" s="54">
        <v>8.1853110000000004</v>
      </c>
      <c r="Q309" s="54">
        <v>0</v>
      </c>
      <c r="R309" s="54">
        <v>4.9027000000000001E-2</v>
      </c>
      <c r="S309" s="54">
        <v>4.7965150000000003</v>
      </c>
      <c r="T309" s="54">
        <v>8.6784E-2</v>
      </c>
      <c r="U309" s="54">
        <v>7.0722839999999998</v>
      </c>
      <c r="V309" s="54">
        <v>9.5735799999999998</v>
      </c>
      <c r="W309" s="54">
        <v>2.4838010000000001</v>
      </c>
      <c r="X309" s="54">
        <v>2.5312000000000001E-2</v>
      </c>
      <c r="Y309" s="54">
        <v>2.6336469999999998</v>
      </c>
      <c r="Z309" s="54">
        <v>1.0170129999999999</v>
      </c>
      <c r="AA309" s="54">
        <v>8.1101500000000009</v>
      </c>
      <c r="AB309" s="54">
        <v>0</v>
      </c>
      <c r="AC309" s="54">
        <v>8.9855359999999997</v>
      </c>
      <c r="AD309" s="54">
        <v>1.6919379999999999</v>
      </c>
      <c r="AE309" s="54">
        <v>122.857319</v>
      </c>
      <c r="AF309" s="54">
        <v>10.568187999999999</v>
      </c>
      <c r="AG309" s="53">
        <v>90.858982999999995</v>
      </c>
      <c r="AH309" s="53">
        <v>7.3040999999999995E-2</v>
      </c>
      <c r="AI309" s="54">
        <v>1.2839670000000001</v>
      </c>
      <c r="AJ309" s="54">
        <v>2.326387</v>
      </c>
      <c r="AK309" s="53">
        <v>3.3783289999999999</v>
      </c>
      <c r="AL309" s="53">
        <v>1.244855</v>
      </c>
      <c r="AM309" s="53">
        <v>2.5658E-2</v>
      </c>
      <c r="AN309" s="53">
        <v>0.19984099999999999</v>
      </c>
      <c r="AO309" s="53">
        <v>1.0026379999999999</v>
      </c>
      <c r="AP309" s="53">
        <v>4.5329740000000003</v>
      </c>
      <c r="AQ309" s="53">
        <v>3.1387100000000001</v>
      </c>
      <c r="AR309" s="53">
        <v>4.3871E-2</v>
      </c>
      <c r="AS309" s="53">
        <v>3.1504999999999998E-2</v>
      </c>
      <c r="AT309" s="53">
        <v>1.6615329999999999</v>
      </c>
      <c r="AU309" s="109">
        <v>8.2676339999999993</v>
      </c>
      <c r="AV309" s="109">
        <v>1.1439E-2</v>
      </c>
    </row>
    <row r="310" spans="1:48" ht="14.25" customHeight="1" x14ac:dyDescent="0.3">
      <c r="A310" s="9">
        <v>309</v>
      </c>
      <c r="B310" s="3">
        <v>44239</v>
      </c>
      <c r="C310" s="112">
        <v>6.4786770000000002</v>
      </c>
      <c r="D310" s="54">
        <v>1.9522999999999999E-2</v>
      </c>
      <c r="E310" s="112">
        <v>3.2511999999999999E-2</v>
      </c>
      <c r="F310" s="54">
        <v>5.7901040000000004</v>
      </c>
      <c r="G310" s="54">
        <v>2.3343500000000001</v>
      </c>
      <c r="H310" s="54">
        <v>8.5865819999999999</v>
      </c>
      <c r="I310" s="54">
        <v>5.8502999999999999E-2</v>
      </c>
      <c r="J310" s="54">
        <v>2.558935</v>
      </c>
      <c r="K310" s="54">
        <v>1.772343</v>
      </c>
      <c r="L310" s="54">
        <v>2.2818580000000002</v>
      </c>
      <c r="M310" s="54">
        <v>0.1893</v>
      </c>
      <c r="N310" s="54">
        <v>1.9069149999999999</v>
      </c>
      <c r="O310" s="54">
        <v>0.14579500000000001</v>
      </c>
      <c r="P310" s="54">
        <v>8.1761510000000008</v>
      </c>
      <c r="Q310" s="54">
        <v>0</v>
      </c>
      <c r="R310" s="54">
        <v>4.9163999999999999E-2</v>
      </c>
      <c r="S310" s="54">
        <v>4.7971849999999998</v>
      </c>
      <c r="T310" s="54">
        <v>8.6857000000000004E-2</v>
      </c>
      <c r="U310" s="54">
        <v>7.1168589999999998</v>
      </c>
      <c r="V310" s="54">
        <v>9.575234</v>
      </c>
      <c r="W310" s="54">
        <v>2.4816980000000002</v>
      </c>
      <c r="X310" s="54">
        <v>2.5267000000000001E-2</v>
      </c>
      <c r="Y310" s="54">
        <v>2.633124</v>
      </c>
      <c r="Z310" s="54">
        <v>1.0156700000000001</v>
      </c>
      <c r="AA310" s="54">
        <v>8.1326780000000003</v>
      </c>
      <c r="AB310" s="54">
        <v>0</v>
      </c>
      <c r="AC310" s="54">
        <v>9.0524339999999999</v>
      </c>
      <c r="AD310" s="54">
        <v>1.6875929999999999</v>
      </c>
      <c r="AE310" s="54">
        <v>122.71833100000001</v>
      </c>
      <c r="AF310" s="54">
        <v>10.589141</v>
      </c>
      <c r="AG310" s="53">
        <v>90.86354</v>
      </c>
      <c r="AH310" s="53">
        <v>7.3001999999999997E-2</v>
      </c>
      <c r="AI310" s="54">
        <v>1.2880130000000001</v>
      </c>
      <c r="AJ310" s="54">
        <v>2.3244359999999999</v>
      </c>
      <c r="AK310" s="53">
        <v>3.3491939999999998</v>
      </c>
      <c r="AL310" s="53">
        <v>1.249023</v>
      </c>
      <c r="AM310" s="53">
        <v>2.5958999999999999E-2</v>
      </c>
      <c r="AN310" s="53">
        <v>0.199792</v>
      </c>
      <c r="AO310" s="53">
        <v>1.00298</v>
      </c>
      <c r="AP310" s="53">
        <v>4.5329740000000003</v>
      </c>
      <c r="AQ310" s="53">
        <v>3.0902829999999999</v>
      </c>
      <c r="AR310" s="53">
        <v>4.3871E-2</v>
      </c>
      <c r="AS310" s="53">
        <v>3.1504999999999998E-2</v>
      </c>
      <c r="AT310" s="53">
        <v>1.6618850000000001</v>
      </c>
      <c r="AU310" s="109">
        <v>8.2676339999999993</v>
      </c>
      <c r="AV310" s="109">
        <v>1.1221999999999999E-2</v>
      </c>
    </row>
    <row r="311" spans="1:48" ht="14.25" customHeight="1" x14ac:dyDescent="0.3">
      <c r="A311" s="9">
        <v>310</v>
      </c>
      <c r="B311" s="3">
        <v>44238</v>
      </c>
      <c r="C311" s="112">
        <v>6.4759380000000002</v>
      </c>
      <c r="D311" s="54">
        <v>1.9515000000000001E-2</v>
      </c>
      <c r="E311" s="112">
        <v>3.2497999999999999E-2</v>
      </c>
      <c r="F311" s="54">
        <v>5.7884849999999997</v>
      </c>
      <c r="G311" s="54">
        <v>2.3365339999999999</v>
      </c>
      <c r="H311" s="54">
        <v>8.5964609999999997</v>
      </c>
      <c r="I311" s="54">
        <v>5.8594E-2</v>
      </c>
      <c r="J311" s="54">
        <v>2.5601120000000002</v>
      </c>
      <c r="K311" s="54">
        <v>1.7496830000000001</v>
      </c>
      <c r="L311" s="54">
        <v>2.2814890000000001</v>
      </c>
      <c r="M311" s="54">
        <v>0.18923100000000001</v>
      </c>
      <c r="N311" s="54">
        <v>1.9005209999999999</v>
      </c>
      <c r="O311" s="54">
        <v>0.14573</v>
      </c>
      <c r="P311" s="54">
        <v>8.1730099999999997</v>
      </c>
      <c r="Q311" s="54">
        <v>0</v>
      </c>
      <c r="R311" s="54">
        <v>4.9015999999999997E-2</v>
      </c>
      <c r="S311" s="54">
        <v>4.8133629999999998</v>
      </c>
      <c r="T311" s="54">
        <v>8.6208999999999994E-2</v>
      </c>
      <c r="U311" s="54">
        <v>7.1168589999999998</v>
      </c>
      <c r="V311" s="54">
        <v>9.575234</v>
      </c>
      <c r="W311" s="54">
        <v>2.4778190000000002</v>
      </c>
      <c r="X311" s="54">
        <v>2.5256000000000001E-2</v>
      </c>
      <c r="Y311" s="54">
        <v>2.6382650000000001</v>
      </c>
      <c r="Z311" s="54">
        <v>1.0152220000000001</v>
      </c>
      <c r="AA311" s="54">
        <v>8.1418040000000005</v>
      </c>
      <c r="AB311" s="54">
        <v>0</v>
      </c>
      <c r="AC311" s="54">
        <v>9.0524339999999999</v>
      </c>
      <c r="AD311" s="54">
        <v>1.6875929999999999</v>
      </c>
      <c r="AE311" s="54">
        <v>122.68001</v>
      </c>
      <c r="AF311" s="54">
        <v>10.596505000000001</v>
      </c>
      <c r="AG311" s="53">
        <v>90.848445999999996</v>
      </c>
      <c r="AH311" s="53">
        <v>7.2890999999999997E-2</v>
      </c>
      <c r="AI311" s="54">
        <v>1.289698</v>
      </c>
      <c r="AJ311" s="54">
        <v>2.3216389999999998</v>
      </c>
      <c r="AK311" s="53">
        <v>3.3476379999999999</v>
      </c>
      <c r="AL311" s="53">
        <v>1.2438499999999999</v>
      </c>
      <c r="AM311" s="53">
        <v>2.581E-2</v>
      </c>
      <c r="AN311" s="53">
        <v>0.19961000000000001</v>
      </c>
      <c r="AO311" s="53">
        <v>1.003522</v>
      </c>
      <c r="AP311" s="53">
        <v>4.5329740000000003</v>
      </c>
      <c r="AQ311" s="53">
        <v>3.0902829999999999</v>
      </c>
      <c r="AR311" s="53">
        <v>4.3871E-2</v>
      </c>
      <c r="AS311" s="53">
        <v>3.1504999999999998E-2</v>
      </c>
      <c r="AT311" s="53">
        <v>1.663081</v>
      </c>
      <c r="AU311" s="109">
        <v>8.2676339999999993</v>
      </c>
      <c r="AV311" s="109">
        <v>1.1317000000000001E-2</v>
      </c>
    </row>
    <row r="312" spans="1:48" ht="14.25" customHeight="1" x14ac:dyDescent="0.3">
      <c r="A312" s="9">
        <v>311</v>
      </c>
      <c r="B312" s="3">
        <v>44237</v>
      </c>
      <c r="C312" s="112">
        <v>6.4731610000000002</v>
      </c>
      <c r="D312" s="54">
        <v>1.9507E-2</v>
      </c>
      <c r="E312" s="112">
        <v>3.2483999999999999E-2</v>
      </c>
      <c r="F312" s="54">
        <v>5.7871730000000001</v>
      </c>
      <c r="G312" s="54">
        <v>2.334568</v>
      </c>
      <c r="H312" s="54">
        <v>8.6296459999999993</v>
      </c>
      <c r="I312" s="54">
        <v>5.8755000000000002E-2</v>
      </c>
      <c r="J312" s="54">
        <v>2.5500430000000001</v>
      </c>
      <c r="K312" s="54">
        <v>1.7533080000000001</v>
      </c>
      <c r="L312" s="54">
        <v>2.28037</v>
      </c>
      <c r="M312" s="54">
        <v>0.18915499999999999</v>
      </c>
      <c r="N312" s="54">
        <v>1.9037120000000001</v>
      </c>
      <c r="O312" s="54">
        <v>0.14566000000000001</v>
      </c>
      <c r="P312" s="54">
        <v>8.1647540000000003</v>
      </c>
      <c r="Q312" s="54">
        <v>0</v>
      </c>
      <c r="R312" s="54">
        <v>4.8966000000000003E-2</v>
      </c>
      <c r="S312" s="54">
        <v>4.7869099999999998</v>
      </c>
      <c r="T312" s="54">
        <v>8.6576E-2</v>
      </c>
      <c r="U312" s="54">
        <v>7.1168589999999998</v>
      </c>
      <c r="V312" s="54">
        <v>9.575234</v>
      </c>
      <c r="W312" s="54">
        <v>2.4776820000000002</v>
      </c>
      <c r="X312" s="54">
        <v>2.5245E-2</v>
      </c>
      <c r="Y312" s="54">
        <v>2.6284960000000002</v>
      </c>
      <c r="Z312" s="54">
        <v>1.014775</v>
      </c>
      <c r="AA312" s="54">
        <v>8.1767859999999999</v>
      </c>
      <c r="AB312" s="54">
        <v>0</v>
      </c>
      <c r="AC312" s="54">
        <v>9.0524339999999999</v>
      </c>
      <c r="AD312" s="54">
        <v>1.6875929999999999</v>
      </c>
      <c r="AE312" s="54">
        <v>122.573579</v>
      </c>
      <c r="AF312" s="54">
        <v>10.586652000000001</v>
      </c>
      <c r="AG312" s="53">
        <v>90.810069999999996</v>
      </c>
      <c r="AH312" s="53">
        <v>7.2969999999999993E-2</v>
      </c>
      <c r="AI312" s="54">
        <v>1.2932729999999999</v>
      </c>
      <c r="AJ312" s="54">
        <v>2.3211059999999999</v>
      </c>
      <c r="AK312" s="53">
        <v>3.3431690000000001</v>
      </c>
      <c r="AL312" s="53">
        <v>1.2460899999999999</v>
      </c>
      <c r="AM312" s="53">
        <v>2.5638000000000001E-2</v>
      </c>
      <c r="AN312" s="53">
        <v>0.19950200000000001</v>
      </c>
      <c r="AO312" s="53">
        <v>1.0029969999999999</v>
      </c>
      <c r="AP312" s="53">
        <v>4.5329740000000003</v>
      </c>
      <c r="AQ312" s="53">
        <v>3.0902829999999999</v>
      </c>
      <c r="AR312" s="53">
        <v>4.3871E-2</v>
      </c>
      <c r="AS312" s="53">
        <v>3.1504999999999998E-2</v>
      </c>
      <c r="AT312" s="53">
        <v>1.6612150000000001</v>
      </c>
      <c r="AU312" s="109">
        <v>8.2676339999999993</v>
      </c>
      <c r="AV312" s="109">
        <v>1.1338000000000001E-2</v>
      </c>
    </row>
    <row r="313" spans="1:48" ht="14.25" customHeight="1" x14ac:dyDescent="0.3">
      <c r="A313" s="9">
        <v>312</v>
      </c>
      <c r="B313" s="3">
        <v>44236</v>
      </c>
      <c r="C313" s="112">
        <v>6.4703650000000001</v>
      </c>
      <c r="D313" s="54">
        <v>1.9498000000000001E-2</v>
      </c>
      <c r="E313" s="112">
        <v>3.2469999999999999E-2</v>
      </c>
      <c r="F313" s="54">
        <v>5.7818269999999998</v>
      </c>
      <c r="G313" s="54">
        <v>2.327601</v>
      </c>
      <c r="H313" s="54">
        <v>8.6085360000000009</v>
      </c>
      <c r="I313" s="54">
        <v>5.7598000000000003E-2</v>
      </c>
      <c r="J313" s="54">
        <v>2.5398070000000001</v>
      </c>
      <c r="K313" s="54">
        <v>1.748974</v>
      </c>
      <c r="L313" s="54">
        <v>2.2772890000000001</v>
      </c>
      <c r="M313" s="54">
        <v>0.189079</v>
      </c>
      <c r="N313" s="54">
        <v>1.894379</v>
      </c>
      <c r="O313" s="54">
        <v>0.14559800000000001</v>
      </c>
      <c r="P313" s="54">
        <v>8.1666659999999993</v>
      </c>
      <c r="Q313" s="54">
        <v>0</v>
      </c>
      <c r="R313" s="54">
        <v>4.8933999999999998E-2</v>
      </c>
      <c r="S313" s="54">
        <v>4.7835359999999998</v>
      </c>
      <c r="T313" s="54">
        <v>8.6097000000000007E-2</v>
      </c>
      <c r="U313" s="54">
        <v>7.1168589999999998</v>
      </c>
      <c r="V313" s="54">
        <v>9.575234</v>
      </c>
      <c r="W313" s="54">
        <v>2.471339</v>
      </c>
      <c r="X313" s="54">
        <v>2.5233999999999999E-2</v>
      </c>
      <c r="Y313" s="54">
        <v>2.6310479999999998</v>
      </c>
      <c r="Z313" s="54">
        <v>1.017112</v>
      </c>
      <c r="AA313" s="54">
        <v>8.1574650000000002</v>
      </c>
      <c r="AB313" s="54">
        <v>0</v>
      </c>
      <c r="AC313" s="54">
        <v>9.0524339999999999</v>
      </c>
      <c r="AD313" s="54">
        <v>1.6875929999999999</v>
      </c>
      <c r="AE313" s="54">
        <v>122.586601</v>
      </c>
      <c r="AF313" s="54">
        <v>10.558436</v>
      </c>
      <c r="AG313" s="53">
        <v>90.695559000000003</v>
      </c>
      <c r="AH313" s="53">
        <v>7.2856000000000004E-2</v>
      </c>
      <c r="AI313" s="54">
        <v>1.288349</v>
      </c>
      <c r="AJ313" s="54">
        <v>2.3174950000000001</v>
      </c>
      <c r="AK313" s="53">
        <v>3.3667989999999999</v>
      </c>
      <c r="AL313" s="53">
        <v>1.240178</v>
      </c>
      <c r="AM313" s="53">
        <v>2.5441999999999999E-2</v>
      </c>
      <c r="AN313" s="53">
        <v>0.199187</v>
      </c>
      <c r="AO313" s="53">
        <v>1.0014149999999999</v>
      </c>
      <c r="AP313" s="53">
        <v>4.4840489999999997</v>
      </c>
      <c r="AQ313" s="53">
        <v>3.0902829999999999</v>
      </c>
      <c r="AR313" s="53">
        <v>4.3623000000000002E-2</v>
      </c>
      <c r="AS313" s="53">
        <v>3.1425000000000002E-2</v>
      </c>
      <c r="AT313" s="53">
        <v>1.6577219999999999</v>
      </c>
      <c r="AU313" s="109">
        <v>8.2676339999999993</v>
      </c>
      <c r="AV313" s="109">
        <v>1.1242E-2</v>
      </c>
    </row>
    <row r="314" spans="1:48" ht="14.25" customHeight="1" x14ac:dyDescent="0.3">
      <c r="A314" s="9">
        <v>313</v>
      </c>
      <c r="B314" s="3">
        <v>44235</v>
      </c>
      <c r="C314" s="112">
        <v>6.4673809999999996</v>
      </c>
      <c r="D314" s="54">
        <v>1.949E-2</v>
      </c>
      <c r="E314" s="112">
        <v>3.2455999999999999E-2</v>
      </c>
      <c r="F314" s="54">
        <v>5.7806959999999998</v>
      </c>
      <c r="G314" s="54">
        <v>2.3325840000000002</v>
      </c>
      <c r="H314" s="54">
        <v>8.6221969999999999</v>
      </c>
      <c r="I314" s="54">
        <v>5.7645000000000002E-2</v>
      </c>
      <c r="J314" s="54">
        <v>2.5254690000000002</v>
      </c>
      <c r="K314" s="54">
        <v>1.7327049999999999</v>
      </c>
      <c r="L314" s="54">
        <v>2.2769870000000001</v>
      </c>
      <c r="M314" s="54">
        <v>0.189003</v>
      </c>
      <c r="N314" s="54">
        <v>1.887845</v>
      </c>
      <c r="O314" s="54">
        <v>0.145534</v>
      </c>
      <c r="P314" s="54">
        <v>8.1644810000000003</v>
      </c>
      <c r="Q314" s="54">
        <v>0</v>
      </c>
      <c r="R314" s="54">
        <v>4.8724000000000003E-2</v>
      </c>
      <c r="S314" s="54">
        <v>4.7670009999999996</v>
      </c>
      <c r="T314" s="54">
        <v>8.5545999999999997E-2</v>
      </c>
      <c r="U314" s="54">
        <v>7.1168589999999998</v>
      </c>
      <c r="V314" s="54">
        <v>9.575234</v>
      </c>
      <c r="W314" s="54">
        <v>2.4740180000000001</v>
      </c>
      <c r="X314" s="54">
        <v>2.5224E-2</v>
      </c>
      <c r="Y314" s="54">
        <v>2.6261480000000001</v>
      </c>
      <c r="Z314" s="54">
        <v>1.0166649999999999</v>
      </c>
      <c r="AA314" s="54">
        <v>8.1690109999999994</v>
      </c>
      <c r="AB314" s="54">
        <v>0</v>
      </c>
      <c r="AC314" s="54">
        <v>9.0524339999999999</v>
      </c>
      <c r="AD314" s="54">
        <v>1.6875929999999999</v>
      </c>
      <c r="AE314" s="54">
        <v>122.548733</v>
      </c>
      <c r="AF314" s="54">
        <v>10.526661000000001</v>
      </c>
      <c r="AG314" s="53">
        <v>90.608590000000007</v>
      </c>
      <c r="AH314" s="53">
        <v>7.2739999999999999E-2</v>
      </c>
      <c r="AI314" s="54">
        <v>1.287647</v>
      </c>
      <c r="AJ314" s="54">
        <v>2.3190550000000001</v>
      </c>
      <c r="AK314" s="53">
        <v>3.3898419999999998</v>
      </c>
      <c r="AL314" s="53">
        <v>1.2350270000000001</v>
      </c>
      <c r="AM314" s="53">
        <v>2.5361000000000002E-2</v>
      </c>
      <c r="AN314" s="53">
        <v>0.19828799999999999</v>
      </c>
      <c r="AO314" s="53">
        <v>1.0001990000000001</v>
      </c>
      <c r="AP314" s="53">
        <v>4.4840489999999997</v>
      </c>
      <c r="AQ314" s="53">
        <v>3.0902829999999999</v>
      </c>
      <c r="AR314" s="53">
        <v>4.3623000000000002E-2</v>
      </c>
      <c r="AS314" s="53">
        <v>3.1425000000000002E-2</v>
      </c>
      <c r="AT314" s="53">
        <v>1.662128</v>
      </c>
      <c r="AU314" s="109">
        <v>8.2676339999999993</v>
      </c>
      <c r="AV314" s="109">
        <v>1.1053E-2</v>
      </c>
    </row>
    <row r="315" spans="1:48" ht="14.25" customHeight="1" x14ac:dyDescent="0.3">
      <c r="A315" s="9">
        <v>314</v>
      </c>
      <c r="B315" s="3">
        <v>44232</v>
      </c>
      <c r="C315" s="112">
        <v>6.4590820000000004</v>
      </c>
      <c r="D315" s="54">
        <v>1.9463999999999999E-2</v>
      </c>
      <c r="E315" s="112">
        <v>3.2413999999999998E-2</v>
      </c>
      <c r="F315" s="54">
        <v>5.7752280000000003</v>
      </c>
      <c r="G315" s="54">
        <v>2.3289710000000001</v>
      </c>
      <c r="H315" s="54">
        <v>8.6688869999999998</v>
      </c>
      <c r="I315" s="54">
        <v>5.8337E-2</v>
      </c>
      <c r="J315" s="54">
        <v>2.539282</v>
      </c>
      <c r="K315" s="54">
        <v>1.748826</v>
      </c>
      <c r="L315" s="54">
        <v>2.2742909999999998</v>
      </c>
      <c r="M315" s="54">
        <v>0.18877099999999999</v>
      </c>
      <c r="N315" s="54">
        <v>1.897896</v>
      </c>
      <c r="O315" s="54">
        <v>0.145342</v>
      </c>
      <c r="P315" s="54">
        <v>8.1552340000000001</v>
      </c>
      <c r="Q315" s="54">
        <v>0</v>
      </c>
      <c r="R315" s="54">
        <v>4.8710000000000003E-2</v>
      </c>
      <c r="S315" s="54">
        <v>4.8019069999999999</v>
      </c>
      <c r="T315" s="54">
        <v>8.5981000000000002E-2</v>
      </c>
      <c r="U315" s="54">
        <v>7.3225429999999996</v>
      </c>
      <c r="V315" s="54">
        <v>9.7733439999999998</v>
      </c>
      <c r="W315" s="54">
        <v>2.458901</v>
      </c>
      <c r="X315" s="54">
        <v>2.5190000000000001E-2</v>
      </c>
      <c r="Y315" s="54">
        <v>2.6382159999999999</v>
      </c>
      <c r="Z315" s="54">
        <v>1.0153270000000001</v>
      </c>
      <c r="AA315" s="54">
        <v>8.2258220000000009</v>
      </c>
      <c r="AB315" s="54">
        <v>0</v>
      </c>
      <c r="AC315" s="54">
        <v>9.3445630000000008</v>
      </c>
      <c r="AD315" s="54">
        <v>1.6692020000000001</v>
      </c>
      <c r="AE315" s="54">
        <v>122.392859</v>
      </c>
      <c r="AF315" s="54">
        <v>10.569849</v>
      </c>
      <c r="AG315" s="53">
        <v>90.606318000000002</v>
      </c>
      <c r="AH315" s="53">
        <v>7.2711999999999999E-2</v>
      </c>
      <c r="AI315" s="54">
        <v>1.295401</v>
      </c>
      <c r="AJ315" s="54">
        <v>2.3094709999999998</v>
      </c>
      <c r="AK315" s="53">
        <v>3.3654099999999998</v>
      </c>
      <c r="AL315" s="53">
        <v>1.242237</v>
      </c>
      <c r="AM315" s="53">
        <v>2.4975000000000001E-2</v>
      </c>
      <c r="AN315" s="53">
        <v>0.19798199999999999</v>
      </c>
      <c r="AO315" s="53">
        <v>1.0003770000000001</v>
      </c>
      <c r="AP315" s="53">
        <v>4.4840489999999997</v>
      </c>
      <c r="AQ315" s="53">
        <v>3.002265</v>
      </c>
      <c r="AR315" s="53">
        <v>4.3623000000000002E-2</v>
      </c>
      <c r="AS315" s="53">
        <v>3.1425000000000002E-2</v>
      </c>
      <c r="AT315" s="53">
        <v>1.6580619999999999</v>
      </c>
      <c r="AU315" s="109">
        <v>8.2676339999999993</v>
      </c>
      <c r="AV315" s="109">
        <v>1.1036000000000001E-2</v>
      </c>
    </row>
    <row r="316" spans="1:48" ht="14.25" customHeight="1" x14ac:dyDescent="0.3">
      <c r="A316" s="9">
        <v>315</v>
      </c>
      <c r="B316" s="3">
        <v>44231</v>
      </c>
      <c r="C316" s="112">
        <v>6.4562580000000001</v>
      </c>
      <c r="D316" s="54">
        <v>1.9456000000000001E-2</v>
      </c>
      <c r="E316" s="112">
        <v>3.2400999999999999E-2</v>
      </c>
      <c r="F316" s="54">
        <v>5.7739200000000004</v>
      </c>
      <c r="G316" s="54">
        <v>2.3277730000000001</v>
      </c>
      <c r="H316" s="54">
        <v>8.6811690000000006</v>
      </c>
      <c r="I316" s="54">
        <v>5.9096999999999997E-2</v>
      </c>
      <c r="J316" s="54">
        <v>2.531962</v>
      </c>
      <c r="K316" s="54">
        <v>1.760915</v>
      </c>
      <c r="L316" s="54">
        <v>2.273514</v>
      </c>
      <c r="M316" s="54">
        <v>0.188693</v>
      </c>
      <c r="N316" s="54">
        <v>1.901024</v>
      </c>
      <c r="O316" s="54">
        <v>0.14527699999999999</v>
      </c>
      <c r="P316" s="54">
        <v>8.1509250000000009</v>
      </c>
      <c r="Q316" s="54">
        <v>0</v>
      </c>
      <c r="R316" s="54">
        <v>4.8529999999999997E-2</v>
      </c>
      <c r="S316" s="54">
        <v>4.7800019999999996</v>
      </c>
      <c r="T316" s="54">
        <v>8.5703000000000001E-2</v>
      </c>
      <c r="U316" s="54">
        <v>7.3225429999999996</v>
      </c>
      <c r="V316" s="54">
        <v>9.7733439999999998</v>
      </c>
      <c r="W316" s="54">
        <v>2.4524970000000001</v>
      </c>
      <c r="X316" s="54">
        <v>2.5179E-2</v>
      </c>
      <c r="Y316" s="54">
        <v>2.6277400000000002</v>
      </c>
      <c r="Z316" s="54">
        <v>1.0148809999999999</v>
      </c>
      <c r="AA316" s="54">
        <v>8.2428519999999992</v>
      </c>
      <c r="AB316" s="54">
        <v>0</v>
      </c>
      <c r="AC316" s="54">
        <v>9.3445630000000008</v>
      </c>
      <c r="AD316" s="54">
        <v>1.6692020000000001</v>
      </c>
      <c r="AE316" s="54">
        <v>122.335444</v>
      </c>
      <c r="AF316" s="54">
        <v>10.581524999999999</v>
      </c>
      <c r="AG316" s="53">
        <v>90.616592999999995</v>
      </c>
      <c r="AH316" s="53">
        <v>7.2781999999999999E-2</v>
      </c>
      <c r="AI316" s="54">
        <v>1.2982910000000001</v>
      </c>
      <c r="AJ316" s="54">
        <v>2.3053409999999999</v>
      </c>
      <c r="AK316" s="53">
        <v>3.3505729999999998</v>
      </c>
      <c r="AL316" s="53">
        <v>1.243914</v>
      </c>
      <c r="AM316" s="53">
        <v>2.5028999999999999E-2</v>
      </c>
      <c r="AN316" s="53">
        <v>0.19788500000000001</v>
      </c>
      <c r="AO316" s="53">
        <v>1.001225</v>
      </c>
      <c r="AP316" s="53">
        <v>4.4840489999999997</v>
      </c>
      <c r="AQ316" s="53">
        <v>3.002265</v>
      </c>
      <c r="AR316" s="53">
        <v>4.3623000000000002E-2</v>
      </c>
      <c r="AS316" s="53">
        <v>3.1425000000000002E-2</v>
      </c>
      <c r="AT316" s="53">
        <v>1.6577500000000001</v>
      </c>
      <c r="AU316" s="109">
        <v>8.2676339999999993</v>
      </c>
      <c r="AV316" s="109">
        <v>1.0972000000000001E-2</v>
      </c>
    </row>
    <row r="317" spans="1:48" ht="14.25" customHeight="1" x14ac:dyDescent="0.3">
      <c r="A317" s="9">
        <v>316</v>
      </c>
      <c r="B317" s="3">
        <v>44230</v>
      </c>
      <c r="C317" s="112">
        <v>6.4534250000000002</v>
      </c>
      <c r="D317" s="54">
        <v>1.9448E-2</v>
      </c>
      <c r="E317" s="112">
        <v>3.2384999999999997E-2</v>
      </c>
      <c r="F317" s="54">
        <v>5.7681690000000003</v>
      </c>
      <c r="G317" s="54">
        <v>2.3260100000000001</v>
      </c>
      <c r="H317" s="54">
        <v>8.6590600000000002</v>
      </c>
      <c r="I317" s="54">
        <v>5.9428000000000002E-2</v>
      </c>
      <c r="J317" s="54">
        <v>2.5011559999999999</v>
      </c>
      <c r="K317" s="54">
        <v>1.740113</v>
      </c>
      <c r="L317" s="54">
        <v>2.2731669999999999</v>
      </c>
      <c r="M317" s="54">
        <v>0.18861600000000001</v>
      </c>
      <c r="N317" s="54">
        <v>1.897478</v>
      </c>
      <c r="O317" s="54">
        <v>0.145207</v>
      </c>
      <c r="P317" s="54">
        <v>8.1583070000000006</v>
      </c>
      <c r="Q317" s="54">
        <v>0</v>
      </c>
      <c r="R317" s="54">
        <v>4.8238999999999997E-2</v>
      </c>
      <c r="S317" s="54">
        <v>4.7113360000000002</v>
      </c>
      <c r="T317" s="54">
        <v>8.5550000000000001E-2</v>
      </c>
      <c r="U317" s="54">
        <v>7.3225429999999996</v>
      </c>
      <c r="V317" s="54">
        <v>9.7733439999999998</v>
      </c>
      <c r="W317" s="54">
        <v>2.4457330000000002</v>
      </c>
      <c r="X317" s="54">
        <v>2.5167999999999999E-2</v>
      </c>
      <c r="Y317" s="54">
        <v>2.594401</v>
      </c>
      <c r="Z317" s="54">
        <v>1.014435</v>
      </c>
      <c r="AA317" s="54">
        <v>8.2205639999999995</v>
      </c>
      <c r="AB317" s="54">
        <v>0</v>
      </c>
      <c r="AC317" s="54">
        <v>9.3445630000000008</v>
      </c>
      <c r="AD317" s="54">
        <v>1.6692020000000001</v>
      </c>
      <c r="AE317" s="54">
        <v>122.437757</v>
      </c>
      <c r="AF317" s="54">
        <v>10.538361</v>
      </c>
      <c r="AG317" s="53">
        <v>90.467222000000007</v>
      </c>
      <c r="AH317" s="53">
        <v>7.2613999999999998E-2</v>
      </c>
      <c r="AI317" s="54">
        <v>1.294756</v>
      </c>
      <c r="AJ317" s="54">
        <v>2.3008579999999998</v>
      </c>
      <c r="AK317" s="53">
        <v>3.36084</v>
      </c>
      <c r="AL317" s="53">
        <v>1.240127</v>
      </c>
      <c r="AM317" s="53">
        <v>2.4945999999999999E-2</v>
      </c>
      <c r="AN317" s="53">
        <v>0.197495</v>
      </c>
      <c r="AO317" s="53">
        <v>0.99831099999999995</v>
      </c>
      <c r="AP317" s="53">
        <v>4.4840489999999997</v>
      </c>
      <c r="AQ317" s="53">
        <v>3.002265</v>
      </c>
      <c r="AR317" s="53">
        <v>4.3623000000000002E-2</v>
      </c>
      <c r="AS317" s="53">
        <v>3.1425000000000002E-2</v>
      </c>
      <c r="AT317" s="53">
        <v>1.6583140000000001</v>
      </c>
      <c r="AU317" s="109">
        <v>8.2676339999999993</v>
      </c>
      <c r="AV317" s="109">
        <v>1.0770999999999999E-2</v>
      </c>
    </row>
    <row r="318" spans="1:48" ht="14.25" customHeight="1" x14ac:dyDescent="0.3">
      <c r="A318" s="9">
        <v>317</v>
      </c>
      <c r="B318" s="3">
        <v>44229</v>
      </c>
      <c r="C318" s="112">
        <v>6.4506110000000003</v>
      </c>
      <c r="D318" s="54">
        <v>1.9439000000000001E-2</v>
      </c>
      <c r="E318" s="112">
        <v>3.2370999999999997E-2</v>
      </c>
      <c r="F318" s="54">
        <v>5.7710689999999998</v>
      </c>
      <c r="G318" s="54">
        <v>2.3250489999999999</v>
      </c>
      <c r="H318" s="54">
        <v>8.7505950000000006</v>
      </c>
      <c r="I318" s="54">
        <v>6.0467E-2</v>
      </c>
      <c r="J318" s="54">
        <v>2.4692319999999999</v>
      </c>
      <c r="K318" s="54">
        <v>1.72455</v>
      </c>
      <c r="L318" s="54">
        <v>2.2736339999999999</v>
      </c>
      <c r="M318" s="54">
        <v>0.18853900000000001</v>
      </c>
      <c r="N318" s="54">
        <v>1.898801</v>
      </c>
      <c r="O318" s="54">
        <v>0.145145</v>
      </c>
      <c r="P318" s="54">
        <v>8.1544550000000005</v>
      </c>
      <c r="Q318" s="54">
        <v>0</v>
      </c>
      <c r="R318" s="54">
        <v>4.7754999999999999E-2</v>
      </c>
      <c r="S318" s="54">
        <v>4.6321000000000003</v>
      </c>
      <c r="T318" s="54">
        <v>8.5418999999999995E-2</v>
      </c>
      <c r="U318" s="54">
        <v>7.3225429999999996</v>
      </c>
      <c r="V318" s="54">
        <v>9.7733439999999998</v>
      </c>
      <c r="W318" s="54">
        <v>2.4437989999999998</v>
      </c>
      <c r="X318" s="54">
        <v>2.5156999999999999E-2</v>
      </c>
      <c r="Y318" s="54">
        <v>2.5624220000000002</v>
      </c>
      <c r="Z318" s="54">
        <v>1.0139899999999999</v>
      </c>
      <c r="AA318" s="54">
        <v>8.3153100000000002</v>
      </c>
      <c r="AB318" s="54">
        <v>0</v>
      </c>
      <c r="AC318" s="54">
        <v>9.3445630000000008</v>
      </c>
      <c r="AD318" s="54">
        <v>1.6692020000000001</v>
      </c>
      <c r="AE318" s="54">
        <v>122.3904</v>
      </c>
      <c r="AF318" s="54">
        <v>10.52234</v>
      </c>
      <c r="AG318" s="53">
        <v>90.474968000000004</v>
      </c>
      <c r="AH318" s="53">
        <v>7.2543999999999997E-2</v>
      </c>
      <c r="AI318" s="54">
        <v>1.3079700000000001</v>
      </c>
      <c r="AJ318" s="54">
        <v>2.2994940000000001</v>
      </c>
      <c r="AK318" s="53">
        <v>3.3532890000000002</v>
      </c>
      <c r="AL318" s="53">
        <v>1.239657</v>
      </c>
      <c r="AM318" s="53">
        <v>2.4972000000000001E-2</v>
      </c>
      <c r="AN318" s="53">
        <v>0.196358</v>
      </c>
      <c r="AO318" s="53">
        <v>0.99905900000000003</v>
      </c>
      <c r="AP318" s="53">
        <v>4.441427</v>
      </c>
      <c r="AQ318" s="53">
        <v>3.002265</v>
      </c>
      <c r="AR318" s="53">
        <v>4.3458999999999998E-2</v>
      </c>
      <c r="AS318" s="53">
        <v>3.1407999999999998E-2</v>
      </c>
      <c r="AT318" s="53">
        <v>1.6592009999999999</v>
      </c>
      <c r="AU318" s="109">
        <v>8.2676339999999993</v>
      </c>
      <c r="AV318" s="109">
        <v>1.0682000000000001E-2</v>
      </c>
    </row>
    <row r="319" spans="1:48" ht="14.25" customHeight="1" x14ac:dyDescent="0.3">
      <c r="A319" s="9">
        <v>318</v>
      </c>
      <c r="B319" s="3">
        <v>44228</v>
      </c>
      <c r="C319" s="112">
        <v>6.4477679999999999</v>
      </c>
      <c r="D319" s="54">
        <v>1.9429999999999999E-2</v>
      </c>
      <c r="E319" s="112">
        <v>3.2357999999999998E-2</v>
      </c>
      <c r="F319" s="54">
        <v>5.7683070000000001</v>
      </c>
      <c r="G319" s="54">
        <v>2.3236189999999999</v>
      </c>
      <c r="H319" s="54">
        <v>8.858644</v>
      </c>
      <c r="I319" s="54">
        <v>6.1189E-2</v>
      </c>
      <c r="J319" s="54">
        <v>2.4485950000000001</v>
      </c>
      <c r="K319" s="54">
        <v>1.6868449999999999</v>
      </c>
      <c r="L319" s="54">
        <v>2.2725300000000002</v>
      </c>
      <c r="M319" s="54">
        <v>0.18846199999999999</v>
      </c>
      <c r="N319" s="54">
        <v>1.893956</v>
      </c>
      <c r="O319" s="54">
        <v>0.14508399999999999</v>
      </c>
      <c r="P319" s="54">
        <v>8.1470920000000007</v>
      </c>
      <c r="Q319" s="54">
        <v>0</v>
      </c>
      <c r="R319" s="54">
        <v>4.7378999999999998E-2</v>
      </c>
      <c r="S319" s="54">
        <v>4.5708760000000002</v>
      </c>
      <c r="T319" s="54">
        <v>8.4305000000000005E-2</v>
      </c>
      <c r="U319" s="54">
        <v>7.3225429999999996</v>
      </c>
      <c r="V319" s="54">
        <v>9.7733439999999998</v>
      </c>
      <c r="W319" s="54">
        <v>2.4303710000000001</v>
      </c>
      <c r="X319" s="54">
        <v>2.5146999999999999E-2</v>
      </c>
      <c r="Y319" s="54">
        <v>2.5260570000000002</v>
      </c>
      <c r="Z319" s="54">
        <v>1.0135449999999999</v>
      </c>
      <c r="AA319" s="54">
        <v>8.4323289999999993</v>
      </c>
      <c r="AB319" s="54">
        <v>0</v>
      </c>
      <c r="AC319" s="54">
        <v>9.3445630000000008</v>
      </c>
      <c r="AD319" s="54">
        <v>1.6692020000000001</v>
      </c>
      <c r="AE319" s="54">
        <v>122.356302</v>
      </c>
      <c r="AF319" s="54">
        <v>10.533139</v>
      </c>
      <c r="AG319" s="53">
        <v>90.478281999999993</v>
      </c>
      <c r="AH319" s="53">
        <v>7.2493000000000002E-2</v>
      </c>
      <c r="AI319" s="54">
        <v>1.3238179999999999</v>
      </c>
      <c r="AJ319" s="54">
        <v>2.2906170000000001</v>
      </c>
      <c r="AK319" s="53">
        <v>3.3224429999999998</v>
      </c>
      <c r="AL319" s="53">
        <v>1.234353</v>
      </c>
      <c r="AM319" s="53">
        <v>2.5159000000000001E-2</v>
      </c>
      <c r="AN319" s="53">
        <v>0.194744</v>
      </c>
      <c r="AO319" s="53">
        <v>0.99715100000000001</v>
      </c>
      <c r="AP319" s="53">
        <v>4.441427</v>
      </c>
      <c r="AQ319" s="53">
        <v>3.002265</v>
      </c>
      <c r="AR319" s="53">
        <v>4.3458999999999998E-2</v>
      </c>
      <c r="AS319" s="53">
        <v>3.1407999999999998E-2</v>
      </c>
      <c r="AT319" s="53">
        <v>1.6594629999999999</v>
      </c>
      <c r="AU319" s="109">
        <v>8.2676339999999993</v>
      </c>
      <c r="AV319" s="109">
        <v>1.0573000000000001E-2</v>
      </c>
    </row>
    <row r="320" spans="1:48" ht="14.25" customHeight="1" x14ac:dyDescent="0.3">
      <c r="A320" s="9">
        <v>319</v>
      </c>
      <c r="B320" s="3">
        <v>44227</v>
      </c>
      <c r="C320" s="112">
        <v>6.43933</v>
      </c>
      <c r="D320" s="54">
        <v>1.9404999999999999E-2</v>
      </c>
      <c r="E320" s="112">
        <v>3.2315000000000003E-2</v>
      </c>
      <c r="F320" s="54">
        <v>5.7620699999999996</v>
      </c>
      <c r="G320" s="54">
        <v>2.3212869999999999</v>
      </c>
      <c r="H320" s="54">
        <v>8.8997209999999995</v>
      </c>
      <c r="I320" s="54">
        <v>6.1121000000000002E-2</v>
      </c>
      <c r="J320" s="54">
        <v>2.4862410000000001</v>
      </c>
      <c r="K320" s="54">
        <v>1.714208</v>
      </c>
      <c r="L320" s="54">
        <v>2.273034</v>
      </c>
      <c r="M320" s="54">
        <v>0.18823500000000001</v>
      </c>
      <c r="N320" s="54">
        <v>1.907545</v>
      </c>
      <c r="O320" s="54">
        <v>0.144897</v>
      </c>
      <c r="P320" s="54">
        <v>8.1365379999999998</v>
      </c>
      <c r="Q320" s="54">
        <v>0</v>
      </c>
      <c r="R320" s="54">
        <v>4.7794000000000003E-2</v>
      </c>
      <c r="S320" s="54">
        <v>4.654579</v>
      </c>
      <c r="T320" s="54">
        <v>8.6733000000000005E-2</v>
      </c>
      <c r="U320" s="54">
        <v>7.3861129999999999</v>
      </c>
      <c r="V320" s="54">
        <v>9.8363130000000005</v>
      </c>
      <c r="W320" s="54">
        <v>2.4349430000000001</v>
      </c>
      <c r="X320" s="54">
        <v>2.5108999999999999E-2</v>
      </c>
      <c r="Y320" s="54">
        <v>2.5634969999999999</v>
      </c>
      <c r="Z320" s="54">
        <v>1.012211</v>
      </c>
      <c r="AA320" s="54">
        <v>8.4866499999999991</v>
      </c>
      <c r="AB320" s="54">
        <v>0</v>
      </c>
      <c r="AC320" s="54">
        <v>9.4298330000000004</v>
      </c>
      <c r="AD320" s="54">
        <v>1.658083</v>
      </c>
      <c r="AE320" s="54">
        <v>122.24118</v>
      </c>
      <c r="AF320" s="54">
        <v>10.572597</v>
      </c>
      <c r="AG320" s="53">
        <v>90.498808999999994</v>
      </c>
      <c r="AH320" s="53">
        <v>7.2376999999999997E-2</v>
      </c>
      <c r="AI320" s="54">
        <v>1.329993</v>
      </c>
      <c r="AJ320" s="54">
        <v>2.292287</v>
      </c>
      <c r="AK320" s="53">
        <v>3.3218139999999998</v>
      </c>
      <c r="AL320" s="53">
        <v>1.2465820000000001</v>
      </c>
      <c r="AM320" s="53">
        <v>2.5241E-2</v>
      </c>
      <c r="AN320" s="53">
        <v>0.195382</v>
      </c>
      <c r="AO320" s="53">
        <v>0.99903600000000004</v>
      </c>
      <c r="AP320" s="53">
        <v>4.5186469999999996</v>
      </c>
      <c r="AQ320" s="53">
        <v>3.002265</v>
      </c>
      <c r="AR320" s="53">
        <v>4.3942000000000002E-2</v>
      </c>
      <c r="AS320" s="53">
        <v>3.1350999999999997E-2</v>
      </c>
      <c r="AT320" s="53">
        <v>1.659189</v>
      </c>
      <c r="AU320" s="109">
        <v>8.3107399999999991</v>
      </c>
      <c r="AV320" s="109">
        <v>1.0663000000000001E-2</v>
      </c>
    </row>
    <row r="321" spans="1:48" ht="14.25" customHeight="1" x14ac:dyDescent="0.3">
      <c r="A321" s="9">
        <v>320</v>
      </c>
      <c r="B321" s="3">
        <v>44226</v>
      </c>
      <c r="C321" s="112">
        <v>6.43933</v>
      </c>
      <c r="D321" s="54">
        <v>1.9404999999999999E-2</v>
      </c>
      <c r="E321" s="112">
        <v>3.2315000000000003E-2</v>
      </c>
      <c r="F321" s="54">
        <v>5.7620699999999996</v>
      </c>
      <c r="G321" s="54">
        <v>2.3212869999999999</v>
      </c>
      <c r="H321" s="54">
        <v>8.8997209999999995</v>
      </c>
      <c r="I321" s="54">
        <v>6.1121000000000002E-2</v>
      </c>
      <c r="J321" s="54">
        <v>2.4862410000000001</v>
      </c>
      <c r="K321" s="54">
        <v>1.714208</v>
      </c>
      <c r="L321" s="54">
        <v>2.273034</v>
      </c>
      <c r="M321" s="54">
        <v>0.18823500000000001</v>
      </c>
      <c r="N321" s="54">
        <v>1.907545</v>
      </c>
      <c r="O321" s="54">
        <v>0.144897</v>
      </c>
      <c r="P321" s="54">
        <v>8.1365379999999998</v>
      </c>
      <c r="Q321" s="54">
        <v>0</v>
      </c>
      <c r="R321" s="54">
        <v>4.7794000000000003E-2</v>
      </c>
      <c r="S321" s="54">
        <v>4.654579</v>
      </c>
      <c r="T321" s="54">
        <v>8.6733000000000005E-2</v>
      </c>
      <c r="U321" s="54">
        <v>7.3861129999999999</v>
      </c>
      <c r="V321" s="54">
        <v>9.8363130000000005</v>
      </c>
      <c r="W321" s="54">
        <v>2.4349430000000001</v>
      </c>
      <c r="X321" s="54">
        <v>2.5108999999999999E-2</v>
      </c>
      <c r="Y321" s="54">
        <v>2.5634969999999999</v>
      </c>
      <c r="Z321" s="54">
        <v>1.012211</v>
      </c>
      <c r="AA321" s="54">
        <v>8.4866499999999991</v>
      </c>
      <c r="AB321" s="54">
        <v>0</v>
      </c>
      <c r="AC321" s="54">
        <v>9.4298330000000004</v>
      </c>
      <c r="AD321" s="54">
        <v>1.658083</v>
      </c>
      <c r="AE321" s="54">
        <v>122.24118</v>
      </c>
      <c r="AF321" s="54">
        <v>10.572597</v>
      </c>
      <c r="AG321" s="53">
        <v>90.498808999999994</v>
      </c>
      <c r="AH321" s="53">
        <v>7.2376999999999997E-2</v>
      </c>
      <c r="AI321" s="54">
        <v>1.329993</v>
      </c>
      <c r="AJ321" s="54">
        <v>2.292287</v>
      </c>
      <c r="AK321" s="53">
        <v>3.3218139999999998</v>
      </c>
      <c r="AL321" s="53">
        <v>1.2465820000000001</v>
      </c>
      <c r="AM321" s="53">
        <v>2.5241E-2</v>
      </c>
      <c r="AN321" s="53">
        <v>0.195382</v>
      </c>
      <c r="AO321" s="53">
        <v>0.99903600000000004</v>
      </c>
      <c r="AP321" s="53">
        <v>4.5186469999999996</v>
      </c>
      <c r="AQ321" s="53">
        <v>3.002265</v>
      </c>
      <c r="AR321" s="53">
        <v>4.3942000000000002E-2</v>
      </c>
      <c r="AS321" s="53">
        <v>3.1350999999999997E-2</v>
      </c>
      <c r="AT321" s="53">
        <v>1.659189</v>
      </c>
      <c r="AU321" s="109">
        <v>8.3107399999999991</v>
      </c>
      <c r="AV321" s="109">
        <v>1.0663000000000001E-2</v>
      </c>
    </row>
    <row r="322" spans="1:48" ht="14.25" customHeight="1" x14ac:dyDescent="0.3">
      <c r="A322" s="9">
        <v>321</v>
      </c>
      <c r="B322" s="3">
        <v>44225</v>
      </c>
      <c r="C322" s="112">
        <v>6.43933</v>
      </c>
      <c r="D322" s="54">
        <v>1.9404999999999999E-2</v>
      </c>
      <c r="E322" s="112">
        <v>3.2315000000000003E-2</v>
      </c>
      <c r="F322" s="54">
        <v>5.7620699999999996</v>
      </c>
      <c r="G322" s="54">
        <v>2.3212869999999999</v>
      </c>
      <c r="H322" s="54">
        <v>8.8997209999999995</v>
      </c>
      <c r="I322" s="54">
        <v>6.1121000000000002E-2</v>
      </c>
      <c r="J322" s="54">
        <v>2.4862410000000001</v>
      </c>
      <c r="K322" s="54">
        <v>1.714208</v>
      </c>
      <c r="L322" s="54">
        <v>2.273034</v>
      </c>
      <c r="M322" s="54">
        <v>0.18823500000000001</v>
      </c>
      <c r="N322" s="54">
        <v>1.907545</v>
      </c>
      <c r="O322" s="54">
        <v>0.144897</v>
      </c>
      <c r="P322" s="54">
        <v>8.1365379999999998</v>
      </c>
      <c r="Q322" s="54">
        <v>0</v>
      </c>
      <c r="R322" s="54">
        <v>4.7794000000000003E-2</v>
      </c>
      <c r="S322" s="54">
        <v>4.654579</v>
      </c>
      <c r="T322" s="54">
        <v>8.6733000000000005E-2</v>
      </c>
      <c r="U322" s="54">
        <v>7.3861129999999999</v>
      </c>
      <c r="V322" s="54">
        <v>9.8363130000000005</v>
      </c>
      <c r="W322" s="54">
        <v>2.4349430000000001</v>
      </c>
      <c r="X322" s="54">
        <v>2.5108999999999999E-2</v>
      </c>
      <c r="Y322" s="54">
        <v>2.5634969999999999</v>
      </c>
      <c r="Z322" s="54">
        <v>1.012211</v>
      </c>
      <c r="AA322" s="54">
        <v>8.4866499999999991</v>
      </c>
      <c r="AB322" s="54">
        <v>0</v>
      </c>
      <c r="AC322" s="54">
        <v>9.4298330000000004</v>
      </c>
      <c r="AD322" s="54">
        <v>1.658083</v>
      </c>
      <c r="AE322" s="54">
        <v>122.24118</v>
      </c>
      <c r="AF322" s="54">
        <v>10.572597</v>
      </c>
      <c r="AG322" s="53">
        <v>90.498808999999994</v>
      </c>
      <c r="AH322" s="53">
        <v>7.2376999999999997E-2</v>
      </c>
      <c r="AI322" s="54">
        <v>1.329993</v>
      </c>
      <c r="AJ322" s="54">
        <v>2.292287</v>
      </c>
      <c r="AK322" s="53">
        <v>3.3218139999999998</v>
      </c>
      <c r="AL322" s="53">
        <v>1.2465820000000001</v>
      </c>
      <c r="AM322" s="53">
        <v>2.5241E-2</v>
      </c>
      <c r="AN322" s="53">
        <v>0.195382</v>
      </c>
      <c r="AO322" s="53">
        <v>0.99903600000000004</v>
      </c>
      <c r="AP322" s="53">
        <v>4.5186469999999996</v>
      </c>
      <c r="AQ322" s="53">
        <v>3.002265</v>
      </c>
      <c r="AR322" s="53">
        <v>4.3942000000000002E-2</v>
      </c>
      <c r="AS322" s="53">
        <v>3.1350999999999997E-2</v>
      </c>
      <c r="AT322" s="53">
        <v>1.659189</v>
      </c>
      <c r="AU322" s="109">
        <v>8.3107399999999991</v>
      </c>
      <c r="AV322" s="109">
        <v>1.0663000000000001E-2</v>
      </c>
    </row>
    <row r="323" spans="1:48" ht="14.25" customHeight="1" x14ac:dyDescent="0.3">
      <c r="A323" s="9">
        <v>322</v>
      </c>
      <c r="B323" s="3">
        <v>44224</v>
      </c>
      <c r="C323" s="112">
        <v>6.4365420000000002</v>
      </c>
      <c r="D323" s="54">
        <v>1.9397000000000001E-2</v>
      </c>
      <c r="E323" s="112">
        <v>3.2301999999999997E-2</v>
      </c>
      <c r="F323" s="54">
        <v>5.758648</v>
      </c>
      <c r="G323" s="54">
        <v>2.319029</v>
      </c>
      <c r="H323" s="54">
        <v>8.8815240000000006</v>
      </c>
      <c r="I323" s="54">
        <v>6.1270999999999999E-2</v>
      </c>
      <c r="J323" s="54">
        <v>2.4442390000000001</v>
      </c>
      <c r="K323" s="54">
        <v>1.6626909999999999</v>
      </c>
      <c r="L323" s="54">
        <v>2.2703700000000002</v>
      </c>
      <c r="M323" s="54">
        <v>0.18815999999999999</v>
      </c>
      <c r="N323" s="54">
        <v>1.8934249999999999</v>
      </c>
      <c r="O323" s="54">
        <v>0.14483699999999999</v>
      </c>
      <c r="P323" s="54">
        <v>8.1360320000000002</v>
      </c>
      <c r="Q323" s="54">
        <v>0</v>
      </c>
      <c r="R323" s="54">
        <v>4.7086999999999997E-2</v>
      </c>
      <c r="S323" s="54">
        <v>4.5384190000000002</v>
      </c>
      <c r="T323" s="54">
        <v>8.6191000000000004E-2</v>
      </c>
      <c r="U323" s="54">
        <v>7.3861129999999999</v>
      </c>
      <c r="V323" s="54">
        <v>9.8363130000000005</v>
      </c>
      <c r="W323" s="54">
        <v>2.4228710000000002</v>
      </c>
      <c r="X323" s="54">
        <v>2.5097999999999999E-2</v>
      </c>
      <c r="Y323" s="54">
        <v>2.5070649999999999</v>
      </c>
      <c r="Z323" s="54">
        <v>1.0118670000000001</v>
      </c>
      <c r="AA323" s="54">
        <v>8.4647290000000002</v>
      </c>
      <c r="AB323" s="54">
        <v>0</v>
      </c>
      <c r="AC323" s="54">
        <v>9.4298330000000004</v>
      </c>
      <c r="AD323" s="54">
        <v>1.658083</v>
      </c>
      <c r="AE323" s="54">
        <v>122.235145</v>
      </c>
      <c r="AF323" s="54">
        <v>10.555254</v>
      </c>
      <c r="AG323" s="53">
        <v>90.399315999999999</v>
      </c>
      <c r="AH323" s="53">
        <v>7.2204000000000004E-2</v>
      </c>
      <c r="AI323" s="54">
        <v>1.33094</v>
      </c>
      <c r="AJ323" s="54">
        <v>2.2851020000000002</v>
      </c>
      <c r="AK323" s="53">
        <v>3.275401</v>
      </c>
      <c r="AL323" s="53">
        <v>1.234775</v>
      </c>
      <c r="AM323" s="53">
        <v>2.5196E-2</v>
      </c>
      <c r="AN323" s="53">
        <v>0.19328799999999999</v>
      </c>
      <c r="AO323" s="53">
        <v>0.99492100000000006</v>
      </c>
      <c r="AP323" s="53">
        <v>4.5186469999999996</v>
      </c>
      <c r="AQ323" s="53">
        <v>2.8472770000000001</v>
      </c>
      <c r="AR323" s="53">
        <v>4.3942000000000002E-2</v>
      </c>
      <c r="AS323" s="53">
        <v>3.1350999999999997E-2</v>
      </c>
      <c r="AT323" s="53">
        <v>1.6556900000000001</v>
      </c>
      <c r="AU323" s="109">
        <v>8.3107399999999991</v>
      </c>
      <c r="AV323" s="109">
        <v>1.0711999999999999E-2</v>
      </c>
    </row>
    <row r="324" spans="1:48" ht="14.25" customHeight="1" x14ac:dyDescent="0.3">
      <c r="A324" s="9">
        <v>323</v>
      </c>
      <c r="B324" s="3">
        <v>44223</v>
      </c>
      <c r="C324" s="112">
        <v>6.4336849999999997</v>
      </c>
      <c r="D324" s="54">
        <v>1.9389E-2</v>
      </c>
      <c r="E324" s="112">
        <v>3.2287999999999997E-2</v>
      </c>
      <c r="F324" s="54">
        <v>5.7640890000000002</v>
      </c>
      <c r="G324" s="54">
        <v>2.3367330000000002</v>
      </c>
      <c r="H324" s="54">
        <v>8.9106280000000009</v>
      </c>
      <c r="I324" s="54">
        <v>6.1667E-2</v>
      </c>
      <c r="J324" s="54">
        <v>2.541099</v>
      </c>
      <c r="K324" s="54">
        <v>1.7452019999999999</v>
      </c>
      <c r="L324" s="54">
        <v>2.276221</v>
      </c>
      <c r="M324" s="54">
        <v>0.188084</v>
      </c>
      <c r="N324" s="54">
        <v>1.927268</v>
      </c>
      <c r="O324" s="54">
        <v>0.14477400000000001</v>
      </c>
      <c r="P324" s="54">
        <v>8.1306159999999998</v>
      </c>
      <c r="Q324" s="54">
        <v>0</v>
      </c>
      <c r="R324" s="54">
        <v>4.8881000000000001E-2</v>
      </c>
      <c r="S324" s="54">
        <v>4.8054079999999999</v>
      </c>
      <c r="T324" s="54">
        <v>8.8742000000000001E-2</v>
      </c>
      <c r="U324" s="54">
        <v>7.3861129999999999</v>
      </c>
      <c r="V324" s="54">
        <v>9.8363130000000005</v>
      </c>
      <c r="W324" s="54">
        <v>2.4509349999999999</v>
      </c>
      <c r="X324" s="54">
        <v>2.5086000000000001E-2</v>
      </c>
      <c r="Y324" s="54">
        <v>2.6409929999999999</v>
      </c>
      <c r="Z324" s="54">
        <v>1.011423</v>
      </c>
      <c r="AA324" s="54">
        <v>8.4944469999999992</v>
      </c>
      <c r="AB324" s="54">
        <v>0</v>
      </c>
      <c r="AC324" s="54">
        <v>9.4298330000000004</v>
      </c>
      <c r="AD324" s="54">
        <v>1.658083</v>
      </c>
      <c r="AE324" s="54">
        <v>122.201965</v>
      </c>
      <c r="AF324" s="54">
        <v>10.619947</v>
      </c>
      <c r="AG324" s="53">
        <v>90.557194999999993</v>
      </c>
      <c r="AH324" s="53">
        <v>7.2470999999999994E-2</v>
      </c>
      <c r="AI324" s="54">
        <v>1.3349519999999999</v>
      </c>
      <c r="AJ324" s="54">
        <v>2.3023310000000001</v>
      </c>
      <c r="AK324" s="53">
        <v>3.3471540000000002</v>
      </c>
      <c r="AL324" s="53">
        <v>1.262799</v>
      </c>
      <c r="AM324" s="53">
        <v>2.5486999999999999E-2</v>
      </c>
      <c r="AN324" s="53">
        <v>0.197218</v>
      </c>
      <c r="AO324" s="53">
        <v>1.000351</v>
      </c>
      <c r="AP324" s="53">
        <v>4.5186469999999996</v>
      </c>
      <c r="AQ324" s="53">
        <v>2.8472770000000001</v>
      </c>
      <c r="AR324" s="53">
        <v>4.3942000000000002E-2</v>
      </c>
      <c r="AS324" s="53">
        <v>3.1350999999999997E-2</v>
      </c>
      <c r="AT324" s="53">
        <v>1.6677960000000001</v>
      </c>
      <c r="AU324" s="109">
        <v>8.3107399999999991</v>
      </c>
      <c r="AV324" s="109">
        <v>1.0742E-2</v>
      </c>
    </row>
    <row r="325" spans="1:48" ht="14.25" customHeight="1" x14ac:dyDescent="0.3">
      <c r="A325" s="9">
        <v>324</v>
      </c>
      <c r="B325" s="3">
        <v>44222</v>
      </c>
      <c r="C325" s="112">
        <v>6.430841</v>
      </c>
      <c r="D325" s="54">
        <v>1.9380999999999999E-2</v>
      </c>
      <c r="E325" s="112">
        <v>3.227E-2</v>
      </c>
      <c r="F325" s="54">
        <v>5.7615540000000003</v>
      </c>
      <c r="G325" s="54">
        <v>2.3364419999999999</v>
      </c>
      <c r="H325" s="54">
        <v>8.903473</v>
      </c>
      <c r="I325" s="54">
        <v>6.1754000000000003E-2</v>
      </c>
      <c r="J325" s="54">
        <v>2.5491470000000001</v>
      </c>
      <c r="K325" s="54">
        <v>1.766948</v>
      </c>
      <c r="L325" s="54">
        <v>2.2766519999999999</v>
      </c>
      <c r="M325" s="54">
        <v>0.18800900000000001</v>
      </c>
      <c r="N325" s="54">
        <v>1.931567</v>
      </c>
      <c r="O325" s="54">
        <v>0.14471400000000001</v>
      </c>
      <c r="P325" s="54">
        <v>8.1276349999999997</v>
      </c>
      <c r="Q325" s="54">
        <v>0</v>
      </c>
      <c r="R325" s="54">
        <v>4.8708000000000001E-2</v>
      </c>
      <c r="S325" s="54">
        <v>4.8267319999999998</v>
      </c>
      <c r="T325" s="54">
        <v>8.8558999999999999E-2</v>
      </c>
      <c r="U325" s="54">
        <v>7.3861129999999999</v>
      </c>
      <c r="V325" s="54">
        <v>9.8363130000000005</v>
      </c>
      <c r="W325" s="54">
        <v>2.4475210000000001</v>
      </c>
      <c r="X325" s="54">
        <v>2.5076000000000001E-2</v>
      </c>
      <c r="Y325" s="54">
        <v>2.6518860000000002</v>
      </c>
      <c r="Z325" s="54">
        <v>1.0109790000000001</v>
      </c>
      <c r="AA325" s="54">
        <v>8.4873609999999999</v>
      </c>
      <c r="AB325" s="54">
        <v>0</v>
      </c>
      <c r="AC325" s="54">
        <v>9.4298330000000004</v>
      </c>
      <c r="AD325" s="54">
        <v>1.658083</v>
      </c>
      <c r="AE325" s="54">
        <v>122.134782</v>
      </c>
      <c r="AF325" s="54">
        <v>10.61777</v>
      </c>
      <c r="AG325" s="53">
        <v>90.501249999999999</v>
      </c>
      <c r="AH325" s="53">
        <v>7.2576000000000002E-2</v>
      </c>
      <c r="AI325" s="54">
        <v>1.3359700000000001</v>
      </c>
      <c r="AJ325" s="54">
        <v>2.3002829999999999</v>
      </c>
      <c r="AK325" s="53">
        <v>3.3688199999999999</v>
      </c>
      <c r="AL325" s="53">
        <v>1.2654860000000001</v>
      </c>
      <c r="AM325" s="53">
        <v>2.5294000000000001E-2</v>
      </c>
      <c r="AN325" s="53">
        <v>0.19728299999999999</v>
      </c>
      <c r="AO325" s="53">
        <v>1</v>
      </c>
      <c r="AP325" s="53">
        <v>4.4926959999999996</v>
      </c>
      <c r="AQ325" s="53">
        <v>2.8472770000000001</v>
      </c>
      <c r="AR325" s="53">
        <v>4.3395000000000003E-2</v>
      </c>
      <c r="AS325" s="53">
        <v>3.1264E-2</v>
      </c>
      <c r="AT325" s="53">
        <v>1.6677470000000001</v>
      </c>
      <c r="AU325" s="109">
        <v>8.3107399999999991</v>
      </c>
      <c r="AV325" s="109">
        <v>1.078E-2</v>
      </c>
    </row>
    <row r="326" spans="1:48" ht="14.25" customHeight="1" x14ac:dyDescent="0.3">
      <c r="A326" s="9">
        <v>325</v>
      </c>
      <c r="B326" s="3">
        <v>44221</v>
      </c>
      <c r="C326" s="112">
        <v>6.4279469999999996</v>
      </c>
      <c r="D326" s="54">
        <v>1.9373000000000001E-2</v>
      </c>
      <c r="E326" s="112">
        <v>3.2254999999999999E-2</v>
      </c>
      <c r="F326" s="54">
        <v>5.7592999999999996</v>
      </c>
      <c r="G326" s="54">
        <v>2.3376570000000001</v>
      </c>
      <c r="H326" s="54">
        <v>8.9229450000000003</v>
      </c>
      <c r="I326" s="54">
        <v>6.1906999999999997E-2</v>
      </c>
      <c r="J326" s="54">
        <v>2.560492</v>
      </c>
      <c r="K326" s="54">
        <v>1.7805820000000001</v>
      </c>
      <c r="L326" s="54">
        <v>2.2718970000000001</v>
      </c>
      <c r="M326" s="54">
        <v>0.18793199999999999</v>
      </c>
      <c r="N326" s="54">
        <v>1.9355169999999999</v>
      </c>
      <c r="O326" s="54">
        <v>0.144651</v>
      </c>
      <c r="P326" s="54">
        <v>8.1236460000000008</v>
      </c>
      <c r="Q326" s="54">
        <v>0</v>
      </c>
      <c r="R326" s="54">
        <v>4.8614999999999998E-2</v>
      </c>
      <c r="S326" s="54">
        <v>4.8549829999999998</v>
      </c>
      <c r="T326" s="54">
        <v>8.7912000000000004E-2</v>
      </c>
      <c r="U326" s="54">
        <v>7.3861129999999999</v>
      </c>
      <c r="V326" s="54">
        <v>9.8363130000000005</v>
      </c>
      <c r="W326" s="54">
        <v>2.4491239999999999</v>
      </c>
      <c r="X326" s="54">
        <v>2.5056999999999999E-2</v>
      </c>
      <c r="Y326" s="54">
        <v>2.6543450000000002</v>
      </c>
      <c r="Z326" s="54">
        <v>1.0105249999999999</v>
      </c>
      <c r="AA326" s="54">
        <v>8.5074970000000008</v>
      </c>
      <c r="AB326" s="54">
        <v>0</v>
      </c>
      <c r="AC326" s="54">
        <v>9.4298330000000004</v>
      </c>
      <c r="AD326" s="54">
        <v>1.658083</v>
      </c>
      <c r="AE326" s="54">
        <v>122.05179699999999</v>
      </c>
      <c r="AF326" s="54">
        <v>10.641323999999999</v>
      </c>
      <c r="AG326" s="53">
        <v>90.540034000000006</v>
      </c>
      <c r="AH326" s="53">
        <v>7.2488999999999998E-2</v>
      </c>
      <c r="AI326" s="54">
        <v>1.338497</v>
      </c>
      <c r="AJ326" s="54">
        <v>2.3008479999999998</v>
      </c>
      <c r="AK326" s="53">
        <v>3.340897</v>
      </c>
      <c r="AL326" s="53">
        <v>1.2699389999999999</v>
      </c>
      <c r="AM326" s="53">
        <v>2.5165E-2</v>
      </c>
      <c r="AN326" s="53">
        <v>0.19639300000000001</v>
      </c>
      <c r="AO326" s="53">
        <v>0</v>
      </c>
      <c r="AP326" s="53">
        <v>4.4926959999999996</v>
      </c>
      <c r="AQ326" s="53">
        <v>2.8472770000000001</v>
      </c>
      <c r="AR326" s="53">
        <v>4.3395000000000003E-2</v>
      </c>
      <c r="AS326" s="53">
        <v>3.1264E-2</v>
      </c>
      <c r="AT326" s="53">
        <v>1.666884</v>
      </c>
      <c r="AU326" s="109">
        <v>8.3107399999999991</v>
      </c>
      <c r="AV326" s="109">
        <v>1.0704999999999999E-2</v>
      </c>
    </row>
    <row r="327" spans="1:48" ht="14.25" customHeight="1" x14ac:dyDescent="0.3">
      <c r="A327" s="9">
        <v>326</v>
      </c>
      <c r="B327" s="3">
        <v>44220</v>
      </c>
      <c r="C327" s="112">
        <v>6.4193129999999998</v>
      </c>
      <c r="D327" s="54">
        <v>1.9349000000000002E-2</v>
      </c>
      <c r="E327" s="112">
        <v>3.2212999999999999E-2</v>
      </c>
      <c r="F327" s="54">
        <v>5.7551990000000002</v>
      </c>
      <c r="G327" s="54">
        <v>2.3380130000000001</v>
      </c>
      <c r="H327" s="54">
        <v>8.9015409999999999</v>
      </c>
      <c r="I327" s="54">
        <v>6.2158999999999999E-2</v>
      </c>
      <c r="J327" s="54">
        <v>2.5787629999999999</v>
      </c>
      <c r="K327" s="54">
        <v>1.770651</v>
      </c>
      <c r="L327" s="54">
        <v>2.2710699999999999</v>
      </c>
      <c r="M327" s="54">
        <v>0.18770200000000001</v>
      </c>
      <c r="N327" s="54">
        <v>1.936399</v>
      </c>
      <c r="O327" s="54">
        <v>0.14447399999999999</v>
      </c>
      <c r="P327" s="54">
        <v>8.1131239999999991</v>
      </c>
      <c r="Q327" s="54">
        <v>0</v>
      </c>
      <c r="R327" s="54">
        <v>4.8906999999999999E-2</v>
      </c>
      <c r="S327" s="54">
        <v>4.868258</v>
      </c>
      <c r="T327" s="54">
        <v>8.9002999999999999E-2</v>
      </c>
      <c r="U327" s="54">
        <v>7.3599059999999996</v>
      </c>
      <c r="V327" s="54">
        <v>9.719481</v>
      </c>
      <c r="W327" s="54">
        <v>2.4501050000000002</v>
      </c>
      <c r="X327" s="54">
        <v>2.5021000000000002E-2</v>
      </c>
      <c r="Y327" s="54">
        <v>2.6622240000000001</v>
      </c>
      <c r="Z327" s="54">
        <v>1.0091639999999999</v>
      </c>
      <c r="AA327" s="54">
        <v>8.4874539999999996</v>
      </c>
      <c r="AB327" s="54">
        <v>0</v>
      </c>
      <c r="AC327" s="54">
        <v>9.3772179999999992</v>
      </c>
      <c r="AD327" s="54">
        <v>1.6390370000000001</v>
      </c>
      <c r="AE327" s="54">
        <v>121.896325</v>
      </c>
      <c r="AF327" s="54">
        <v>10.637464</v>
      </c>
      <c r="AG327" s="53">
        <v>90.477625000000003</v>
      </c>
      <c r="AH327" s="53">
        <v>7.2466000000000003E-2</v>
      </c>
      <c r="AI327" s="54">
        <v>1.335639</v>
      </c>
      <c r="AJ327" s="54">
        <v>2.3006730000000002</v>
      </c>
      <c r="AK327" s="53">
        <v>3.3502290000000001</v>
      </c>
      <c r="AL327" s="53">
        <v>1.2693760000000001</v>
      </c>
      <c r="AM327" s="53">
        <v>2.5574E-2</v>
      </c>
      <c r="AN327" s="53">
        <v>0.19731899999999999</v>
      </c>
      <c r="AO327" s="53">
        <v>0</v>
      </c>
      <c r="AP327" s="53">
        <v>4.4926959999999996</v>
      </c>
      <c r="AQ327" s="53">
        <v>2.8472770000000001</v>
      </c>
      <c r="AR327" s="53">
        <v>4.3395000000000003E-2</v>
      </c>
      <c r="AS327" s="53">
        <v>3.1264E-2</v>
      </c>
      <c r="AT327" s="53">
        <v>1.667721</v>
      </c>
      <c r="AU327" s="109">
        <v>8.3107399999999991</v>
      </c>
      <c r="AV327" s="109">
        <v>1.0847000000000001E-2</v>
      </c>
    </row>
    <row r="328" spans="1:48" ht="14.25" customHeight="1" x14ac:dyDescent="0.3">
      <c r="A328" s="9">
        <v>327</v>
      </c>
      <c r="B328" s="3">
        <v>44219</v>
      </c>
      <c r="C328" s="112">
        <v>6.4193129999999998</v>
      </c>
      <c r="D328" s="54">
        <v>1.9349000000000002E-2</v>
      </c>
      <c r="E328" s="112">
        <v>3.2212999999999999E-2</v>
      </c>
      <c r="F328" s="54">
        <v>5.7551990000000002</v>
      </c>
      <c r="G328" s="54">
        <v>2.3380130000000001</v>
      </c>
      <c r="H328" s="54">
        <v>8.9015409999999999</v>
      </c>
      <c r="I328" s="54">
        <v>6.2158999999999999E-2</v>
      </c>
      <c r="J328" s="54">
        <v>2.5787629999999999</v>
      </c>
      <c r="K328" s="54">
        <v>1.770651</v>
      </c>
      <c r="L328" s="54">
        <v>2.2710699999999999</v>
      </c>
      <c r="M328" s="54">
        <v>0.18770200000000001</v>
      </c>
      <c r="N328" s="54">
        <v>1.936399</v>
      </c>
      <c r="O328" s="54">
        <v>0.14447399999999999</v>
      </c>
      <c r="P328" s="54">
        <v>8.1131239999999991</v>
      </c>
      <c r="Q328" s="54">
        <v>0</v>
      </c>
      <c r="R328" s="54">
        <v>4.8906999999999999E-2</v>
      </c>
      <c r="S328" s="54">
        <v>4.868258</v>
      </c>
      <c r="T328" s="54">
        <v>8.9002999999999999E-2</v>
      </c>
      <c r="U328" s="54">
        <v>7.3599059999999996</v>
      </c>
      <c r="V328" s="54">
        <v>9.719481</v>
      </c>
      <c r="W328" s="54">
        <v>2.4501050000000002</v>
      </c>
      <c r="X328" s="54">
        <v>2.5021000000000002E-2</v>
      </c>
      <c r="Y328" s="54">
        <v>2.6622240000000001</v>
      </c>
      <c r="Z328" s="54">
        <v>1.0091639999999999</v>
      </c>
      <c r="AA328" s="54">
        <v>8.4874539999999996</v>
      </c>
      <c r="AB328" s="54">
        <v>0</v>
      </c>
      <c r="AC328" s="54">
        <v>9.3772179999999992</v>
      </c>
      <c r="AD328" s="54">
        <v>1.6390370000000001</v>
      </c>
      <c r="AE328" s="54">
        <v>121.896325</v>
      </c>
      <c r="AF328" s="54">
        <v>10.637464</v>
      </c>
      <c r="AG328" s="53">
        <v>90.477625000000003</v>
      </c>
      <c r="AH328" s="53">
        <v>7.2466000000000003E-2</v>
      </c>
      <c r="AI328" s="54">
        <v>1.335639</v>
      </c>
      <c r="AJ328" s="54">
        <v>2.3006730000000002</v>
      </c>
      <c r="AK328" s="53">
        <v>3.3502290000000001</v>
      </c>
      <c r="AL328" s="53">
        <v>1.2693760000000001</v>
      </c>
      <c r="AM328" s="53">
        <v>2.5574E-2</v>
      </c>
      <c r="AN328" s="53">
        <v>0.19731899999999999</v>
      </c>
      <c r="AO328" s="53">
        <v>0</v>
      </c>
      <c r="AP328" s="53">
        <v>4.4926959999999996</v>
      </c>
      <c r="AQ328" s="53">
        <v>2.8472770000000001</v>
      </c>
      <c r="AR328" s="53">
        <v>4.3395000000000003E-2</v>
      </c>
      <c r="AS328" s="53">
        <v>3.1264E-2</v>
      </c>
      <c r="AT328" s="53">
        <v>1.667721</v>
      </c>
      <c r="AU328" s="109">
        <v>8.3107399999999991</v>
      </c>
      <c r="AV328" s="109">
        <v>1.0847000000000001E-2</v>
      </c>
    </row>
    <row r="329" spans="1:48" ht="14.25" customHeight="1" x14ac:dyDescent="0.3">
      <c r="A329" s="9">
        <v>328</v>
      </c>
      <c r="B329" s="3">
        <v>44218</v>
      </c>
      <c r="C329" s="112">
        <v>6.4193129999999998</v>
      </c>
      <c r="D329" s="54">
        <v>1.9349000000000002E-2</v>
      </c>
      <c r="E329" s="112">
        <v>3.2212999999999999E-2</v>
      </c>
      <c r="F329" s="54">
        <v>5.7551990000000002</v>
      </c>
      <c r="G329" s="54">
        <v>2.3380130000000001</v>
      </c>
      <c r="H329" s="54">
        <v>8.9015409999999999</v>
      </c>
      <c r="I329" s="54">
        <v>6.2158999999999999E-2</v>
      </c>
      <c r="J329" s="54">
        <v>2.5787629999999999</v>
      </c>
      <c r="K329" s="54">
        <v>1.770651</v>
      </c>
      <c r="L329" s="54">
        <v>2.2710699999999999</v>
      </c>
      <c r="M329" s="54">
        <v>0.18770200000000001</v>
      </c>
      <c r="N329" s="54">
        <v>1.936399</v>
      </c>
      <c r="O329" s="54">
        <v>0.14447399999999999</v>
      </c>
      <c r="P329" s="54">
        <v>8.1131239999999991</v>
      </c>
      <c r="Q329" s="54">
        <v>0</v>
      </c>
      <c r="R329" s="54">
        <v>4.8906999999999999E-2</v>
      </c>
      <c r="S329" s="54">
        <v>4.868258</v>
      </c>
      <c r="T329" s="54">
        <v>8.9002999999999999E-2</v>
      </c>
      <c r="U329" s="54">
        <v>7.3599059999999996</v>
      </c>
      <c r="V329" s="54">
        <v>9.719481</v>
      </c>
      <c r="W329" s="54">
        <v>2.4501050000000002</v>
      </c>
      <c r="X329" s="54">
        <v>2.5021000000000002E-2</v>
      </c>
      <c r="Y329" s="54">
        <v>2.6622240000000001</v>
      </c>
      <c r="Z329" s="54">
        <v>1.0091639999999999</v>
      </c>
      <c r="AA329" s="54">
        <v>8.4874539999999996</v>
      </c>
      <c r="AB329" s="54">
        <v>0</v>
      </c>
      <c r="AC329" s="54">
        <v>9.3772179999999992</v>
      </c>
      <c r="AD329" s="54">
        <v>1.6390370000000001</v>
      </c>
      <c r="AE329" s="54">
        <v>121.896325</v>
      </c>
      <c r="AF329" s="54">
        <v>10.637464</v>
      </c>
      <c r="AG329" s="53">
        <v>90.477625000000003</v>
      </c>
      <c r="AH329" s="53">
        <v>7.2466000000000003E-2</v>
      </c>
      <c r="AI329" s="54">
        <v>1.335639</v>
      </c>
      <c r="AJ329" s="54">
        <v>2.3006730000000002</v>
      </c>
      <c r="AK329" s="53">
        <v>3.3502290000000001</v>
      </c>
      <c r="AL329" s="53">
        <v>1.2693760000000001</v>
      </c>
      <c r="AM329" s="53">
        <v>2.5574E-2</v>
      </c>
      <c r="AN329" s="53">
        <v>0.19731899999999999</v>
      </c>
      <c r="AO329" s="53">
        <v>0</v>
      </c>
      <c r="AP329" s="53">
        <v>4.4926959999999996</v>
      </c>
      <c r="AQ329" s="53">
        <v>2.8472770000000001</v>
      </c>
      <c r="AR329" s="53">
        <v>4.3395000000000003E-2</v>
      </c>
      <c r="AS329" s="53">
        <v>3.1264E-2</v>
      </c>
      <c r="AT329" s="53">
        <v>1.667721</v>
      </c>
      <c r="AU329" s="109">
        <v>8.3107399999999991</v>
      </c>
      <c r="AV329" s="109">
        <v>1.0847000000000001E-2</v>
      </c>
    </row>
    <row r="330" spans="1:48" ht="14.25" customHeight="1" x14ac:dyDescent="0.3">
      <c r="A330" s="9">
        <v>329</v>
      </c>
      <c r="B330" s="3">
        <v>44217</v>
      </c>
      <c r="C330" s="112">
        <v>6.4165029999999996</v>
      </c>
      <c r="D330" s="54">
        <v>1.9341000000000001E-2</v>
      </c>
      <c r="E330" s="112">
        <v>3.2198999999999998E-2</v>
      </c>
      <c r="F330" s="54">
        <v>5.7539150000000001</v>
      </c>
      <c r="G330" s="54">
        <v>2.3450009999999999</v>
      </c>
      <c r="H330" s="54">
        <v>8.9513379999999998</v>
      </c>
      <c r="I330" s="54">
        <v>6.2174E-2</v>
      </c>
      <c r="J330" s="54">
        <v>2.6055389999999998</v>
      </c>
      <c r="K330" s="54">
        <v>1.7947820000000001</v>
      </c>
      <c r="L330" s="54">
        <v>2.2718229999999999</v>
      </c>
      <c r="M330" s="54">
        <v>0.18762699999999999</v>
      </c>
      <c r="N330" s="54">
        <v>1.944836</v>
      </c>
      <c r="O330" s="54">
        <v>0.14441200000000001</v>
      </c>
      <c r="P330" s="54">
        <v>8.1118459999999999</v>
      </c>
      <c r="Q330" s="54">
        <v>0</v>
      </c>
      <c r="R330" s="54">
        <v>4.9341999999999997E-2</v>
      </c>
      <c r="S330" s="54">
        <v>4.9385300000000001</v>
      </c>
      <c r="T330" s="54">
        <v>8.8900999999999994E-2</v>
      </c>
      <c r="U330" s="54">
        <v>7.3599059999999996</v>
      </c>
      <c r="V330" s="54">
        <v>9.719481</v>
      </c>
      <c r="W330" s="54">
        <v>2.4547249999999998</v>
      </c>
      <c r="X330" s="54">
        <v>2.5012E-2</v>
      </c>
      <c r="Y330" s="54">
        <v>2.6852420000000001</v>
      </c>
      <c r="Z330" s="54">
        <v>1.008699</v>
      </c>
      <c r="AA330" s="54">
        <v>8.5439539999999994</v>
      </c>
      <c r="AB330" s="54">
        <v>0</v>
      </c>
      <c r="AC330" s="54">
        <v>9.3772179999999992</v>
      </c>
      <c r="AD330" s="54">
        <v>1.6390370000000001</v>
      </c>
      <c r="AE330" s="54">
        <v>121.86307100000001</v>
      </c>
      <c r="AF330" s="54">
        <v>10.693629</v>
      </c>
      <c r="AG330" s="53">
        <v>90.581353000000007</v>
      </c>
      <c r="AH330" s="53">
        <v>7.2594000000000006E-2</v>
      </c>
      <c r="AI330" s="54">
        <v>1.3431930000000001</v>
      </c>
      <c r="AJ330" s="54">
        <v>2.303029</v>
      </c>
      <c r="AK330" s="53">
        <v>3.3155890000000001</v>
      </c>
      <c r="AL330" s="53">
        <v>1.276154</v>
      </c>
      <c r="AM330" s="53">
        <v>2.5700000000000001E-2</v>
      </c>
      <c r="AN330" s="53">
        <v>0.198014</v>
      </c>
      <c r="AO330" s="53">
        <v>0</v>
      </c>
      <c r="AP330" s="53">
        <v>4.4926959999999996</v>
      </c>
      <c r="AQ330" s="53">
        <v>2.8472770000000001</v>
      </c>
      <c r="AR330" s="53">
        <v>4.3395000000000003E-2</v>
      </c>
      <c r="AS330" s="53">
        <v>3.1264E-2</v>
      </c>
      <c r="AT330" s="53">
        <v>1.670982</v>
      </c>
      <c r="AU330" s="109">
        <v>8.3107399999999991</v>
      </c>
      <c r="AV330" s="109">
        <v>1.0928999999999999E-2</v>
      </c>
    </row>
    <row r="331" spans="1:48" ht="14.25" customHeight="1" x14ac:dyDescent="0.3">
      <c r="A331" s="9">
        <v>330</v>
      </c>
      <c r="B331" s="3">
        <v>44216</v>
      </c>
      <c r="C331" s="112">
        <v>6.4137130000000004</v>
      </c>
      <c r="D331" s="54">
        <v>1.9332999999999999E-2</v>
      </c>
      <c r="E331" s="112">
        <v>3.2184999999999998E-2</v>
      </c>
      <c r="F331" s="54">
        <v>5.7497220000000002</v>
      </c>
      <c r="G331" s="54">
        <v>2.3427069999999999</v>
      </c>
      <c r="H331" s="54">
        <v>8.9601369999999996</v>
      </c>
      <c r="I331" s="54">
        <v>6.1849000000000001E-2</v>
      </c>
      <c r="J331" s="54">
        <v>2.5969679999999999</v>
      </c>
      <c r="K331" s="54">
        <v>1.783874</v>
      </c>
      <c r="L331" s="54">
        <v>2.2694230000000002</v>
      </c>
      <c r="M331" s="54">
        <v>0.187553</v>
      </c>
      <c r="N331" s="54">
        <v>1.937314</v>
      </c>
      <c r="O331" s="54">
        <v>0.14435100000000001</v>
      </c>
      <c r="P331" s="54">
        <v>8.1084610000000001</v>
      </c>
      <c r="Q331" s="54">
        <v>0</v>
      </c>
      <c r="R331" s="54">
        <v>4.8957000000000001E-2</v>
      </c>
      <c r="S331" s="54">
        <v>4.903975</v>
      </c>
      <c r="T331" s="54">
        <v>8.6512000000000006E-2</v>
      </c>
      <c r="U331" s="54">
        <v>7.3599059999999996</v>
      </c>
      <c r="V331" s="54">
        <v>9.719481</v>
      </c>
      <c r="W331" s="54">
        <v>2.4456280000000001</v>
      </c>
      <c r="X331" s="54">
        <v>2.5000999999999999E-2</v>
      </c>
      <c r="Y331" s="54">
        <v>2.6661890000000001</v>
      </c>
      <c r="Z331" s="54">
        <v>1.0082340000000001</v>
      </c>
      <c r="AA331" s="54">
        <v>8.5576690000000006</v>
      </c>
      <c r="AB331" s="54">
        <v>0</v>
      </c>
      <c r="AC331" s="54">
        <v>9.3772179999999992</v>
      </c>
      <c r="AD331" s="54">
        <v>1.6390370000000001</v>
      </c>
      <c r="AE331" s="54">
        <v>121.77727</v>
      </c>
      <c r="AF331" s="54">
        <v>10.685389000000001</v>
      </c>
      <c r="AG331" s="53">
        <v>90.514735999999999</v>
      </c>
      <c r="AH331" s="53">
        <v>7.2536000000000003E-2</v>
      </c>
      <c r="AI331" s="54">
        <v>1.3439479999999999</v>
      </c>
      <c r="AJ331" s="54">
        <v>2.2969520000000001</v>
      </c>
      <c r="AK331" s="53">
        <v>3.307852</v>
      </c>
      <c r="AL331" s="53">
        <v>1.2710129999999999</v>
      </c>
      <c r="AM331" s="53">
        <v>2.5583999999999999E-2</v>
      </c>
      <c r="AN331" s="53">
        <v>0.19711699999999999</v>
      </c>
      <c r="AO331" s="53">
        <v>0</v>
      </c>
      <c r="AP331" s="53">
        <v>4.4926959999999996</v>
      </c>
      <c r="AQ331" s="53">
        <v>2.8472770000000001</v>
      </c>
      <c r="AR331" s="53">
        <v>4.3395000000000003E-2</v>
      </c>
      <c r="AS331" s="53">
        <v>3.1264E-2</v>
      </c>
      <c r="AT331" s="53">
        <v>1.668987</v>
      </c>
      <c r="AU331" s="109">
        <v>8.3107399999999991</v>
      </c>
      <c r="AV331" s="109">
        <v>1.0938E-2</v>
      </c>
    </row>
    <row r="332" spans="1:48" ht="14.25" customHeight="1" x14ac:dyDescent="0.3">
      <c r="A332" s="9">
        <v>331</v>
      </c>
      <c r="B332" s="3">
        <v>44215</v>
      </c>
      <c r="C332" s="112">
        <v>6.4109210000000001</v>
      </c>
      <c r="D332" s="54">
        <v>1.9324999999999998E-2</v>
      </c>
      <c r="E332" s="112">
        <v>3.2171999999999999E-2</v>
      </c>
      <c r="F332" s="54">
        <v>5.7492650000000003</v>
      </c>
      <c r="G332" s="54">
        <v>2.3400949999999998</v>
      </c>
      <c r="H332" s="54">
        <v>9.0203019999999992</v>
      </c>
      <c r="I332" s="54">
        <v>6.2618999999999994E-2</v>
      </c>
      <c r="J332" s="54">
        <v>2.5839189999999999</v>
      </c>
      <c r="K332" s="54">
        <v>1.7611129999999999</v>
      </c>
      <c r="L332" s="54">
        <v>2.267477</v>
      </c>
      <c r="M332" s="54">
        <v>0.18747900000000001</v>
      </c>
      <c r="N332" s="54">
        <v>1.934801</v>
      </c>
      <c r="O332" s="54">
        <v>0.144292</v>
      </c>
      <c r="P332" s="54">
        <v>8.1041360000000005</v>
      </c>
      <c r="Q332" s="54">
        <v>0</v>
      </c>
      <c r="R332" s="54">
        <v>4.8834000000000002E-2</v>
      </c>
      <c r="S332" s="54">
        <v>4.852392</v>
      </c>
      <c r="T332" s="54">
        <v>8.5502999999999996E-2</v>
      </c>
      <c r="U332" s="54">
        <v>7.3599059999999996</v>
      </c>
      <c r="V332" s="54">
        <v>9.719481</v>
      </c>
      <c r="W332" s="54">
        <v>2.4363980000000001</v>
      </c>
      <c r="X332" s="54">
        <v>2.4989999999999998E-2</v>
      </c>
      <c r="Y332" s="54">
        <v>2.6390669999999998</v>
      </c>
      <c r="Z332" s="54">
        <v>1.007817</v>
      </c>
      <c r="AA332" s="54">
        <v>8.6177670000000006</v>
      </c>
      <c r="AB332" s="54">
        <v>0</v>
      </c>
      <c r="AC332" s="54">
        <v>9.3772179999999992</v>
      </c>
      <c r="AD332" s="54">
        <v>1.6390370000000001</v>
      </c>
      <c r="AE332" s="54">
        <v>121.72463500000001</v>
      </c>
      <c r="AF332" s="54">
        <v>10.693903000000001</v>
      </c>
      <c r="AG332" s="53">
        <v>90.529891000000006</v>
      </c>
      <c r="AH332" s="53">
        <v>7.2442999999999994E-2</v>
      </c>
      <c r="AI332" s="54">
        <v>1.348992</v>
      </c>
      <c r="AJ332" s="54">
        <v>2.290422</v>
      </c>
      <c r="AK332" s="53">
        <v>3.2668680000000001</v>
      </c>
      <c r="AL332" s="53">
        <v>1.2684420000000001</v>
      </c>
      <c r="AM332" s="53">
        <v>2.5715999999999999E-2</v>
      </c>
      <c r="AN332" s="53">
        <v>0.197099</v>
      </c>
      <c r="AO332" s="53">
        <v>0</v>
      </c>
      <c r="AP332" s="53">
        <v>4.4209620000000003</v>
      </c>
      <c r="AQ332" s="53">
        <v>2.8472770000000001</v>
      </c>
      <c r="AR332" s="53">
        <v>4.3174999999999998E-2</v>
      </c>
      <c r="AS332" s="53">
        <v>3.1181E-2</v>
      </c>
      <c r="AT332" s="53">
        <v>1.668037</v>
      </c>
      <c r="AU332" s="109">
        <v>8.3107399999999991</v>
      </c>
      <c r="AV332" s="109">
        <v>1.0867999999999999E-2</v>
      </c>
    </row>
    <row r="333" spans="1:48" ht="14.25" customHeight="1" x14ac:dyDescent="0.3">
      <c r="A333" s="9">
        <v>332</v>
      </c>
      <c r="B333" s="3">
        <v>44214</v>
      </c>
      <c r="C333" s="112">
        <v>6.4081450000000002</v>
      </c>
      <c r="D333" s="54">
        <v>1.932E-2</v>
      </c>
      <c r="E333" s="112">
        <v>3.2157999999999999E-2</v>
      </c>
      <c r="F333" s="54">
        <v>5.7385489999999999</v>
      </c>
      <c r="G333" s="54">
        <v>2.326146</v>
      </c>
      <c r="H333" s="54">
        <v>8.8925129999999992</v>
      </c>
      <c r="I333" s="54">
        <v>6.1739000000000002E-2</v>
      </c>
      <c r="J333" s="54">
        <v>2.5334840000000001</v>
      </c>
      <c r="K333" s="54">
        <v>1.7048680000000001</v>
      </c>
      <c r="L333" s="54">
        <v>2.2624209999999998</v>
      </c>
      <c r="M333" s="54">
        <v>0.18740499999999999</v>
      </c>
      <c r="N333" s="54">
        <v>1.9087289999999999</v>
      </c>
      <c r="O333" s="54">
        <v>0.144231</v>
      </c>
      <c r="P333" s="54">
        <v>8.1071410000000004</v>
      </c>
      <c r="Q333" s="54">
        <v>0</v>
      </c>
      <c r="R333" s="54">
        <v>4.7469999999999998E-2</v>
      </c>
      <c r="S333" s="54">
        <v>4.724799</v>
      </c>
      <c r="T333" s="54">
        <v>8.4417000000000006E-2</v>
      </c>
      <c r="U333" s="54">
        <v>7.3599059999999996</v>
      </c>
      <c r="V333" s="54">
        <v>9.719481</v>
      </c>
      <c r="W333" s="54">
        <v>2.4157120000000001</v>
      </c>
      <c r="X333" s="54">
        <v>2.4976000000000002E-2</v>
      </c>
      <c r="Y333" s="54">
        <v>2.577569</v>
      </c>
      <c r="Z333" s="54">
        <v>1.0074000000000001</v>
      </c>
      <c r="AA333" s="54">
        <v>8.4892299999999992</v>
      </c>
      <c r="AB333" s="54">
        <v>0</v>
      </c>
      <c r="AC333" s="54">
        <v>9.3772179999999992</v>
      </c>
      <c r="AD333" s="54">
        <v>1.6390370000000001</v>
      </c>
      <c r="AE333" s="54">
        <v>121.749245</v>
      </c>
      <c r="AF333" s="54">
        <v>10.627981</v>
      </c>
      <c r="AG333" s="53">
        <v>90.295361</v>
      </c>
      <c r="AH333" s="53">
        <v>7.2031999999999999E-2</v>
      </c>
      <c r="AI333" s="54">
        <v>1.3362639999999999</v>
      </c>
      <c r="AJ333" s="54">
        <v>2.2771520000000001</v>
      </c>
      <c r="AK333" s="53">
        <v>3.2627869999999999</v>
      </c>
      <c r="AL333" s="53">
        <v>1.2486029999999999</v>
      </c>
      <c r="AM333" s="53">
        <v>2.5613E-2</v>
      </c>
      <c r="AN333" s="53">
        <v>0.19409799999999999</v>
      </c>
      <c r="AO333" s="53">
        <v>0</v>
      </c>
      <c r="AP333" s="53">
        <v>4.4209620000000003</v>
      </c>
      <c r="AQ333" s="53">
        <v>2.8472770000000001</v>
      </c>
      <c r="AR333" s="53">
        <v>4.3174999999999998E-2</v>
      </c>
      <c r="AS333" s="53">
        <v>3.1181E-2</v>
      </c>
      <c r="AT333" s="53">
        <v>1.659921</v>
      </c>
      <c r="AU333" s="109">
        <v>8.3107399999999991</v>
      </c>
      <c r="AV333" s="109">
        <v>1.0717000000000001E-2</v>
      </c>
    </row>
    <row r="334" spans="1:48" ht="14.25" customHeight="1" x14ac:dyDescent="0.3">
      <c r="A334" s="9">
        <v>333</v>
      </c>
      <c r="B334" s="3">
        <v>44213</v>
      </c>
      <c r="C334" s="112">
        <v>6.3997349999999997</v>
      </c>
      <c r="D334" s="54">
        <v>1.9295E-2</v>
      </c>
      <c r="E334" s="112">
        <v>3.2118000000000001E-2</v>
      </c>
      <c r="F334" s="54">
        <v>5.7374409999999996</v>
      </c>
      <c r="G334" s="54">
        <v>2.3319809999999999</v>
      </c>
      <c r="H334" s="54">
        <v>8.8944989999999997</v>
      </c>
      <c r="I334" s="54">
        <v>6.1363000000000001E-2</v>
      </c>
      <c r="J334" s="54">
        <v>2.566716</v>
      </c>
      <c r="K334" s="54">
        <v>1.7419849999999999</v>
      </c>
      <c r="L334" s="54">
        <v>2.2607469999999998</v>
      </c>
      <c r="M334" s="54">
        <v>0.18718299999999999</v>
      </c>
      <c r="N334" s="54">
        <v>1.920142</v>
      </c>
      <c r="O334" s="54">
        <v>0.14405799999999999</v>
      </c>
      <c r="P334" s="54">
        <v>8.1000189999999996</v>
      </c>
      <c r="Q334" s="54">
        <v>0</v>
      </c>
      <c r="R334" s="54">
        <v>4.7683999999999997E-2</v>
      </c>
      <c r="S334" s="54">
        <v>4.7799480000000001</v>
      </c>
      <c r="T334" s="54">
        <v>8.5212999999999997E-2</v>
      </c>
      <c r="U334" s="54">
        <v>7.3037669999999997</v>
      </c>
      <c r="V334" s="54">
        <v>9.6486719999999995</v>
      </c>
      <c r="W334" s="54">
        <v>2.4388260000000002</v>
      </c>
      <c r="X334" s="54">
        <v>2.4941000000000001E-2</v>
      </c>
      <c r="Y334" s="54">
        <v>2.6061009999999998</v>
      </c>
      <c r="Z334" s="54">
        <v>1.006149</v>
      </c>
      <c r="AA334" s="54">
        <v>8.4867489999999997</v>
      </c>
      <c r="AB334" s="54">
        <v>0</v>
      </c>
      <c r="AC334" s="54">
        <v>9.3136460000000003</v>
      </c>
      <c r="AD334" s="54">
        <v>1.6428609999999999</v>
      </c>
      <c r="AE334" s="54">
        <v>121.61032899999999</v>
      </c>
      <c r="AF334" s="54">
        <v>10.654095</v>
      </c>
      <c r="AG334" s="53">
        <v>90.329986000000005</v>
      </c>
      <c r="AH334" s="53">
        <v>7.1996000000000004E-2</v>
      </c>
      <c r="AI334" s="54">
        <v>1.3365899999999999</v>
      </c>
      <c r="AJ334" s="54">
        <v>2.2902390000000001</v>
      </c>
      <c r="AK334" s="53">
        <v>3.2397109999999998</v>
      </c>
      <c r="AL334" s="53">
        <v>1.2590220000000001</v>
      </c>
      <c r="AM334" s="53">
        <v>2.5676000000000001E-2</v>
      </c>
      <c r="AN334" s="53">
        <v>0.19381000000000001</v>
      </c>
      <c r="AO334" s="53">
        <v>0</v>
      </c>
      <c r="AP334" s="53">
        <v>4.4209620000000003</v>
      </c>
      <c r="AQ334" s="53">
        <v>2.8472770000000001</v>
      </c>
      <c r="AR334" s="53">
        <v>4.3174999999999998E-2</v>
      </c>
      <c r="AS334" s="53">
        <v>3.1181E-2</v>
      </c>
      <c r="AT334" s="53">
        <v>1.6641539999999999</v>
      </c>
      <c r="AU334" s="109">
        <v>8.3107399999999991</v>
      </c>
      <c r="AV334" s="109">
        <v>1.0985999999999999E-2</v>
      </c>
    </row>
    <row r="335" spans="1:48" ht="14.25" customHeight="1" x14ac:dyDescent="0.3">
      <c r="A335" s="9">
        <v>334</v>
      </c>
      <c r="B335" s="3">
        <v>44212</v>
      </c>
      <c r="C335" s="112">
        <v>6.3997349999999997</v>
      </c>
      <c r="D335" s="54">
        <v>1.9295E-2</v>
      </c>
      <c r="E335" s="112">
        <v>3.2118000000000001E-2</v>
      </c>
      <c r="F335" s="54">
        <v>5.7374409999999996</v>
      </c>
      <c r="G335" s="54">
        <v>2.3319809999999999</v>
      </c>
      <c r="H335" s="54">
        <v>8.8944989999999997</v>
      </c>
      <c r="I335" s="54">
        <v>6.1363000000000001E-2</v>
      </c>
      <c r="J335" s="54">
        <v>2.566716</v>
      </c>
      <c r="K335" s="54">
        <v>1.7419849999999999</v>
      </c>
      <c r="L335" s="54">
        <v>2.2607469999999998</v>
      </c>
      <c r="M335" s="54">
        <v>0.18718299999999999</v>
      </c>
      <c r="N335" s="54">
        <v>1.920142</v>
      </c>
      <c r="O335" s="54">
        <v>0.14405799999999999</v>
      </c>
      <c r="P335" s="54">
        <v>8.1000189999999996</v>
      </c>
      <c r="Q335" s="54">
        <v>0</v>
      </c>
      <c r="R335" s="54">
        <v>4.7683999999999997E-2</v>
      </c>
      <c r="S335" s="54">
        <v>4.7799480000000001</v>
      </c>
      <c r="T335" s="54">
        <v>8.5212999999999997E-2</v>
      </c>
      <c r="U335" s="54">
        <v>7.3037669999999997</v>
      </c>
      <c r="V335" s="54">
        <v>9.6486719999999995</v>
      </c>
      <c r="W335" s="54">
        <v>2.4388260000000002</v>
      </c>
      <c r="X335" s="54">
        <v>2.4941000000000001E-2</v>
      </c>
      <c r="Y335" s="54">
        <v>2.6061009999999998</v>
      </c>
      <c r="Z335" s="54">
        <v>1.006149</v>
      </c>
      <c r="AA335" s="54">
        <v>8.4867489999999997</v>
      </c>
      <c r="AB335" s="54">
        <v>0</v>
      </c>
      <c r="AC335" s="54">
        <v>9.3136460000000003</v>
      </c>
      <c r="AD335" s="54">
        <v>1.6428609999999999</v>
      </c>
      <c r="AE335" s="54">
        <v>121.61032899999999</v>
      </c>
      <c r="AF335" s="54">
        <v>10.654095</v>
      </c>
      <c r="AG335" s="53">
        <v>90.329986000000005</v>
      </c>
      <c r="AH335" s="53">
        <v>7.1996000000000004E-2</v>
      </c>
      <c r="AI335" s="54">
        <v>1.3365899999999999</v>
      </c>
      <c r="AJ335" s="54">
        <v>2.2902390000000001</v>
      </c>
      <c r="AK335" s="53">
        <v>3.2397109999999998</v>
      </c>
      <c r="AL335" s="53">
        <v>1.2590220000000001</v>
      </c>
      <c r="AM335" s="53">
        <v>2.5676000000000001E-2</v>
      </c>
      <c r="AN335" s="53">
        <v>0.19381000000000001</v>
      </c>
      <c r="AO335" s="53">
        <v>0</v>
      </c>
      <c r="AP335" s="53">
        <v>4.4209620000000003</v>
      </c>
      <c r="AQ335" s="53">
        <v>2.8472770000000001</v>
      </c>
      <c r="AR335" s="53">
        <v>4.3174999999999998E-2</v>
      </c>
      <c r="AS335" s="53">
        <v>3.1181E-2</v>
      </c>
      <c r="AT335" s="53">
        <v>1.6641539999999999</v>
      </c>
      <c r="AU335" s="109">
        <v>8.3107399999999991</v>
      </c>
      <c r="AV335" s="109">
        <v>1.0985999999999999E-2</v>
      </c>
    </row>
    <row r="336" spans="1:48" ht="14.25" customHeight="1" x14ac:dyDescent="0.3">
      <c r="A336" s="9">
        <v>335</v>
      </c>
      <c r="B336" s="3">
        <v>44211</v>
      </c>
      <c r="C336" s="112">
        <v>6.3997349999999997</v>
      </c>
      <c r="D336" s="54">
        <v>1.9295E-2</v>
      </c>
      <c r="E336" s="112">
        <v>3.2118000000000001E-2</v>
      </c>
      <c r="F336" s="54">
        <v>5.7374409999999996</v>
      </c>
      <c r="G336" s="54">
        <v>2.3319809999999999</v>
      </c>
      <c r="H336" s="54">
        <v>8.8944989999999997</v>
      </c>
      <c r="I336" s="54">
        <v>6.1363000000000001E-2</v>
      </c>
      <c r="J336" s="54">
        <v>2.566716</v>
      </c>
      <c r="K336" s="54">
        <v>1.7419849999999999</v>
      </c>
      <c r="L336" s="54">
        <v>2.2607469999999998</v>
      </c>
      <c r="M336" s="54">
        <v>0.18718299999999999</v>
      </c>
      <c r="N336" s="54">
        <v>1.920142</v>
      </c>
      <c r="O336" s="54">
        <v>0.14405799999999999</v>
      </c>
      <c r="P336" s="54">
        <v>8.1000189999999996</v>
      </c>
      <c r="Q336" s="54">
        <v>0</v>
      </c>
      <c r="R336" s="54">
        <v>4.7683999999999997E-2</v>
      </c>
      <c r="S336" s="54">
        <v>4.7799480000000001</v>
      </c>
      <c r="T336" s="54">
        <v>8.5212999999999997E-2</v>
      </c>
      <c r="U336" s="54">
        <v>7.3037669999999997</v>
      </c>
      <c r="V336" s="54">
        <v>9.6486719999999995</v>
      </c>
      <c r="W336" s="54">
        <v>2.4388260000000002</v>
      </c>
      <c r="X336" s="54">
        <v>2.4941000000000001E-2</v>
      </c>
      <c r="Y336" s="54">
        <v>2.6061009999999998</v>
      </c>
      <c r="Z336" s="54">
        <v>1.006149</v>
      </c>
      <c r="AA336" s="54">
        <v>8.4867489999999997</v>
      </c>
      <c r="AB336" s="54">
        <v>0</v>
      </c>
      <c r="AC336" s="54">
        <v>9.3136460000000003</v>
      </c>
      <c r="AD336" s="54">
        <v>1.6428609999999999</v>
      </c>
      <c r="AE336" s="54">
        <v>121.61032899999999</v>
      </c>
      <c r="AF336" s="54">
        <v>10.654095</v>
      </c>
      <c r="AG336" s="53">
        <v>90.329986000000005</v>
      </c>
      <c r="AH336" s="53">
        <v>7.1996000000000004E-2</v>
      </c>
      <c r="AI336" s="54">
        <v>1.3365899999999999</v>
      </c>
      <c r="AJ336" s="54">
        <v>2.2902390000000001</v>
      </c>
      <c r="AK336" s="53">
        <v>3.2397109999999998</v>
      </c>
      <c r="AL336" s="53">
        <v>1.2590220000000001</v>
      </c>
      <c r="AM336" s="53">
        <v>2.5676000000000001E-2</v>
      </c>
      <c r="AN336" s="53">
        <v>0.19381000000000001</v>
      </c>
      <c r="AO336" s="53">
        <v>0</v>
      </c>
      <c r="AP336" s="53">
        <v>4.4209620000000003</v>
      </c>
      <c r="AQ336" s="53">
        <v>2.8472770000000001</v>
      </c>
      <c r="AR336" s="53">
        <v>4.3174999999999998E-2</v>
      </c>
      <c r="AS336" s="53">
        <v>3.1181E-2</v>
      </c>
      <c r="AT336" s="53">
        <v>1.6641539999999999</v>
      </c>
      <c r="AU336" s="109">
        <v>8.3107399999999991</v>
      </c>
      <c r="AV336" s="109">
        <v>1.0985999999999999E-2</v>
      </c>
    </row>
    <row r="337" spans="1:48" ht="14.25" customHeight="1" x14ac:dyDescent="0.3">
      <c r="A337" s="9">
        <v>336</v>
      </c>
      <c r="B337" s="3">
        <v>44210</v>
      </c>
      <c r="C337" s="112">
        <v>6.3969870000000002</v>
      </c>
      <c r="D337" s="54">
        <v>1.9286999999999999E-2</v>
      </c>
      <c r="E337" s="112">
        <v>3.2104000000000001E-2</v>
      </c>
      <c r="F337" s="54">
        <v>5.7373750000000001</v>
      </c>
      <c r="G337" s="54">
        <v>2.3344239999999998</v>
      </c>
      <c r="H337" s="54">
        <v>8.9340489999999999</v>
      </c>
      <c r="I337" s="54">
        <v>6.2094000000000003E-2</v>
      </c>
      <c r="J337" s="54">
        <v>2.5617510000000001</v>
      </c>
      <c r="K337" s="54">
        <v>1.766105</v>
      </c>
      <c r="L337" s="54">
        <v>2.262041</v>
      </c>
      <c r="M337" s="54">
        <v>0.187109</v>
      </c>
      <c r="N337" s="54">
        <v>1.9309190000000001</v>
      </c>
      <c r="O337" s="54">
        <v>0.14399999999999999</v>
      </c>
      <c r="P337" s="54">
        <v>8.1012140000000006</v>
      </c>
      <c r="Q337" s="54">
        <v>0</v>
      </c>
      <c r="R337" s="54">
        <v>4.7958000000000001E-2</v>
      </c>
      <c r="S337" s="54">
        <v>4.7992109999999997</v>
      </c>
      <c r="T337" s="54">
        <v>8.5225999999999996E-2</v>
      </c>
      <c r="U337" s="54">
        <v>7.3037669999999997</v>
      </c>
      <c r="V337" s="54">
        <v>9.6486719999999995</v>
      </c>
      <c r="W337" s="54">
        <v>2.4336700000000002</v>
      </c>
      <c r="X337" s="54">
        <v>2.4930000000000001E-2</v>
      </c>
      <c r="Y337" s="54">
        <v>2.6176550000000001</v>
      </c>
      <c r="Z337" s="54">
        <v>1.0057320000000001</v>
      </c>
      <c r="AA337" s="54">
        <v>8.5300519999999995</v>
      </c>
      <c r="AB337" s="54">
        <v>0</v>
      </c>
      <c r="AC337" s="54">
        <v>9.3136460000000003</v>
      </c>
      <c r="AD337" s="54">
        <v>1.6428609999999999</v>
      </c>
      <c r="AE337" s="54">
        <v>121.627352</v>
      </c>
      <c r="AF337" s="54">
        <v>10.677477</v>
      </c>
      <c r="AG337" s="53">
        <v>90.368182000000004</v>
      </c>
      <c r="AH337" s="53">
        <v>7.1887999999999994E-2</v>
      </c>
      <c r="AI337" s="54">
        <v>1.342314</v>
      </c>
      <c r="AJ337" s="54">
        <v>2.287004</v>
      </c>
      <c r="AK337" s="53">
        <v>3.2370709999999998</v>
      </c>
      <c r="AL337" s="53">
        <v>1.2669429999999999</v>
      </c>
      <c r="AM337" s="53">
        <v>2.58E-2</v>
      </c>
      <c r="AN337" s="53">
        <v>0.19391800000000001</v>
      </c>
      <c r="AO337" s="53">
        <v>0</v>
      </c>
      <c r="AP337" s="53">
        <v>4.4209620000000003</v>
      </c>
      <c r="AQ337" s="53">
        <v>2.8472770000000001</v>
      </c>
      <c r="AR337" s="53">
        <v>4.3174999999999998E-2</v>
      </c>
      <c r="AS337" s="53">
        <v>3.1181E-2</v>
      </c>
      <c r="AT337" s="53">
        <v>1.666539</v>
      </c>
      <c r="AU337" s="109">
        <v>8.3107399999999991</v>
      </c>
      <c r="AV337" s="109">
        <v>1.0936E-2</v>
      </c>
    </row>
    <row r="338" spans="1:48" ht="14.25" customHeight="1" x14ac:dyDescent="0.3">
      <c r="A338" s="9">
        <v>337</v>
      </c>
      <c r="B338" s="3">
        <v>44209</v>
      </c>
      <c r="C338" s="112">
        <v>6.3943310000000002</v>
      </c>
      <c r="D338" s="54">
        <v>1.9278E-2</v>
      </c>
      <c r="E338" s="112">
        <v>3.2091000000000001E-2</v>
      </c>
      <c r="F338" s="54">
        <v>5.7336119999999999</v>
      </c>
      <c r="G338" s="54">
        <v>2.333853</v>
      </c>
      <c r="H338" s="54">
        <v>8.9631740000000004</v>
      </c>
      <c r="I338" s="54">
        <v>6.2584000000000001E-2</v>
      </c>
      <c r="J338" s="54">
        <v>2.54826</v>
      </c>
      <c r="K338" s="54">
        <v>1.7540020000000001</v>
      </c>
      <c r="L338" s="54">
        <v>2.2604799999999998</v>
      </c>
      <c r="M338" s="54">
        <v>0.18703700000000001</v>
      </c>
      <c r="N338" s="54">
        <v>1.9321379999999999</v>
      </c>
      <c r="O338" s="54">
        <v>0.14394100000000001</v>
      </c>
      <c r="P338" s="54">
        <v>8.0961250000000007</v>
      </c>
      <c r="Q338" s="54">
        <v>0</v>
      </c>
      <c r="R338" s="54">
        <v>4.802E-2</v>
      </c>
      <c r="S338" s="54">
        <v>4.7802300000000004</v>
      </c>
      <c r="T338" s="54">
        <v>8.4966E-2</v>
      </c>
      <c r="U338" s="54">
        <v>7.3037669999999997</v>
      </c>
      <c r="V338" s="54">
        <v>9.6486719999999995</v>
      </c>
      <c r="W338" s="54">
        <v>2.4304549999999998</v>
      </c>
      <c r="X338" s="54">
        <v>2.4920000000000001E-2</v>
      </c>
      <c r="Y338" s="54">
        <v>2.6074649999999999</v>
      </c>
      <c r="Z338" s="54">
        <v>1.0053209999999999</v>
      </c>
      <c r="AA338" s="54">
        <v>8.5661480000000001</v>
      </c>
      <c r="AB338" s="54">
        <v>0</v>
      </c>
      <c r="AC338" s="54">
        <v>9.3136460000000003</v>
      </c>
      <c r="AD338" s="54">
        <v>1.6428609999999999</v>
      </c>
      <c r="AE338" s="54">
        <v>121.57467800000001</v>
      </c>
      <c r="AF338" s="54">
        <v>10.675291</v>
      </c>
      <c r="AG338" s="53">
        <v>90.334768999999994</v>
      </c>
      <c r="AH338" s="53">
        <v>7.1873999999999993E-2</v>
      </c>
      <c r="AI338" s="54">
        <v>1.3470660000000001</v>
      </c>
      <c r="AJ338" s="54">
        <v>2.284643</v>
      </c>
      <c r="AK338" s="53">
        <v>3.2344430000000002</v>
      </c>
      <c r="AL338" s="53">
        <v>1.2668900000000001</v>
      </c>
      <c r="AM338" s="53">
        <v>2.5984E-2</v>
      </c>
      <c r="AN338" s="53">
        <v>0.19419400000000001</v>
      </c>
      <c r="AO338" s="53">
        <v>0</v>
      </c>
      <c r="AP338" s="53">
        <v>4.4209620000000003</v>
      </c>
      <c r="AQ338" s="53">
        <v>2.8472770000000001</v>
      </c>
      <c r="AR338" s="53">
        <v>4.3174999999999998E-2</v>
      </c>
      <c r="AS338" s="53">
        <v>3.1181E-2</v>
      </c>
      <c r="AT338" s="53">
        <v>1.666077</v>
      </c>
      <c r="AU338" s="109">
        <v>8.3107399999999991</v>
      </c>
      <c r="AV338" s="109">
        <v>1.1022000000000001E-2</v>
      </c>
    </row>
    <row r="339" spans="1:48" ht="14.25" customHeight="1" x14ac:dyDescent="0.3">
      <c r="A339" s="9">
        <v>338</v>
      </c>
      <c r="B339" s="3">
        <v>44208</v>
      </c>
      <c r="C339" s="112">
        <v>6.3915569999999997</v>
      </c>
      <c r="D339" s="54">
        <v>1.9269999999999999E-2</v>
      </c>
      <c r="E339" s="112">
        <v>3.2077000000000001E-2</v>
      </c>
      <c r="F339" s="54">
        <v>5.7313109999999998</v>
      </c>
      <c r="G339" s="54">
        <v>2.3295469999999998</v>
      </c>
      <c r="H339" s="54">
        <v>8.9518299999999993</v>
      </c>
      <c r="I339" s="54">
        <v>6.2047999999999999E-2</v>
      </c>
      <c r="J339" s="54">
        <v>2.5318749999999999</v>
      </c>
      <c r="K339" s="54">
        <v>1.7262169999999999</v>
      </c>
      <c r="L339" s="54">
        <v>2.258829</v>
      </c>
      <c r="M339" s="54">
        <v>0.18696199999999999</v>
      </c>
      <c r="N339" s="54">
        <v>1.9228749999999999</v>
      </c>
      <c r="O339" s="54">
        <v>0.14388899999999999</v>
      </c>
      <c r="P339" s="54">
        <v>8.0910639999999994</v>
      </c>
      <c r="Q339" s="54">
        <v>0</v>
      </c>
      <c r="R339" s="54">
        <v>4.7677999999999998E-2</v>
      </c>
      <c r="S339" s="54">
        <v>4.7399630000000004</v>
      </c>
      <c r="T339" s="54">
        <v>8.4447999999999995E-2</v>
      </c>
      <c r="U339" s="54">
        <v>7.3037669999999997</v>
      </c>
      <c r="V339" s="54">
        <v>9.6486719999999995</v>
      </c>
      <c r="W339" s="54">
        <v>2.419638</v>
      </c>
      <c r="X339" s="54">
        <v>2.4909000000000001E-2</v>
      </c>
      <c r="Y339" s="54">
        <v>2.5910479999999998</v>
      </c>
      <c r="Z339" s="54">
        <v>1.0067790000000001</v>
      </c>
      <c r="AA339" s="54">
        <v>8.550395</v>
      </c>
      <c r="AB339" s="54">
        <v>0</v>
      </c>
      <c r="AC339" s="54">
        <v>9.3136460000000003</v>
      </c>
      <c r="AD339" s="54">
        <v>1.6428609999999999</v>
      </c>
      <c r="AE339" s="54">
        <v>121.547736</v>
      </c>
      <c r="AF339" s="54">
        <v>10.659072</v>
      </c>
      <c r="AG339" s="53">
        <v>90.260678999999996</v>
      </c>
      <c r="AH339" s="53">
        <v>7.1710999999999997E-2</v>
      </c>
      <c r="AI339" s="54">
        <v>1.3464430000000001</v>
      </c>
      <c r="AJ339" s="54">
        <v>2.2775650000000001</v>
      </c>
      <c r="AK339" s="53">
        <v>3.2313480000000001</v>
      </c>
      <c r="AL339" s="53">
        <v>1.260756</v>
      </c>
      <c r="AM339" s="53">
        <v>2.5420999999999999E-2</v>
      </c>
      <c r="AN339" s="53">
        <v>0.19325000000000001</v>
      </c>
      <c r="AO339" s="53">
        <v>0</v>
      </c>
      <c r="AP339" s="53">
        <v>4.3312489999999997</v>
      </c>
      <c r="AQ339" s="53">
        <v>2.8472770000000001</v>
      </c>
      <c r="AR339" s="53">
        <v>4.2471000000000002E-2</v>
      </c>
      <c r="AS339" s="53">
        <v>3.1099000000000002E-2</v>
      </c>
      <c r="AT339" s="53">
        <v>1.6638230000000001</v>
      </c>
      <c r="AU339" s="109">
        <v>8.3107399999999991</v>
      </c>
      <c r="AV339" s="109">
        <v>1.0794E-2</v>
      </c>
    </row>
    <row r="340" spans="1:48" ht="14.25" customHeight="1" x14ac:dyDescent="0.3">
      <c r="A340" s="9">
        <v>339</v>
      </c>
      <c r="B340" s="3">
        <v>44207</v>
      </c>
      <c r="C340" s="112">
        <v>6.3887499999999999</v>
      </c>
      <c r="D340" s="54">
        <v>1.9262999999999999E-2</v>
      </c>
      <c r="E340" s="112">
        <v>3.2062E-2</v>
      </c>
      <c r="F340" s="54">
        <v>5.7278900000000004</v>
      </c>
      <c r="G340" s="54">
        <v>2.3297180000000002</v>
      </c>
      <c r="H340" s="54">
        <v>8.8455490000000001</v>
      </c>
      <c r="I340" s="54">
        <v>6.2728999999999993E-2</v>
      </c>
      <c r="J340" s="54">
        <v>2.5401229999999999</v>
      </c>
      <c r="K340" s="54">
        <v>1.7188779999999999</v>
      </c>
      <c r="L340" s="54">
        <v>2.2574610000000002</v>
      </c>
      <c r="M340" s="54">
        <v>0.186886</v>
      </c>
      <c r="N340" s="54">
        <v>1.921843</v>
      </c>
      <c r="O340" s="54">
        <v>0.14383000000000001</v>
      </c>
      <c r="P340" s="54">
        <v>8.0929669999999998</v>
      </c>
      <c r="Q340" s="54">
        <v>0</v>
      </c>
      <c r="R340" s="54">
        <v>4.7365999999999998E-2</v>
      </c>
      <c r="S340" s="54">
        <v>4.7579520000000004</v>
      </c>
      <c r="T340" s="54">
        <v>8.4597000000000006E-2</v>
      </c>
      <c r="U340" s="54">
        <v>7.3037669999999997</v>
      </c>
      <c r="V340" s="54">
        <v>9.6486719999999995</v>
      </c>
      <c r="W340" s="54">
        <v>2.4304410000000001</v>
      </c>
      <c r="X340" s="54">
        <v>2.4899000000000001E-2</v>
      </c>
      <c r="Y340" s="54">
        <v>2.5997439999999998</v>
      </c>
      <c r="Z340" s="54">
        <v>1.0236890000000001</v>
      </c>
      <c r="AA340" s="54">
        <v>8.4383549999999996</v>
      </c>
      <c r="AB340" s="54">
        <v>0</v>
      </c>
      <c r="AC340" s="54">
        <v>9.3136460000000003</v>
      </c>
      <c r="AD340" s="54">
        <v>1.6428609999999999</v>
      </c>
      <c r="AE340" s="54">
        <v>121.53526599999999</v>
      </c>
      <c r="AF340" s="54">
        <v>10.659666</v>
      </c>
      <c r="AG340" s="53">
        <v>90.242962000000006</v>
      </c>
      <c r="AH340" s="53">
        <v>7.152E-2</v>
      </c>
      <c r="AI340" s="54">
        <v>1.336163</v>
      </c>
      <c r="AJ340" s="54">
        <v>2.2832599999999998</v>
      </c>
      <c r="AK340" s="53">
        <v>3.213997</v>
      </c>
      <c r="AL340" s="53">
        <v>1.2593460000000001</v>
      </c>
      <c r="AM340" s="53">
        <v>2.5458000000000001E-2</v>
      </c>
      <c r="AN340" s="53">
        <v>0.193273</v>
      </c>
      <c r="AO340" s="53">
        <v>0</v>
      </c>
      <c r="AP340" s="53">
        <v>4.3312489999999997</v>
      </c>
      <c r="AQ340" s="53">
        <v>2.8472770000000001</v>
      </c>
      <c r="AR340" s="53">
        <v>4.2471000000000002E-2</v>
      </c>
      <c r="AS340" s="53">
        <v>3.1099000000000002E-2</v>
      </c>
      <c r="AT340" s="53">
        <v>1.6638660000000001</v>
      </c>
      <c r="AU340" s="109">
        <v>8.3107399999999991</v>
      </c>
      <c r="AV340" s="109">
        <v>1.0721E-2</v>
      </c>
    </row>
    <row r="341" spans="1:48" ht="14.25" customHeight="1" x14ac:dyDescent="0.3">
      <c r="A341" s="9">
        <v>340</v>
      </c>
      <c r="B341" s="3">
        <v>44206</v>
      </c>
      <c r="C341" s="112">
        <v>6.380306</v>
      </c>
      <c r="D341" s="54">
        <v>1.9238999999999999E-2</v>
      </c>
      <c r="E341" s="112">
        <v>3.2022000000000002E-2</v>
      </c>
      <c r="F341" s="54">
        <v>5.7148779999999997</v>
      </c>
      <c r="G341" s="54">
        <v>2.319296</v>
      </c>
      <c r="H341" s="54">
        <v>8.7495670000000008</v>
      </c>
      <c r="I341" s="54">
        <v>6.2700000000000006E-2</v>
      </c>
      <c r="J341" s="54">
        <v>2.5054460000000001</v>
      </c>
      <c r="K341" s="54">
        <v>1.7183660000000001</v>
      </c>
      <c r="L341" s="54">
        <v>2.2517170000000002</v>
      </c>
      <c r="M341" s="54">
        <v>0.18665300000000001</v>
      </c>
      <c r="N341" s="54">
        <v>1.9096550000000001</v>
      </c>
      <c r="O341" s="54">
        <v>0.14365</v>
      </c>
      <c r="P341" s="54">
        <v>8.0903810000000007</v>
      </c>
      <c r="Q341" s="54">
        <v>0</v>
      </c>
      <c r="R341" s="54">
        <v>4.6447000000000002E-2</v>
      </c>
      <c r="S341" s="54">
        <v>4.6578999999999997</v>
      </c>
      <c r="T341" s="54">
        <v>8.2040000000000002E-2</v>
      </c>
      <c r="U341" s="54">
        <v>7.3249630000000003</v>
      </c>
      <c r="V341" s="54">
        <v>9.6190809999999995</v>
      </c>
      <c r="W341" s="54">
        <v>2.410873</v>
      </c>
      <c r="X341" s="54">
        <v>2.4865999999999999E-2</v>
      </c>
      <c r="Y341" s="54">
        <v>2.5588860000000002</v>
      </c>
      <c r="Z341" s="54">
        <v>1.02626</v>
      </c>
      <c r="AA341" s="54">
        <v>8.3445079999999994</v>
      </c>
      <c r="AB341" s="54">
        <v>0</v>
      </c>
      <c r="AC341" s="54">
        <v>9.3693039999999996</v>
      </c>
      <c r="AD341" s="54">
        <v>1.640585</v>
      </c>
      <c r="AE341" s="54">
        <v>121.418729</v>
      </c>
      <c r="AF341" s="54">
        <v>10.638192</v>
      </c>
      <c r="AG341" s="53">
        <v>90.127922999999996</v>
      </c>
      <c r="AH341" s="53">
        <v>7.1196999999999996E-2</v>
      </c>
      <c r="AI341" s="54">
        <v>1.325177</v>
      </c>
      <c r="AJ341" s="54">
        <v>2.269215</v>
      </c>
      <c r="AK341" s="53">
        <v>3.1868449999999999</v>
      </c>
      <c r="AL341" s="53">
        <v>1.2495830000000001</v>
      </c>
      <c r="AM341" s="53">
        <v>2.5304E-2</v>
      </c>
      <c r="AN341" s="53">
        <v>0.190523</v>
      </c>
      <c r="AO341" s="53">
        <v>0</v>
      </c>
      <c r="AP341" s="53">
        <v>4.3312489999999997</v>
      </c>
      <c r="AQ341" s="53">
        <v>2.8472770000000001</v>
      </c>
      <c r="AR341" s="53">
        <v>4.2471000000000002E-2</v>
      </c>
      <c r="AS341" s="53">
        <v>3.1099000000000002E-2</v>
      </c>
      <c r="AT341" s="53">
        <v>1.6564449999999999</v>
      </c>
      <c r="AU341" s="109">
        <v>8.3107399999999991</v>
      </c>
      <c r="AV341" s="109">
        <v>1.0345E-2</v>
      </c>
    </row>
    <row r="342" spans="1:48" ht="14.25" customHeight="1" x14ac:dyDescent="0.3">
      <c r="A342" s="9">
        <v>341</v>
      </c>
      <c r="B342" s="3">
        <v>44205</v>
      </c>
      <c r="C342" s="112">
        <v>6.380306</v>
      </c>
      <c r="D342" s="54">
        <v>1.9238999999999999E-2</v>
      </c>
      <c r="E342" s="112">
        <v>3.2022000000000002E-2</v>
      </c>
      <c r="F342" s="54">
        <v>5.7148779999999997</v>
      </c>
      <c r="G342" s="54">
        <v>2.319296</v>
      </c>
      <c r="H342" s="54">
        <v>8.7495670000000008</v>
      </c>
      <c r="I342" s="54">
        <v>6.2700000000000006E-2</v>
      </c>
      <c r="J342" s="54">
        <v>2.5054460000000001</v>
      </c>
      <c r="K342" s="54">
        <v>1.7183660000000001</v>
      </c>
      <c r="L342" s="54">
        <v>2.2517170000000002</v>
      </c>
      <c r="M342" s="54">
        <v>0.18665300000000001</v>
      </c>
      <c r="N342" s="54">
        <v>1.9096550000000001</v>
      </c>
      <c r="O342" s="54">
        <v>0.14365</v>
      </c>
      <c r="P342" s="54">
        <v>8.0903810000000007</v>
      </c>
      <c r="Q342" s="54">
        <v>0</v>
      </c>
      <c r="R342" s="54">
        <v>4.6447000000000002E-2</v>
      </c>
      <c r="S342" s="54">
        <v>4.6578999999999997</v>
      </c>
      <c r="T342" s="54">
        <v>8.2040000000000002E-2</v>
      </c>
      <c r="U342" s="54">
        <v>7.3249630000000003</v>
      </c>
      <c r="V342" s="54">
        <v>9.6190809999999995</v>
      </c>
      <c r="W342" s="54">
        <v>2.410873</v>
      </c>
      <c r="X342" s="54">
        <v>2.4865999999999999E-2</v>
      </c>
      <c r="Y342" s="54">
        <v>2.5588860000000002</v>
      </c>
      <c r="Z342" s="54">
        <v>1.02626</v>
      </c>
      <c r="AA342" s="54">
        <v>8.3445079999999994</v>
      </c>
      <c r="AB342" s="54">
        <v>0</v>
      </c>
      <c r="AC342" s="54">
        <v>9.3693039999999996</v>
      </c>
      <c r="AD342" s="54">
        <v>1.640585</v>
      </c>
      <c r="AE342" s="54">
        <v>121.418729</v>
      </c>
      <c r="AF342" s="54">
        <v>10.638192</v>
      </c>
      <c r="AG342" s="53">
        <v>90.127922999999996</v>
      </c>
      <c r="AH342" s="53">
        <v>7.1196999999999996E-2</v>
      </c>
      <c r="AI342" s="54">
        <v>1.325177</v>
      </c>
      <c r="AJ342" s="54">
        <v>2.269215</v>
      </c>
      <c r="AK342" s="53">
        <v>3.1868449999999999</v>
      </c>
      <c r="AL342" s="53">
        <v>1.2495830000000001</v>
      </c>
      <c r="AM342" s="53">
        <v>2.5304E-2</v>
      </c>
      <c r="AN342" s="53">
        <v>0.190523</v>
      </c>
      <c r="AO342" s="53">
        <v>0</v>
      </c>
      <c r="AP342" s="53">
        <v>4.3312489999999997</v>
      </c>
      <c r="AQ342" s="53">
        <v>2.8472770000000001</v>
      </c>
      <c r="AR342" s="53">
        <v>4.2471000000000002E-2</v>
      </c>
      <c r="AS342" s="53">
        <v>3.1099000000000002E-2</v>
      </c>
      <c r="AT342" s="53">
        <v>1.6564449999999999</v>
      </c>
      <c r="AU342" s="109">
        <v>8.3107399999999991</v>
      </c>
      <c r="AV342" s="109">
        <v>1.0345E-2</v>
      </c>
    </row>
    <row r="343" spans="1:48" ht="14.25" customHeight="1" x14ac:dyDescent="0.3">
      <c r="A343" s="9">
        <v>342</v>
      </c>
      <c r="B343" s="3">
        <v>44204</v>
      </c>
      <c r="C343" s="112">
        <v>6.380306</v>
      </c>
      <c r="D343" s="54">
        <v>1.9238999999999999E-2</v>
      </c>
      <c r="E343" s="112">
        <v>3.2022000000000002E-2</v>
      </c>
      <c r="F343" s="54">
        <v>5.7148779999999997</v>
      </c>
      <c r="G343" s="54">
        <v>2.319296</v>
      </c>
      <c r="H343" s="54">
        <v>8.7495670000000008</v>
      </c>
      <c r="I343" s="54">
        <v>6.2700000000000006E-2</v>
      </c>
      <c r="J343" s="54">
        <v>2.5054460000000001</v>
      </c>
      <c r="K343" s="54">
        <v>1.7183660000000001</v>
      </c>
      <c r="L343" s="54">
        <v>2.2517170000000002</v>
      </c>
      <c r="M343" s="54">
        <v>0.18665300000000001</v>
      </c>
      <c r="N343" s="54">
        <v>1.9096550000000001</v>
      </c>
      <c r="O343" s="54">
        <v>0.14365</v>
      </c>
      <c r="P343" s="54">
        <v>8.0903810000000007</v>
      </c>
      <c r="Q343" s="54">
        <v>0</v>
      </c>
      <c r="R343" s="54">
        <v>4.6447000000000002E-2</v>
      </c>
      <c r="S343" s="54">
        <v>4.6578999999999997</v>
      </c>
      <c r="T343" s="54">
        <v>8.2040000000000002E-2</v>
      </c>
      <c r="U343" s="54">
        <v>7.3249630000000003</v>
      </c>
      <c r="V343" s="54">
        <v>9.6190809999999995</v>
      </c>
      <c r="W343" s="54">
        <v>2.410873</v>
      </c>
      <c r="X343" s="54">
        <v>2.4865999999999999E-2</v>
      </c>
      <c r="Y343" s="54">
        <v>2.5588860000000002</v>
      </c>
      <c r="Z343" s="54">
        <v>1.02626</v>
      </c>
      <c r="AA343" s="54">
        <v>8.3445079999999994</v>
      </c>
      <c r="AB343" s="54">
        <v>0</v>
      </c>
      <c r="AC343" s="54">
        <v>9.3693039999999996</v>
      </c>
      <c r="AD343" s="54">
        <v>1.640585</v>
      </c>
      <c r="AE343" s="54">
        <v>121.418729</v>
      </c>
      <c r="AF343" s="54">
        <v>10.638192</v>
      </c>
      <c r="AG343" s="53">
        <v>90.127922999999996</v>
      </c>
      <c r="AH343" s="53">
        <v>7.1196999999999996E-2</v>
      </c>
      <c r="AI343" s="54">
        <v>1.325177</v>
      </c>
      <c r="AJ343" s="54">
        <v>2.269215</v>
      </c>
      <c r="AK343" s="53">
        <v>3.1868449999999999</v>
      </c>
      <c r="AL343" s="53">
        <v>1.2495830000000001</v>
      </c>
      <c r="AM343" s="53">
        <v>2.5304E-2</v>
      </c>
      <c r="AN343" s="53">
        <v>0.190523</v>
      </c>
      <c r="AO343" s="53">
        <v>0</v>
      </c>
      <c r="AP343" s="53">
        <v>4.3312489999999997</v>
      </c>
      <c r="AQ343" s="53">
        <v>2.8472770000000001</v>
      </c>
      <c r="AR343" s="53">
        <v>4.2471000000000002E-2</v>
      </c>
      <c r="AS343" s="53">
        <v>3.1099000000000002E-2</v>
      </c>
      <c r="AT343" s="53">
        <v>1.6564449999999999</v>
      </c>
      <c r="AU343" s="109">
        <v>8.3107399999999991</v>
      </c>
      <c r="AV343" s="109">
        <v>1.0345E-2</v>
      </c>
    </row>
    <row r="344" spans="1:48" ht="14.25" customHeight="1" x14ac:dyDescent="0.3">
      <c r="A344" s="9">
        <v>343</v>
      </c>
      <c r="B344" s="3">
        <v>44203</v>
      </c>
      <c r="C344" s="112">
        <v>6.3771089999999999</v>
      </c>
      <c r="D344" s="54">
        <v>1.9231000000000002E-2</v>
      </c>
      <c r="E344" s="112">
        <v>3.2009000000000003E-2</v>
      </c>
      <c r="F344" s="54">
        <v>5.7187510000000001</v>
      </c>
      <c r="G344" s="54">
        <v>2.3207909999999998</v>
      </c>
      <c r="H344" s="54">
        <v>8.811458</v>
      </c>
      <c r="I344" s="54">
        <v>6.4560999999999993E-2</v>
      </c>
      <c r="J344" s="54">
        <v>2.4869889999999999</v>
      </c>
      <c r="K344" s="54">
        <v>1.7043489999999999</v>
      </c>
      <c r="L344" s="54">
        <v>2.252494</v>
      </c>
      <c r="M344" s="54">
        <v>0.18658</v>
      </c>
      <c r="N344" s="54">
        <v>1.9117519999999999</v>
      </c>
      <c r="O344" s="54">
        <v>0.143591</v>
      </c>
      <c r="P344" s="54">
        <v>8.0884009999999993</v>
      </c>
      <c r="Q344" s="54">
        <v>0</v>
      </c>
      <c r="R344" s="54">
        <v>4.6082999999999999E-2</v>
      </c>
      <c r="S344" s="54">
        <v>4.6185660000000004</v>
      </c>
      <c r="T344" s="54">
        <v>8.1009999999999999E-2</v>
      </c>
      <c r="U344" s="54">
        <v>7.3249630000000003</v>
      </c>
      <c r="V344" s="54">
        <v>9.6190809999999995</v>
      </c>
      <c r="W344" s="54">
        <v>2.4078469999999998</v>
      </c>
      <c r="X344" s="54">
        <v>2.4854999999999999E-2</v>
      </c>
      <c r="Y344" s="54">
        <v>2.5397970000000001</v>
      </c>
      <c r="Z344" s="54">
        <v>1.0262929999999999</v>
      </c>
      <c r="AA344" s="54">
        <v>8.406784</v>
      </c>
      <c r="AB344" s="54">
        <v>0</v>
      </c>
      <c r="AC344" s="54">
        <v>9.3693039999999996</v>
      </c>
      <c r="AD344" s="54">
        <v>1.640585</v>
      </c>
      <c r="AE344" s="54">
        <v>121.336754</v>
      </c>
      <c r="AF344" s="54">
        <v>10.600352000000001</v>
      </c>
      <c r="AG344" s="53">
        <v>90.074735000000004</v>
      </c>
      <c r="AH344" s="53">
        <v>7.1157999999999999E-2</v>
      </c>
      <c r="AI344" s="54">
        <v>1.335369</v>
      </c>
      <c r="AJ344" s="54">
        <v>2.266435</v>
      </c>
      <c r="AK344" s="53">
        <v>3.2042790000000001</v>
      </c>
      <c r="AL344" s="53">
        <v>1.246354</v>
      </c>
      <c r="AM344" s="53">
        <v>2.5287E-2</v>
      </c>
      <c r="AN344" s="53">
        <v>0.18985199999999999</v>
      </c>
      <c r="AO344" s="53">
        <v>0</v>
      </c>
      <c r="AP344" s="53">
        <v>4.3312489999999997</v>
      </c>
      <c r="AQ344" s="53">
        <v>2.8472770000000001</v>
      </c>
      <c r="AR344" s="53">
        <v>4.2471000000000002E-2</v>
      </c>
      <c r="AS344" s="53">
        <v>3.1099000000000002E-2</v>
      </c>
      <c r="AT344" s="53">
        <v>1.66046</v>
      </c>
      <c r="AU344" s="109">
        <v>8.3107399999999991</v>
      </c>
      <c r="AV344" s="109">
        <v>1.0315E-2</v>
      </c>
    </row>
    <row r="345" spans="1:48" ht="14.25" customHeight="1" x14ac:dyDescent="0.3">
      <c r="A345" s="9">
        <v>344</v>
      </c>
      <c r="B345" s="3">
        <v>44202</v>
      </c>
      <c r="C345" s="112">
        <v>6.3743559999999997</v>
      </c>
      <c r="D345" s="54">
        <v>1.9224000000000002E-2</v>
      </c>
      <c r="E345" s="112">
        <v>3.1995999999999997E-2</v>
      </c>
      <c r="F345" s="54">
        <v>5.717441</v>
      </c>
      <c r="G345" s="54">
        <v>2.3168690000000001</v>
      </c>
      <c r="H345" s="54">
        <v>8.8796700000000008</v>
      </c>
      <c r="I345" s="54">
        <v>6.4701999999999996E-2</v>
      </c>
      <c r="J345" s="54">
        <v>2.4637039999999999</v>
      </c>
      <c r="K345" s="54">
        <v>1.674037</v>
      </c>
      <c r="L345" s="54">
        <v>2.25068</v>
      </c>
      <c r="M345" s="54">
        <v>0.18650600000000001</v>
      </c>
      <c r="N345" s="54">
        <v>1.914736</v>
      </c>
      <c r="O345" s="54">
        <v>0.14353199999999999</v>
      </c>
      <c r="P345" s="54">
        <v>8.089639</v>
      </c>
      <c r="Q345" s="54">
        <v>0</v>
      </c>
      <c r="R345" s="54">
        <v>4.6038000000000003E-2</v>
      </c>
      <c r="S345" s="54">
        <v>4.5753009999999996</v>
      </c>
      <c r="T345" s="54">
        <v>8.2946000000000006E-2</v>
      </c>
      <c r="U345" s="54">
        <v>7.3249630000000003</v>
      </c>
      <c r="V345" s="54">
        <v>9.6190809999999995</v>
      </c>
      <c r="W345" s="54">
        <v>2.3922759999999998</v>
      </c>
      <c r="X345" s="54">
        <v>2.4844000000000001E-2</v>
      </c>
      <c r="Y345" s="54">
        <v>2.515755</v>
      </c>
      <c r="Z345" s="54">
        <v>1.026613</v>
      </c>
      <c r="AA345" s="54">
        <v>8.4725280000000005</v>
      </c>
      <c r="AB345" s="54">
        <v>0</v>
      </c>
      <c r="AC345" s="54">
        <v>9.3693039999999996</v>
      </c>
      <c r="AD345" s="54">
        <v>1.640585</v>
      </c>
      <c r="AE345" s="54">
        <v>121.292765</v>
      </c>
      <c r="AF345" s="54">
        <v>10.587614</v>
      </c>
      <c r="AG345" s="53">
        <v>90.050347000000002</v>
      </c>
      <c r="AH345" s="53">
        <v>7.1038000000000004E-2</v>
      </c>
      <c r="AI345" s="54">
        <v>1.3447979999999999</v>
      </c>
      <c r="AJ345" s="54">
        <v>2.255938</v>
      </c>
      <c r="AK345" s="53">
        <v>3.2068979999999998</v>
      </c>
      <c r="AL345" s="53">
        <v>1.247544</v>
      </c>
      <c r="AM345" s="53">
        <v>2.5155E-2</v>
      </c>
      <c r="AN345" s="53">
        <v>0.18950900000000001</v>
      </c>
      <c r="AO345" s="53">
        <v>0</v>
      </c>
      <c r="AP345" s="53">
        <v>4.3312489999999997</v>
      </c>
      <c r="AQ345" s="53">
        <v>2.8472770000000001</v>
      </c>
      <c r="AR345" s="53">
        <v>4.2471000000000002E-2</v>
      </c>
      <c r="AS345" s="53">
        <v>3.1099000000000002E-2</v>
      </c>
      <c r="AT345" s="53">
        <v>1.656428</v>
      </c>
      <c r="AU345" s="109">
        <v>8.3107399999999991</v>
      </c>
      <c r="AV345" s="109">
        <v>1.0338999999999999E-2</v>
      </c>
    </row>
    <row r="346" spans="1:48" ht="14.25" customHeight="1" x14ac:dyDescent="0.3">
      <c r="A346" s="9">
        <v>345</v>
      </c>
      <c r="B346" s="3">
        <v>44201</v>
      </c>
      <c r="C346" s="112">
        <v>6.3715000000000002</v>
      </c>
      <c r="D346" s="54">
        <v>1.9216E-2</v>
      </c>
      <c r="E346" s="112">
        <v>3.1982999999999998E-2</v>
      </c>
      <c r="F346" s="54">
        <v>5.7124990000000002</v>
      </c>
      <c r="G346" s="54">
        <v>2.3153009999999998</v>
      </c>
      <c r="H346" s="54">
        <v>8.8499309999999998</v>
      </c>
      <c r="I346" s="54">
        <v>6.4029000000000003E-2</v>
      </c>
      <c r="J346" s="54">
        <v>2.4654050000000001</v>
      </c>
      <c r="K346" s="54">
        <v>1.6491659999999999</v>
      </c>
      <c r="L346" s="54">
        <v>2.249771</v>
      </c>
      <c r="M346" s="54">
        <v>0.18643299999999999</v>
      </c>
      <c r="N346" s="54">
        <v>1.904074</v>
      </c>
      <c r="O346" s="54">
        <v>0.14347499999999999</v>
      </c>
      <c r="P346" s="54">
        <v>8.0798810000000003</v>
      </c>
      <c r="Q346" s="54">
        <v>0</v>
      </c>
      <c r="R346" s="54">
        <v>4.6225000000000002E-2</v>
      </c>
      <c r="S346" s="54">
        <v>4.6110290000000003</v>
      </c>
      <c r="T346" s="54">
        <v>8.1750000000000003E-2</v>
      </c>
      <c r="U346" s="54">
        <v>7.3249630000000003</v>
      </c>
      <c r="V346" s="54">
        <v>9.6190809999999995</v>
      </c>
      <c r="W346" s="54">
        <v>2.38408</v>
      </c>
      <c r="X346" s="54">
        <v>2.4833000000000001E-2</v>
      </c>
      <c r="Y346" s="54">
        <v>2.5279750000000001</v>
      </c>
      <c r="Z346" s="54">
        <v>1.0247850000000001</v>
      </c>
      <c r="AA346" s="54">
        <v>8.4420339999999996</v>
      </c>
      <c r="AB346" s="54">
        <v>0</v>
      </c>
      <c r="AC346" s="54">
        <v>9.3693039999999996</v>
      </c>
      <c r="AD346" s="54">
        <v>1.640585</v>
      </c>
      <c r="AE346" s="54">
        <v>121.15689999999999</v>
      </c>
      <c r="AF346" s="54">
        <v>10.609878</v>
      </c>
      <c r="AG346" s="53">
        <v>90.058851000000004</v>
      </c>
      <c r="AH346" s="53">
        <v>7.0998000000000006E-2</v>
      </c>
      <c r="AI346" s="54">
        <v>1.34236</v>
      </c>
      <c r="AJ346" s="54">
        <v>2.2496710000000002</v>
      </c>
      <c r="AK346" s="53">
        <v>3.1908789999999998</v>
      </c>
      <c r="AL346" s="53">
        <v>1.2422820000000001</v>
      </c>
      <c r="AM346" s="53">
        <v>2.4909000000000001E-2</v>
      </c>
      <c r="AN346" s="53">
        <v>0.189862</v>
      </c>
      <c r="AO346" s="53">
        <v>0</v>
      </c>
      <c r="AP346" s="53">
        <v>4.352557</v>
      </c>
      <c r="AQ346" s="53">
        <v>2.8472770000000001</v>
      </c>
      <c r="AR346" s="53">
        <v>4.2539E-2</v>
      </c>
      <c r="AS346" s="53">
        <v>3.1085999999999999E-2</v>
      </c>
      <c r="AT346" s="53">
        <v>1.6516459999999999</v>
      </c>
      <c r="AU346" s="109">
        <v>8.3107399999999991</v>
      </c>
      <c r="AV346" s="109">
        <v>9.8259999999999997E-3</v>
      </c>
    </row>
    <row r="347" spans="1:48" ht="14.25" customHeight="1" x14ac:dyDescent="0.3">
      <c r="A347" s="9">
        <v>346</v>
      </c>
      <c r="B347" s="3">
        <v>44200</v>
      </c>
      <c r="C347" s="112">
        <v>6.3686780000000001</v>
      </c>
      <c r="D347" s="54">
        <v>1.9207999999999999E-2</v>
      </c>
      <c r="E347" s="112">
        <v>3.1969999999999998E-2</v>
      </c>
      <c r="F347" s="54">
        <v>5.7096080000000002</v>
      </c>
      <c r="G347" s="54">
        <v>2.3134359999999998</v>
      </c>
      <c r="H347" s="54">
        <v>8.9087779999999999</v>
      </c>
      <c r="I347" s="54">
        <v>6.3311000000000006E-2</v>
      </c>
      <c r="J347" s="54">
        <v>2.43797</v>
      </c>
      <c r="K347" s="54">
        <v>1.6231899999999999</v>
      </c>
      <c r="L347" s="54">
        <v>2.2450329999999998</v>
      </c>
      <c r="M347" s="54">
        <v>0.18635499999999999</v>
      </c>
      <c r="N347" s="54">
        <v>1.902347</v>
      </c>
      <c r="O347" s="54">
        <v>0.14341699999999999</v>
      </c>
      <c r="P347" s="54">
        <v>8.0817160000000001</v>
      </c>
      <c r="Q347" s="54">
        <v>0</v>
      </c>
      <c r="R347" s="54">
        <v>4.5162000000000001E-2</v>
      </c>
      <c r="S347" s="54">
        <v>4.5297010000000002</v>
      </c>
      <c r="T347" s="54">
        <v>8.3103999999999997E-2</v>
      </c>
      <c r="U347" s="54">
        <v>7.3249630000000003</v>
      </c>
      <c r="V347" s="54">
        <v>9.6190809999999995</v>
      </c>
      <c r="W347" s="54">
        <v>2.3818100000000002</v>
      </c>
      <c r="X347" s="54">
        <v>2.4823000000000001E-2</v>
      </c>
      <c r="Y347" s="54">
        <v>2.483508</v>
      </c>
      <c r="Z347" s="54">
        <v>1.035142</v>
      </c>
      <c r="AA347" s="54">
        <v>8.5090249999999994</v>
      </c>
      <c r="AB347" s="54">
        <v>0</v>
      </c>
      <c r="AC347" s="54">
        <v>9.3693039999999996</v>
      </c>
      <c r="AD347" s="54">
        <v>1.640585</v>
      </c>
      <c r="AE347" s="54">
        <v>121.146067</v>
      </c>
      <c r="AF347" s="54">
        <v>10.573955</v>
      </c>
      <c r="AG347" s="53">
        <v>89.965220000000002</v>
      </c>
      <c r="AH347" s="53">
        <v>7.0874000000000006E-2</v>
      </c>
      <c r="AI347" s="54">
        <v>1.350913</v>
      </c>
      <c r="AJ347" s="54">
        <v>2.2477589999999998</v>
      </c>
      <c r="AK347" s="53">
        <v>3.1692019999999999</v>
      </c>
      <c r="AL347" s="53">
        <v>1.241673</v>
      </c>
      <c r="AM347" s="53">
        <v>2.4542999999999999E-2</v>
      </c>
      <c r="AN347" s="53">
        <v>0.18781800000000001</v>
      </c>
      <c r="AO347" s="53">
        <v>0</v>
      </c>
      <c r="AP347" s="53">
        <v>4.352557</v>
      </c>
      <c r="AQ347" s="53">
        <v>2.8472770000000001</v>
      </c>
      <c r="AR347" s="53">
        <v>4.2539E-2</v>
      </c>
      <c r="AS347" s="53">
        <v>3.1074000000000001E-2</v>
      </c>
      <c r="AT347" s="53">
        <v>1.6517090000000001</v>
      </c>
      <c r="AU347" s="109">
        <v>8.3107399999999991</v>
      </c>
      <c r="AV347" s="109">
        <v>1.0089000000000001E-2</v>
      </c>
    </row>
    <row r="348" spans="1:48" ht="14.25" customHeight="1" x14ac:dyDescent="0.3">
      <c r="A348" s="9">
        <v>347</v>
      </c>
      <c r="B348" s="3">
        <v>44196</v>
      </c>
      <c r="C348" s="112">
        <v>6.3579049999999997</v>
      </c>
      <c r="D348" s="54">
        <v>1.9257E-2</v>
      </c>
      <c r="E348" s="112">
        <v>3.1938000000000001E-2</v>
      </c>
      <c r="F348" s="54">
        <v>5.7002170000000003</v>
      </c>
      <c r="G348" s="54">
        <v>2.3103530000000001</v>
      </c>
      <c r="H348" s="54">
        <v>8.8068580000000001</v>
      </c>
      <c r="I348" s="54">
        <v>6.2281000000000003E-2</v>
      </c>
      <c r="J348" s="54">
        <v>2.4363269999999999</v>
      </c>
      <c r="K348" s="54">
        <v>1.6148469999999999</v>
      </c>
      <c r="L348" s="54">
        <v>2.2422029999999999</v>
      </c>
      <c r="M348" s="54">
        <v>0.18604599999999999</v>
      </c>
      <c r="N348" s="54">
        <v>1.886811</v>
      </c>
      <c r="O348" s="54">
        <v>0.14319399999999999</v>
      </c>
      <c r="P348" s="54">
        <v>8.0725929999999995</v>
      </c>
      <c r="Q348" s="54">
        <v>0</v>
      </c>
      <c r="R348" s="54">
        <v>4.548E-2</v>
      </c>
      <c r="S348" s="54">
        <v>4.522672</v>
      </c>
      <c r="T348" s="54">
        <v>8.1983E-2</v>
      </c>
      <c r="U348" s="54">
        <v>7.4368439999999998</v>
      </c>
      <c r="V348" s="54">
        <v>9.7383430000000004</v>
      </c>
      <c r="W348" s="54">
        <v>2.3778809999999999</v>
      </c>
      <c r="X348" s="54">
        <v>2.4781000000000001E-2</v>
      </c>
      <c r="Y348" s="54">
        <v>2.4717060000000002</v>
      </c>
      <c r="Z348" s="54">
        <v>1.0250630000000001</v>
      </c>
      <c r="AA348" s="54">
        <v>8.4240969999999997</v>
      </c>
      <c r="AB348" s="54">
        <v>0</v>
      </c>
      <c r="AC348" s="54">
        <v>9.5516620000000003</v>
      </c>
      <c r="AD348" s="54">
        <v>1.631885</v>
      </c>
      <c r="AE348" s="54">
        <v>121.021784</v>
      </c>
      <c r="AF348" s="54">
        <v>10.55911</v>
      </c>
      <c r="AG348" s="53">
        <v>89.837069999999997</v>
      </c>
      <c r="AH348" s="53">
        <v>7.0583999999999994E-2</v>
      </c>
      <c r="AI348" s="54">
        <v>1.334624</v>
      </c>
      <c r="AJ348" s="54">
        <v>2.244243</v>
      </c>
      <c r="AK348" s="53">
        <v>3.1516519999999999</v>
      </c>
      <c r="AL348" s="53">
        <v>1.2329019999999999</v>
      </c>
      <c r="AM348" s="53">
        <v>2.4278999999999998E-2</v>
      </c>
      <c r="AN348" s="53">
        <v>0.18737599999999999</v>
      </c>
      <c r="AO348" s="53">
        <v>0</v>
      </c>
      <c r="AP348" s="53">
        <v>4.2909569999999997</v>
      </c>
      <c r="AQ348" s="53">
        <v>2.8472770000000001</v>
      </c>
      <c r="AR348" s="53">
        <v>4.2306999999999997E-2</v>
      </c>
      <c r="AS348" s="53">
        <v>3.0980000000000001E-2</v>
      </c>
      <c r="AT348" s="53">
        <v>1.6517999999999999</v>
      </c>
      <c r="AU348" s="109">
        <v>8.5712589999999995</v>
      </c>
      <c r="AV348" s="109">
        <v>9.9559999999999996E-3</v>
      </c>
    </row>
    <row r="349" spans="1:48" ht="14.25" customHeight="1" x14ac:dyDescent="0.3">
      <c r="A349" s="9">
        <v>348</v>
      </c>
      <c r="B349" s="3">
        <v>44195</v>
      </c>
      <c r="C349" s="112">
        <v>6.3551099999999998</v>
      </c>
      <c r="D349" s="54">
        <v>1.925E-2</v>
      </c>
      <c r="E349" s="112">
        <v>3.1925000000000002E-2</v>
      </c>
      <c r="F349" s="54">
        <v>5.7023029999999997</v>
      </c>
      <c r="G349" s="54">
        <v>2.3075700000000001</v>
      </c>
      <c r="H349" s="54">
        <v>8.8712739999999997</v>
      </c>
      <c r="I349" s="54">
        <v>6.2905000000000003E-2</v>
      </c>
      <c r="J349" s="54">
        <v>2.4036300000000002</v>
      </c>
      <c r="K349" s="54">
        <v>1.6044480000000001</v>
      </c>
      <c r="L349" s="54">
        <v>2.2389999999999999</v>
      </c>
      <c r="M349" s="54">
        <v>0.185971</v>
      </c>
      <c r="N349" s="54">
        <v>1.8896839999999999</v>
      </c>
      <c r="O349" s="54">
        <v>0.14313600000000001</v>
      </c>
      <c r="P349" s="54">
        <v>8.0650910000000007</v>
      </c>
      <c r="Q349" s="54">
        <v>0</v>
      </c>
      <c r="R349" s="54">
        <v>4.5095000000000003E-2</v>
      </c>
      <c r="S349" s="54">
        <v>4.4574230000000004</v>
      </c>
      <c r="T349" s="54">
        <v>8.1942000000000001E-2</v>
      </c>
      <c r="U349" s="54">
        <v>7.4368439999999998</v>
      </c>
      <c r="V349" s="54">
        <v>9.7383430000000004</v>
      </c>
      <c r="W349" s="54">
        <v>2.3767299999999998</v>
      </c>
      <c r="X349" s="54">
        <v>2.4774000000000001E-2</v>
      </c>
      <c r="Y349" s="54">
        <v>2.444261</v>
      </c>
      <c r="Z349" s="54">
        <v>1.03017</v>
      </c>
      <c r="AA349" s="54">
        <v>8.4844980000000003</v>
      </c>
      <c r="AB349" s="54">
        <v>0</v>
      </c>
      <c r="AC349" s="54">
        <v>9.5516620000000003</v>
      </c>
      <c r="AD349" s="54">
        <v>1.631885</v>
      </c>
      <c r="AE349" s="54">
        <v>120.96070899999999</v>
      </c>
      <c r="AF349" s="54">
        <v>10.563033000000001</v>
      </c>
      <c r="AG349" s="53">
        <v>90.010756000000001</v>
      </c>
      <c r="AH349" s="53">
        <v>7.0559999999999998E-2</v>
      </c>
      <c r="AI349" s="54">
        <v>1.3431740000000001</v>
      </c>
      <c r="AJ349" s="54">
        <v>2.2434910000000001</v>
      </c>
      <c r="AK349" s="53">
        <v>3.1330979999999999</v>
      </c>
      <c r="AL349" s="53">
        <v>1.232945</v>
      </c>
      <c r="AM349" s="53">
        <v>2.4496E-2</v>
      </c>
      <c r="AN349" s="53">
        <v>0.18679799999999999</v>
      </c>
      <c r="AO349" s="53">
        <v>0</v>
      </c>
      <c r="AP349" s="53">
        <v>4.2909569999999997</v>
      </c>
      <c r="AQ349" s="53">
        <v>2.6759580000000001</v>
      </c>
      <c r="AR349" s="53">
        <v>4.2306999999999997E-2</v>
      </c>
      <c r="AS349" s="53">
        <v>3.0980000000000001E-2</v>
      </c>
      <c r="AT349" s="53">
        <v>1.649878</v>
      </c>
      <c r="AU349" s="109">
        <v>8.5712589999999995</v>
      </c>
      <c r="AV349" s="109">
        <v>1.0005E-2</v>
      </c>
    </row>
    <row r="350" spans="1:48" ht="14.25" customHeight="1" x14ac:dyDescent="0.3">
      <c r="A350" s="9">
        <v>349</v>
      </c>
      <c r="B350" s="3">
        <v>44194</v>
      </c>
      <c r="C350" s="112">
        <v>6.3523310000000004</v>
      </c>
      <c r="D350" s="54">
        <v>1.9241999999999999E-2</v>
      </c>
      <c r="E350" s="112">
        <v>3.1912999999999997E-2</v>
      </c>
      <c r="F350" s="54">
        <v>5.7014399999999998</v>
      </c>
      <c r="G350" s="54">
        <v>2.3070059999999999</v>
      </c>
      <c r="H350" s="54">
        <v>8.9349659999999993</v>
      </c>
      <c r="I350" s="54">
        <v>6.3506000000000007E-2</v>
      </c>
      <c r="J350" s="54">
        <v>2.3718689999999998</v>
      </c>
      <c r="K350" s="54">
        <v>1.571393</v>
      </c>
      <c r="L350" s="54">
        <v>2.2398600000000002</v>
      </c>
      <c r="M350" s="54">
        <v>0.18589900000000001</v>
      </c>
      <c r="N350" s="54">
        <v>1.8896649999999999</v>
      </c>
      <c r="O350" s="54">
        <v>0.14307900000000001</v>
      </c>
      <c r="P350" s="54">
        <v>8.0682639999999992</v>
      </c>
      <c r="Q350" s="54">
        <v>0</v>
      </c>
      <c r="R350" s="54">
        <v>4.4615000000000002E-2</v>
      </c>
      <c r="S350" s="54">
        <v>4.3938600000000001</v>
      </c>
      <c r="T350" s="54">
        <v>8.1923999999999997E-2</v>
      </c>
      <c r="U350" s="54">
        <v>7.4368439999999998</v>
      </c>
      <c r="V350" s="54">
        <v>9.7383430000000004</v>
      </c>
      <c r="W350" s="54">
        <v>2.369192</v>
      </c>
      <c r="X350" s="54">
        <v>2.4799000000000002E-2</v>
      </c>
      <c r="Y350" s="54">
        <v>2.4168790000000002</v>
      </c>
      <c r="Z350" s="54">
        <v>1.036151</v>
      </c>
      <c r="AA350" s="54">
        <v>8.5482499999999995</v>
      </c>
      <c r="AB350" s="54">
        <v>0</v>
      </c>
      <c r="AC350" s="54">
        <v>9.5516620000000003</v>
      </c>
      <c r="AD350" s="54">
        <v>1.631885</v>
      </c>
      <c r="AE350" s="54">
        <v>121.04490199999999</v>
      </c>
      <c r="AF350" s="54">
        <v>10.511901</v>
      </c>
      <c r="AG350" s="53">
        <v>90.098523</v>
      </c>
      <c r="AH350" s="53">
        <v>7.0624000000000006E-2</v>
      </c>
      <c r="AI350" s="54">
        <v>1.353804</v>
      </c>
      <c r="AJ350" s="54">
        <v>2.2396020000000001</v>
      </c>
      <c r="AK350" s="53">
        <v>3.2077619999999998</v>
      </c>
      <c r="AL350" s="53">
        <v>1.227617</v>
      </c>
      <c r="AM350" s="53">
        <v>2.4915E-2</v>
      </c>
      <c r="AN350" s="53">
        <v>0.18618100000000001</v>
      </c>
      <c r="AO350" s="53">
        <v>0</v>
      </c>
      <c r="AP350" s="53">
        <v>4.2033480000000001</v>
      </c>
      <c r="AQ350" s="53">
        <v>2.6759580000000001</v>
      </c>
      <c r="AR350" s="53">
        <v>4.1839000000000001E-2</v>
      </c>
      <c r="AS350" s="53">
        <v>3.0901999999999999E-2</v>
      </c>
      <c r="AT350" s="53">
        <v>1.6531830000000001</v>
      </c>
      <c r="AU350" s="109">
        <v>8.5712589999999995</v>
      </c>
      <c r="AV350" s="109">
        <v>1.0044000000000001E-2</v>
      </c>
    </row>
    <row r="351" spans="1:48" ht="14.25" customHeight="1" x14ac:dyDescent="0.3">
      <c r="A351" s="9">
        <v>350</v>
      </c>
      <c r="B351" s="3">
        <v>44193</v>
      </c>
      <c r="C351" s="112">
        <v>6.3493440000000003</v>
      </c>
      <c r="D351" s="54">
        <v>1.9234999999999999E-2</v>
      </c>
      <c r="E351" s="112">
        <v>3.1899999999999998E-2</v>
      </c>
      <c r="F351" s="54">
        <v>5.6990499999999997</v>
      </c>
      <c r="G351" s="54">
        <v>2.304462</v>
      </c>
      <c r="H351" s="54">
        <v>9.0292779999999997</v>
      </c>
      <c r="I351" s="54">
        <v>6.3950000000000007E-2</v>
      </c>
      <c r="J351" s="54">
        <v>2.3501850000000002</v>
      </c>
      <c r="K351" s="54">
        <v>1.5414220000000001</v>
      </c>
      <c r="L351" s="54">
        <v>2.2390509999999999</v>
      </c>
      <c r="M351" s="54">
        <v>0.18582099999999999</v>
      </c>
      <c r="N351" s="54">
        <v>1.8913249999999999</v>
      </c>
      <c r="O351" s="54">
        <v>0.14302200000000001</v>
      </c>
      <c r="P351" s="54">
        <v>8.0655769999999993</v>
      </c>
      <c r="Q351" s="54">
        <v>0</v>
      </c>
      <c r="R351" s="54">
        <v>4.3991000000000002E-2</v>
      </c>
      <c r="S351" s="54">
        <v>4.346616</v>
      </c>
      <c r="T351" s="54">
        <v>8.2393999999999995E-2</v>
      </c>
      <c r="U351" s="54">
        <v>8.0861719999999995</v>
      </c>
      <c r="V351" s="54">
        <v>9.7383430000000004</v>
      </c>
      <c r="W351" s="54">
        <v>2.3651270000000002</v>
      </c>
      <c r="X351" s="54">
        <v>2.479E-2</v>
      </c>
      <c r="Y351" s="54">
        <v>2.390072</v>
      </c>
      <c r="Z351" s="54">
        <v>1.0450299999999999</v>
      </c>
      <c r="AA351" s="54">
        <v>8.6426429999999996</v>
      </c>
      <c r="AB351" s="54">
        <v>0</v>
      </c>
      <c r="AC351" s="54">
        <v>9.5516620000000003</v>
      </c>
      <c r="AD351" s="54">
        <v>1.631885</v>
      </c>
      <c r="AE351" s="54">
        <v>120.99424999999999</v>
      </c>
      <c r="AF351" s="54">
        <v>10.50963</v>
      </c>
      <c r="AG351" s="53">
        <v>90.002725999999996</v>
      </c>
      <c r="AH351" s="53">
        <v>7.0396E-2</v>
      </c>
      <c r="AI351" s="54">
        <v>1.3675759999999999</v>
      </c>
      <c r="AJ351" s="54">
        <v>2.236132</v>
      </c>
      <c r="AK351" s="53">
        <v>3.1858999999999997</v>
      </c>
      <c r="AL351" s="53">
        <v>1.226736</v>
      </c>
      <c r="AM351" s="53">
        <v>2.5166999999999998E-2</v>
      </c>
      <c r="AN351" s="53">
        <v>0.18493699999999999</v>
      </c>
      <c r="AO351" s="53">
        <v>0</v>
      </c>
      <c r="AP351" s="53">
        <v>4.2033480000000001</v>
      </c>
      <c r="AQ351" s="53">
        <v>2.6759580000000001</v>
      </c>
      <c r="AR351" s="53">
        <v>4.1839000000000001E-2</v>
      </c>
      <c r="AS351" s="53">
        <v>3.0901999999999999E-2</v>
      </c>
      <c r="AT351" s="53">
        <v>1.649988</v>
      </c>
      <c r="AU351" s="109">
        <v>8.5712589999999995</v>
      </c>
      <c r="AV351" s="109">
        <v>1.0232E-2</v>
      </c>
    </row>
    <row r="352" spans="1:48" ht="14.25" customHeight="1" x14ac:dyDescent="0.3">
      <c r="A352" s="9">
        <v>351</v>
      </c>
      <c r="B352" s="3">
        <v>44192</v>
      </c>
      <c r="C352" s="112">
        <v>6.340814</v>
      </c>
      <c r="D352" s="54">
        <v>1.9212E-2</v>
      </c>
      <c r="E352" s="112">
        <v>3.1864999999999997E-2</v>
      </c>
      <c r="F352" s="54">
        <v>5.6947349999999997</v>
      </c>
      <c r="G352" s="54">
        <v>2.3040750000000001</v>
      </c>
      <c r="H352" s="54">
        <v>9.1061870000000003</v>
      </c>
      <c r="I352" s="54">
        <v>6.4548999999999995E-2</v>
      </c>
      <c r="J352" s="54">
        <v>2.344964</v>
      </c>
      <c r="K352" s="54">
        <v>1.5505549999999999</v>
      </c>
      <c r="L352" s="54">
        <v>2.2376130000000001</v>
      </c>
      <c r="M352" s="54">
        <v>0.185587</v>
      </c>
      <c r="N352" s="54">
        <v>1.900469</v>
      </c>
      <c r="O352" s="54">
        <v>0.14285600000000001</v>
      </c>
      <c r="P352" s="54">
        <v>8.0591629999999999</v>
      </c>
      <c r="Q352" s="54">
        <v>0</v>
      </c>
      <c r="R352" s="54">
        <v>4.3945999999999999E-2</v>
      </c>
      <c r="S352" s="54">
        <v>4.349844</v>
      </c>
      <c r="T352" s="54">
        <v>8.3169999999999994E-2</v>
      </c>
      <c r="U352" s="54">
        <v>8.2117229999999992</v>
      </c>
      <c r="V352" s="54">
        <v>9.8557100000000002</v>
      </c>
      <c r="W352" s="54">
        <v>2.3690060000000002</v>
      </c>
      <c r="X352" s="54">
        <v>2.4767000000000001E-2</v>
      </c>
      <c r="Y352" s="54">
        <v>2.3921770000000002</v>
      </c>
      <c r="Z352" s="54">
        <v>1.053755</v>
      </c>
      <c r="AA352" s="54">
        <v>8.6910559999999997</v>
      </c>
      <c r="AB352" s="54">
        <v>0</v>
      </c>
      <c r="AC352" s="54">
        <v>9.6583079999999999</v>
      </c>
      <c r="AD352" s="54">
        <v>1.62785</v>
      </c>
      <c r="AE352" s="54">
        <v>120.859008</v>
      </c>
      <c r="AF352" s="54">
        <v>10.517441</v>
      </c>
      <c r="AG352" s="53">
        <v>90.006945999999999</v>
      </c>
      <c r="AH352" s="53">
        <v>7.034E-2</v>
      </c>
      <c r="AI352" s="54">
        <v>1.3799509999999999</v>
      </c>
      <c r="AJ352" s="54">
        <v>2.2375949999999998</v>
      </c>
      <c r="AK352" s="53">
        <v>3.1823999999999999</v>
      </c>
      <c r="AL352" s="53">
        <v>1.2335989999999999</v>
      </c>
      <c r="AM352" s="53">
        <v>2.5371999999999999E-2</v>
      </c>
      <c r="AN352" s="53">
        <v>0.184475</v>
      </c>
      <c r="AO352" s="53">
        <v>0</v>
      </c>
      <c r="AP352" s="53">
        <v>4.2033480000000001</v>
      </c>
      <c r="AQ352" s="53">
        <v>2.6759580000000001</v>
      </c>
      <c r="AR352" s="53">
        <v>4.1839000000000001E-2</v>
      </c>
      <c r="AS352" s="53">
        <v>3.0901999999999999E-2</v>
      </c>
      <c r="AT352" s="53">
        <v>1.6487970000000001</v>
      </c>
      <c r="AU352" s="109">
        <v>8.5712589999999995</v>
      </c>
      <c r="AV352" s="109">
        <v>1.0326999999999999E-2</v>
      </c>
    </row>
    <row r="353" spans="1:48" ht="14.25" customHeight="1" x14ac:dyDescent="0.3">
      <c r="A353" s="9">
        <v>352</v>
      </c>
      <c r="B353" s="3">
        <v>44191</v>
      </c>
      <c r="C353" s="112">
        <v>6.340814</v>
      </c>
      <c r="D353" s="54">
        <v>1.9212E-2</v>
      </c>
      <c r="E353" s="112">
        <v>3.1864999999999997E-2</v>
      </c>
      <c r="F353" s="54">
        <v>5.6947349999999997</v>
      </c>
      <c r="G353" s="54">
        <v>2.3040750000000001</v>
      </c>
      <c r="H353" s="54">
        <v>9.1061870000000003</v>
      </c>
      <c r="I353" s="54">
        <v>6.4548999999999995E-2</v>
      </c>
      <c r="J353" s="54">
        <v>2.344964</v>
      </c>
      <c r="K353" s="54">
        <v>1.5505549999999999</v>
      </c>
      <c r="L353" s="54">
        <v>2.2376130000000001</v>
      </c>
      <c r="M353" s="54">
        <v>0.185587</v>
      </c>
      <c r="N353" s="54">
        <v>1.900469</v>
      </c>
      <c r="O353" s="54">
        <v>0.14285600000000001</v>
      </c>
      <c r="P353" s="54">
        <v>8.0591629999999999</v>
      </c>
      <c r="Q353" s="54">
        <v>0</v>
      </c>
      <c r="R353" s="54">
        <v>4.3945999999999999E-2</v>
      </c>
      <c r="S353" s="54">
        <v>4.349844</v>
      </c>
      <c r="T353" s="54">
        <v>8.3169999999999994E-2</v>
      </c>
      <c r="U353" s="54">
        <v>8.2117229999999992</v>
      </c>
      <c r="V353" s="54">
        <v>9.8557100000000002</v>
      </c>
      <c r="W353" s="54">
        <v>2.3690060000000002</v>
      </c>
      <c r="X353" s="54">
        <v>2.4767000000000001E-2</v>
      </c>
      <c r="Y353" s="54">
        <v>2.3921770000000002</v>
      </c>
      <c r="Z353" s="54">
        <v>1.053755</v>
      </c>
      <c r="AA353" s="54">
        <v>8.6910559999999997</v>
      </c>
      <c r="AB353" s="54">
        <v>0</v>
      </c>
      <c r="AC353" s="54">
        <v>9.6583079999999999</v>
      </c>
      <c r="AD353" s="54">
        <v>1.62785</v>
      </c>
      <c r="AE353" s="54">
        <v>120.859008</v>
      </c>
      <c r="AF353" s="54">
        <v>10.517441</v>
      </c>
      <c r="AG353" s="53">
        <v>90.006945999999999</v>
      </c>
      <c r="AH353" s="53">
        <v>7.034E-2</v>
      </c>
      <c r="AI353" s="54">
        <v>1.3799509999999999</v>
      </c>
      <c r="AJ353" s="54">
        <v>2.2375949999999998</v>
      </c>
      <c r="AK353" s="53">
        <v>3.1823999999999999</v>
      </c>
      <c r="AL353" s="53">
        <v>1.2335989999999999</v>
      </c>
      <c r="AM353" s="53">
        <v>2.5371999999999999E-2</v>
      </c>
      <c r="AN353" s="53">
        <v>0.184475</v>
      </c>
      <c r="AO353" s="53">
        <v>0</v>
      </c>
      <c r="AP353" s="53">
        <v>4.2033480000000001</v>
      </c>
      <c r="AQ353" s="53">
        <v>2.6759580000000001</v>
      </c>
      <c r="AR353" s="53">
        <v>4.1839000000000001E-2</v>
      </c>
      <c r="AS353" s="53">
        <v>3.0901999999999999E-2</v>
      </c>
      <c r="AT353" s="53">
        <v>1.6487970000000001</v>
      </c>
      <c r="AU353" s="109">
        <v>8.5712589999999995</v>
      </c>
      <c r="AV353" s="109">
        <v>1.0326999999999999E-2</v>
      </c>
    </row>
    <row r="354" spans="1:48" ht="14.25" customHeight="1" x14ac:dyDescent="0.3">
      <c r="A354" s="9">
        <v>353</v>
      </c>
      <c r="B354" s="3">
        <v>44190</v>
      </c>
      <c r="C354" s="112">
        <v>6.340814</v>
      </c>
      <c r="D354" s="54">
        <v>1.9212E-2</v>
      </c>
      <c r="E354" s="112">
        <v>3.1864999999999997E-2</v>
      </c>
      <c r="F354" s="54">
        <v>5.6947349999999997</v>
      </c>
      <c r="G354" s="54">
        <v>2.3040750000000001</v>
      </c>
      <c r="H354" s="54">
        <v>9.1061870000000003</v>
      </c>
      <c r="I354" s="54">
        <v>6.4548999999999995E-2</v>
      </c>
      <c r="J354" s="54">
        <v>2.344964</v>
      </c>
      <c r="K354" s="54">
        <v>1.5505549999999999</v>
      </c>
      <c r="L354" s="54">
        <v>2.2376130000000001</v>
      </c>
      <c r="M354" s="54">
        <v>0.185587</v>
      </c>
      <c r="N354" s="54">
        <v>1.900469</v>
      </c>
      <c r="O354" s="54">
        <v>0.14285600000000001</v>
      </c>
      <c r="P354" s="54">
        <v>8.0591629999999999</v>
      </c>
      <c r="Q354" s="54">
        <v>0</v>
      </c>
      <c r="R354" s="54">
        <v>4.3945999999999999E-2</v>
      </c>
      <c r="S354" s="54">
        <v>4.349844</v>
      </c>
      <c r="T354" s="54">
        <v>8.3169999999999994E-2</v>
      </c>
      <c r="U354" s="54">
        <v>8.2117229999999992</v>
      </c>
      <c r="V354" s="54">
        <v>9.8557100000000002</v>
      </c>
      <c r="W354" s="54">
        <v>2.3690060000000002</v>
      </c>
      <c r="X354" s="54">
        <v>2.4767000000000001E-2</v>
      </c>
      <c r="Y354" s="54">
        <v>2.3921770000000002</v>
      </c>
      <c r="Z354" s="54">
        <v>1.053755</v>
      </c>
      <c r="AA354" s="54">
        <v>8.6910559999999997</v>
      </c>
      <c r="AB354" s="54">
        <v>0</v>
      </c>
      <c r="AC354" s="54">
        <v>9.6583079999999999</v>
      </c>
      <c r="AD354" s="54">
        <v>1.62785</v>
      </c>
      <c r="AE354" s="54">
        <v>120.859008</v>
      </c>
      <c r="AF354" s="54">
        <v>10.517441</v>
      </c>
      <c r="AG354" s="53">
        <v>90.006945999999999</v>
      </c>
      <c r="AH354" s="53">
        <v>7.034E-2</v>
      </c>
      <c r="AI354" s="54">
        <v>1.3799509999999999</v>
      </c>
      <c r="AJ354" s="54">
        <v>2.2375949999999998</v>
      </c>
      <c r="AK354" s="53">
        <v>3.1823999999999999</v>
      </c>
      <c r="AL354" s="53">
        <v>1.2335989999999999</v>
      </c>
      <c r="AM354" s="53">
        <v>2.5371999999999999E-2</v>
      </c>
      <c r="AN354" s="53">
        <v>0.184475</v>
      </c>
      <c r="AO354" s="53">
        <v>0</v>
      </c>
      <c r="AP354" s="53">
        <v>4.2033480000000001</v>
      </c>
      <c r="AQ354" s="53">
        <v>2.6759580000000001</v>
      </c>
      <c r="AR354" s="53">
        <v>4.1839000000000001E-2</v>
      </c>
      <c r="AS354" s="53">
        <v>3.0901999999999999E-2</v>
      </c>
      <c r="AT354" s="53">
        <v>1.6487970000000001</v>
      </c>
      <c r="AU354" s="109">
        <v>8.5712589999999995</v>
      </c>
      <c r="AV354" s="109">
        <v>1.0326999999999999E-2</v>
      </c>
    </row>
    <row r="355" spans="1:48" ht="14.25" customHeight="1" x14ac:dyDescent="0.3">
      <c r="A355" s="9">
        <v>354</v>
      </c>
      <c r="B355" s="3">
        <v>44190</v>
      </c>
      <c r="C355" s="112">
        <v>6.340814</v>
      </c>
      <c r="D355" s="54">
        <v>1.9212E-2</v>
      </c>
      <c r="E355" s="112">
        <v>3.1864999999999997E-2</v>
      </c>
      <c r="F355" s="54">
        <v>5.6947349999999997</v>
      </c>
      <c r="G355" s="54">
        <v>2.3040750000000001</v>
      </c>
      <c r="H355" s="54">
        <v>9.1061870000000003</v>
      </c>
      <c r="I355" s="54">
        <v>6.4548999999999995E-2</v>
      </c>
      <c r="J355" s="54">
        <v>2.344964</v>
      </c>
      <c r="K355" s="54">
        <v>1.5505549999999999</v>
      </c>
      <c r="L355" s="54">
        <v>2.2376130000000001</v>
      </c>
      <c r="M355" s="54">
        <v>0.185587</v>
      </c>
      <c r="N355" s="54">
        <v>1.900469</v>
      </c>
      <c r="O355" s="54">
        <v>0.14285600000000001</v>
      </c>
      <c r="P355" s="54">
        <v>8.0591629999999999</v>
      </c>
      <c r="Q355" s="54">
        <v>0</v>
      </c>
      <c r="R355" s="54">
        <v>4.3945999999999999E-2</v>
      </c>
      <c r="S355" s="54">
        <v>4.349844</v>
      </c>
      <c r="T355" s="54">
        <v>8.3169999999999994E-2</v>
      </c>
      <c r="U355" s="54">
        <v>8.2117229999999992</v>
      </c>
      <c r="V355" s="54">
        <v>9.8557100000000002</v>
      </c>
      <c r="W355" s="54">
        <v>2.3690060000000002</v>
      </c>
      <c r="X355" s="54">
        <v>2.4767000000000001E-2</v>
      </c>
      <c r="Y355" s="54">
        <v>2.3921770000000002</v>
      </c>
      <c r="Z355" s="54">
        <v>1.053755</v>
      </c>
      <c r="AA355" s="54">
        <v>8.6910559999999997</v>
      </c>
      <c r="AB355" s="54">
        <v>0</v>
      </c>
      <c r="AC355" s="54">
        <v>9.6583079999999999</v>
      </c>
      <c r="AD355" s="54">
        <v>1.62785</v>
      </c>
      <c r="AE355" s="54">
        <v>120.859008</v>
      </c>
      <c r="AF355" s="54">
        <v>10.517441</v>
      </c>
      <c r="AG355" s="53">
        <v>90.006945999999999</v>
      </c>
      <c r="AH355" s="53">
        <v>7.034E-2</v>
      </c>
      <c r="AI355" s="54">
        <v>1.3799509999999999</v>
      </c>
      <c r="AJ355" s="54">
        <v>2.2375949999999998</v>
      </c>
      <c r="AK355" s="53">
        <v>3.1823999999999999</v>
      </c>
      <c r="AL355" s="53">
        <v>1.2335989999999999</v>
      </c>
      <c r="AM355" s="53">
        <v>2.5371999999999999E-2</v>
      </c>
      <c r="AN355" s="53">
        <v>0.184475</v>
      </c>
      <c r="AO355" s="53">
        <v>0</v>
      </c>
      <c r="AP355" s="53">
        <v>4.2033480000000001</v>
      </c>
      <c r="AQ355" s="53">
        <v>2.6759580000000001</v>
      </c>
      <c r="AR355" s="53">
        <v>4.1839000000000001E-2</v>
      </c>
      <c r="AS355" s="53">
        <v>3.0901999999999999E-2</v>
      </c>
      <c r="AT355" s="53">
        <v>1.6487970000000001</v>
      </c>
      <c r="AU355" s="109">
        <v>8.5712589999999995</v>
      </c>
      <c r="AV355" s="109">
        <v>1.0326999999999999E-2</v>
      </c>
    </row>
    <row r="356" spans="1:48" ht="14.25" customHeight="1" x14ac:dyDescent="0.3">
      <c r="A356" s="9">
        <v>355</v>
      </c>
      <c r="B356" s="3">
        <v>44189</v>
      </c>
      <c r="C356" s="112">
        <v>6.3384879999999999</v>
      </c>
      <c r="D356" s="54">
        <v>1.9203999999999999E-2</v>
      </c>
      <c r="E356" s="112">
        <v>3.1851999999999998E-2</v>
      </c>
      <c r="F356" s="54">
        <v>5.6917749999999998</v>
      </c>
      <c r="G356" s="54">
        <v>2.3014549999999998</v>
      </c>
      <c r="H356" s="54">
        <v>9.117521</v>
      </c>
      <c r="I356" s="54">
        <v>6.454E-2</v>
      </c>
      <c r="J356" s="54">
        <v>2.3373629999999999</v>
      </c>
      <c r="K356" s="54">
        <v>1.554109</v>
      </c>
      <c r="L356" s="54">
        <v>2.2368199999999998</v>
      </c>
      <c r="M356" s="54">
        <v>0.18552099999999999</v>
      </c>
      <c r="N356" s="54">
        <v>1.900075</v>
      </c>
      <c r="O356" s="54">
        <v>0.14279700000000001</v>
      </c>
      <c r="P356" s="54">
        <v>8.0721190000000007</v>
      </c>
      <c r="Q356" s="54">
        <v>0</v>
      </c>
      <c r="R356" s="54">
        <v>4.3550999999999999E-2</v>
      </c>
      <c r="S356" s="54">
        <v>4.3246409999999997</v>
      </c>
      <c r="T356" s="54">
        <v>8.3317000000000002E-2</v>
      </c>
      <c r="U356" s="54">
        <v>8.2117229999999992</v>
      </c>
      <c r="V356" s="54">
        <v>9.8557100000000002</v>
      </c>
      <c r="W356" s="54">
        <v>2.3642479999999999</v>
      </c>
      <c r="X356" s="54">
        <v>2.4756E-2</v>
      </c>
      <c r="Y356" s="54">
        <v>2.372268</v>
      </c>
      <c r="Z356" s="54">
        <v>1.055418</v>
      </c>
      <c r="AA356" s="54">
        <v>8.7031039999999997</v>
      </c>
      <c r="AB356" s="54">
        <v>0</v>
      </c>
      <c r="AC356" s="54">
        <v>9.6583079999999999</v>
      </c>
      <c r="AD356" s="54">
        <v>1.62785</v>
      </c>
      <c r="AE356" s="54">
        <v>120.891625</v>
      </c>
      <c r="AF356" s="54">
        <v>10.508559</v>
      </c>
      <c r="AG356" s="53">
        <v>89.936263999999994</v>
      </c>
      <c r="AH356" s="53">
        <v>7.0350999999999997E-2</v>
      </c>
      <c r="AI356" s="54">
        <v>1.380854</v>
      </c>
      <c r="AJ356" s="54">
        <v>2.2342680000000001</v>
      </c>
      <c r="AK356" s="53">
        <v>3.1719999999999997</v>
      </c>
      <c r="AL356" s="53">
        <v>1.2330000000000001</v>
      </c>
      <c r="AM356" s="53">
        <v>2.5430999999999999E-2</v>
      </c>
      <c r="AN356" s="53">
        <v>0.18335899999999999</v>
      </c>
      <c r="AO356" s="53">
        <v>0</v>
      </c>
      <c r="AP356" s="53">
        <v>4.2033480000000001</v>
      </c>
      <c r="AQ356" s="53">
        <v>2.6759580000000001</v>
      </c>
      <c r="AR356" s="53">
        <v>4.1839000000000001E-2</v>
      </c>
      <c r="AS356" s="53">
        <v>3.0901999999999999E-2</v>
      </c>
      <c r="AT356" s="53">
        <v>1.6479919999999999</v>
      </c>
      <c r="AU356" s="109">
        <v>8.5712589999999995</v>
      </c>
      <c r="AV356" s="109">
        <v>1.0309E-2</v>
      </c>
    </row>
    <row r="357" spans="1:48" ht="14.25" customHeight="1" x14ac:dyDescent="0.3">
      <c r="A357" s="9">
        <v>356</v>
      </c>
      <c r="B357" s="3">
        <v>44188</v>
      </c>
      <c r="C357" s="112">
        <v>6.3360320000000003</v>
      </c>
      <c r="D357" s="54">
        <v>1.9196999999999999E-2</v>
      </c>
      <c r="E357" s="112">
        <v>3.1838999999999999E-2</v>
      </c>
      <c r="F357" s="54">
        <v>5.6892610000000001</v>
      </c>
      <c r="G357" s="54">
        <v>2.2991359999999998</v>
      </c>
      <c r="H357" s="54">
        <v>9.1196719999999996</v>
      </c>
      <c r="I357" s="54">
        <v>6.4721000000000001E-2</v>
      </c>
      <c r="J357" s="54">
        <v>2.3287309999999999</v>
      </c>
      <c r="K357" s="54">
        <v>1.535409</v>
      </c>
      <c r="L357" s="54">
        <v>2.2355130000000001</v>
      </c>
      <c r="M357" s="54">
        <v>0.18545500000000001</v>
      </c>
      <c r="N357" s="54">
        <v>1.8988940000000001</v>
      </c>
      <c r="O357" s="54">
        <v>0.14274400000000001</v>
      </c>
      <c r="P357" s="54">
        <v>8.0571339999999996</v>
      </c>
      <c r="Q357" s="54">
        <v>0</v>
      </c>
      <c r="R357" s="54">
        <v>4.3154999999999999E-2</v>
      </c>
      <c r="S357" s="54">
        <v>4.296195</v>
      </c>
      <c r="T357" s="54">
        <v>8.3485000000000004E-2</v>
      </c>
      <c r="U357" s="54">
        <v>8.2117229999999992</v>
      </c>
      <c r="V357" s="54">
        <v>9.8557100000000002</v>
      </c>
      <c r="W357" s="54">
        <v>2.3595139999999999</v>
      </c>
      <c r="X357" s="54">
        <v>2.4746000000000001E-2</v>
      </c>
      <c r="Y357" s="54">
        <v>2.3593510000000002</v>
      </c>
      <c r="Z357" s="54">
        <v>1.056187</v>
      </c>
      <c r="AA357" s="54">
        <v>8.7064590000000006</v>
      </c>
      <c r="AB357" s="54">
        <v>0</v>
      </c>
      <c r="AC357" s="54">
        <v>9.6583079999999999</v>
      </c>
      <c r="AD357" s="54">
        <v>1.62785</v>
      </c>
      <c r="AE357" s="54">
        <v>120.856514</v>
      </c>
      <c r="AF357" s="54">
        <v>10.483623</v>
      </c>
      <c r="AG357" s="53">
        <v>89.843401999999998</v>
      </c>
      <c r="AH357" s="53">
        <v>7.0259000000000002E-2</v>
      </c>
      <c r="AI357" s="54">
        <v>1.382422</v>
      </c>
      <c r="AJ357" s="54">
        <v>2.2311290000000001</v>
      </c>
      <c r="AK357" s="53">
        <v>3.1886999999999999</v>
      </c>
      <c r="AL357" s="53">
        <v>1.23017</v>
      </c>
      <c r="AM357" s="53">
        <v>2.5458000000000001E-2</v>
      </c>
      <c r="AN357" s="53">
        <v>0.18266399999999999</v>
      </c>
      <c r="AO357" s="53">
        <v>0</v>
      </c>
      <c r="AP357" s="53">
        <v>4.2033480000000001</v>
      </c>
      <c r="AQ357" s="53">
        <v>2.6759580000000001</v>
      </c>
      <c r="AR357" s="53">
        <v>4.1839000000000001E-2</v>
      </c>
      <c r="AS357" s="53">
        <v>3.0901999999999999E-2</v>
      </c>
      <c r="AT357" s="53">
        <v>1.647985</v>
      </c>
      <c r="AU357" s="109">
        <v>8.5712589999999995</v>
      </c>
      <c r="AV357" s="109">
        <v>1.0113E-2</v>
      </c>
    </row>
    <row r="358" spans="1:48" ht="14.25" customHeight="1" x14ac:dyDescent="0.3">
      <c r="A358" s="9">
        <v>357</v>
      </c>
      <c r="B358" s="3">
        <v>44187</v>
      </c>
      <c r="C358" s="112">
        <v>6.3335699999999999</v>
      </c>
      <c r="D358" s="54">
        <v>1.9212E-2</v>
      </c>
      <c r="E358" s="112">
        <v>3.1826E-2</v>
      </c>
      <c r="F358" s="54">
        <v>5.6902039999999996</v>
      </c>
      <c r="G358" s="54">
        <v>2.2952189999999999</v>
      </c>
      <c r="H358" s="54">
        <v>9.1653190000000002</v>
      </c>
      <c r="I358" s="54">
        <v>6.5738000000000005E-2</v>
      </c>
      <c r="J358" s="54">
        <v>2.2970389999999998</v>
      </c>
      <c r="K358" s="54">
        <v>1.524214</v>
      </c>
      <c r="L358" s="54">
        <v>2.2345920000000001</v>
      </c>
      <c r="M358" s="54">
        <v>0.185389</v>
      </c>
      <c r="N358" s="54">
        <v>1.9004300000000001</v>
      </c>
      <c r="O358" s="54">
        <v>0.14269000000000001</v>
      </c>
      <c r="P358" s="54">
        <v>8.0505060000000004</v>
      </c>
      <c r="Q358" s="54">
        <v>0</v>
      </c>
      <c r="R358" s="54">
        <v>4.2418999999999998E-2</v>
      </c>
      <c r="S358" s="54">
        <v>4.2293770000000004</v>
      </c>
      <c r="T358" s="54">
        <v>8.3983000000000002E-2</v>
      </c>
      <c r="U358" s="54">
        <v>8.2117229999999992</v>
      </c>
      <c r="V358" s="54">
        <v>9.8557100000000002</v>
      </c>
      <c r="W358" s="54">
        <v>2.351769</v>
      </c>
      <c r="X358" s="54">
        <v>2.4736000000000001E-2</v>
      </c>
      <c r="Y358" s="54">
        <v>2.3309859999999998</v>
      </c>
      <c r="Z358" s="54">
        <v>1.0603499999999999</v>
      </c>
      <c r="AA358" s="54">
        <v>8.7467059999999996</v>
      </c>
      <c r="AB358" s="54">
        <v>0</v>
      </c>
      <c r="AC358" s="54">
        <v>9.6583079999999999</v>
      </c>
      <c r="AD358" s="54">
        <v>1.62785</v>
      </c>
      <c r="AE358" s="54">
        <v>120.75079700000001</v>
      </c>
      <c r="AF358" s="54">
        <v>10.455213000000001</v>
      </c>
      <c r="AG358" s="53">
        <v>89.774629000000004</v>
      </c>
      <c r="AH358" s="53">
        <v>7.0252999999999996E-2</v>
      </c>
      <c r="AI358" s="54">
        <v>1.3890260000000001</v>
      </c>
      <c r="AJ358" s="54">
        <v>2.2264089999999999</v>
      </c>
      <c r="AK358" s="53">
        <v>3.1877000000000004</v>
      </c>
      <c r="AL358" s="53">
        <v>1.22882</v>
      </c>
      <c r="AM358" s="53">
        <v>2.5807E-2</v>
      </c>
      <c r="AN358" s="53">
        <v>0.180978</v>
      </c>
      <c r="AO358" s="53">
        <v>0</v>
      </c>
      <c r="AP358" s="53">
        <v>4.1698409999999999</v>
      </c>
      <c r="AQ358" s="53">
        <v>2.6759580000000001</v>
      </c>
      <c r="AR358" s="53">
        <v>4.1824E-2</v>
      </c>
      <c r="AS358" s="53">
        <v>3.1067000000000001E-2</v>
      </c>
      <c r="AT358" s="53">
        <v>1.646828</v>
      </c>
      <c r="AU358" s="109">
        <v>8.5712589999999995</v>
      </c>
      <c r="AV358" s="109">
        <v>1.0322E-2</v>
      </c>
    </row>
    <row r="359" spans="1:48" ht="14.25" customHeight="1" x14ac:dyDescent="0.3">
      <c r="A359" s="9">
        <v>358</v>
      </c>
      <c r="B359" s="3">
        <v>44186</v>
      </c>
      <c r="C359" s="112">
        <v>6.3313249999999996</v>
      </c>
      <c r="D359" s="54">
        <v>1.9203999999999999E-2</v>
      </c>
      <c r="E359" s="112">
        <v>3.1814000000000002E-2</v>
      </c>
      <c r="F359" s="54">
        <v>5.688396</v>
      </c>
      <c r="G359" s="54">
        <v>2.30532</v>
      </c>
      <c r="H359" s="54">
        <v>9.1852680000000007</v>
      </c>
      <c r="I359" s="54">
        <v>6.5639000000000003E-2</v>
      </c>
      <c r="J359" s="54">
        <v>2.3369599999999999</v>
      </c>
      <c r="K359" s="54">
        <v>1.5329999999999999</v>
      </c>
      <c r="L359" s="54">
        <v>2.237374</v>
      </c>
      <c r="M359" s="54">
        <v>0.18532399999999999</v>
      </c>
      <c r="N359" s="54">
        <v>1.907098</v>
      </c>
      <c r="O359" s="54">
        <v>0.14263600000000001</v>
      </c>
      <c r="P359" s="54">
        <v>8.0525769999999994</v>
      </c>
      <c r="Q359" s="54">
        <v>0</v>
      </c>
      <c r="R359" s="54">
        <v>4.2980999999999998E-2</v>
      </c>
      <c r="S359" s="54">
        <v>4.2857890000000003</v>
      </c>
      <c r="T359" s="54">
        <v>8.4869E-2</v>
      </c>
      <c r="U359" s="54">
        <v>8.2117229999999992</v>
      </c>
      <c r="V359" s="54">
        <v>9.8557100000000002</v>
      </c>
      <c r="W359" s="54">
        <v>2.3594620000000002</v>
      </c>
      <c r="X359" s="54">
        <v>2.4728E-2</v>
      </c>
      <c r="Y359" s="54">
        <v>2.3524859999999999</v>
      </c>
      <c r="Z359" s="54">
        <v>1.089645</v>
      </c>
      <c r="AA359" s="54">
        <v>8.7570639999999997</v>
      </c>
      <c r="AB359" s="54">
        <v>0</v>
      </c>
      <c r="AC359" s="54">
        <v>9.6583079999999999</v>
      </c>
      <c r="AD359" s="54">
        <v>1.62785</v>
      </c>
      <c r="AE359" s="54">
        <v>120.74185900000001</v>
      </c>
      <c r="AF359" s="54">
        <v>10.502427000000001</v>
      </c>
      <c r="AG359" s="53">
        <v>89.905955000000006</v>
      </c>
      <c r="AH359" s="53">
        <v>7.0406999999999997E-2</v>
      </c>
      <c r="AI359" s="54">
        <v>1.3956489999999999</v>
      </c>
      <c r="AJ359" s="54">
        <v>2.2324440000000001</v>
      </c>
      <c r="AK359" s="53">
        <v>3.1680999999999999</v>
      </c>
      <c r="AL359" s="53">
        <v>1.2354149999999999</v>
      </c>
      <c r="AM359" s="53">
        <v>2.6106000000000001E-2</v>
      </c>
      <c r="AN359" s="53">
        <v>0.18226999999999999</v>
      </c>
      <c r="AO359" s="53">
        <v>0</v>
      </c>
      <c r="AP359" s="53">
        <v>4.1698409999999999</v>
      </c>
      <c r="AQ359" s="53">
        <v>2.6759580000000001</v>
      </c>
      <c r="AR359" s="53">
        <v>4.1824E-2</v>
      </c>
      <c r="AS359" s="53">
        <v>3.1067000000000001E-2</v>
      </c>
      <c r="AT359" s="53">
        <v>1.653292</v>
      </c>
      <c r="AU359" s="109">
        <v>8.5712589999999995</v>
      </c>
      <c r="AV359" s="109">
        <v>1.0624E-2</v>
      </c>
    </row>
    <row r="360" spans="1:48" ht="14.25" customHeight="1" x14ac:dyDescent="0.3">
      <c r="A360" s="9">
        <v>359</v>
      </c>
      <c r="B360" s="3">
        <v>44183</v>
      </c>
      <c r="C360" s="112">
        <v>6.3239140000000003</v>
      </c>
      <c r="D360" s="54">
        <v>1.9185000000000001E-2</v>
      </c>
      <c r="E360" s="112">
        <v>3.1778000000000001E-2</v>
      </c>
      <c r="F360" s="54">
        <v>5.6835849999999999</v>
      </c>
      <c r="G360" s="54">
        <v>2.3027220000000002</v>
      </c>
      <c r="H360" s="54">
        <v>9.2412299999999998</v>
      </c>
      <c r="I360" s="54">
        <v>6.5768999999999994E-2</v>
      </c>
      <c r="J360" s="54">
        <v>2.32904</v>
      </c>
      <c r="K360" s="54">
        <v>1.5215270000000001</v>
      </c>
      <c r="L360" s="54">
        <v>2.23624</v>
      </c>
      <c r="M360" s="54">
        <v>0.18512899999999999</v>
      </c>
      <c r="N360" s="54">
        <v>1.908066</v>
      </c>
      <c r="O360" s="54">
        <v>0.14246800000000001</v>
      </c>
      <c r="P360" s="54">
        <v>8.0412940000000006</v>
      </c>
      <c r="Q360" s="54">
        <v>0</v>
      </c>
      <c r="R360" s="54">
        <v>4.2855999999999998E-2</v>
      </c>
      <c r="S360" s="54">
        <v>4.2505259999999998</v>
      </c>
      <c r="T360" s="54">
        <v>8.5638000000000006E-2</v>
      </c>
      <c r="U360" s="54">
        <v>8.4009429999999998</v>
      </c>
      <c r="V360" s="54">
        <v>10.059431</v>
      </c>
      <c r="W360" s="54">
        <v>2.3506420000000001</v>
      </c>
      <c r="X360" s="54">
        <v>2.4698000000000001E-2</v>
      </c>
      <c r="Y360" s="54">
        <v>2.332214</v>
      </c>
      <c r="Z360" s="54">
        <v>1.0884</v>
      </c>
      <c r="AA360" s="54">
        <v>8.8122129999999999</v>
      </c>
      <c r="AB360" s="54">
        <v>0</v>
      </c>
      <c r="AC360" s="54">
        <v>9.9219830000000009</v>
      </c>
      <c r="AD360" s="54">
        <v>1.6130310000000001</v>
      </c>
      <c r="AE360" s="54">
        <v>120.592423</v>
      </c>
      <c r="AF360" s="54">
        <v>10.496292</v>
      </c>
      <c r="AG360" s="53">
        <v>89.835682000000006</v>
      </c>
      <c r="AH360" s="53">
        <v>7.0296999999999998E-2</v>
      </c>
      <c r="AI360" s="54">
        <v>1.4066129999999999</v>
      </c>
      <c r="AJ360" s="54">
        <v>2.2263999999999999</v>
      </c>
      <c r="AK360" s="53">
        <v>3.1545999999999998</v>
      </c>
      <c r="AL360" s="53">
        <v>1.235357</v>
      </c>
      <c r="AM360" s="53">
        <v>2.6266000000000001E-2</v>
      </c>
      <c r="AN360" s="53">
        <v>0.18182300000000001</v>
      </c>
      <c r="AO360" s="53">
        <v>0</v>
      </c>
      <c r="AP360" s="53">
        <v>4.1698409999999999</v>
      </c>
      <c r="AQ360" s="53">
        <v>2.6759580000000001</v>
      </c>
      <c r="AR360" s="53">
        <v>4.1824E-2</v>
      </c>
      <c r="AS360" s="53">
        <v>3.1067000000000001E-2</v>
      </c>
      <c r="AT360" s="53">
        <v>1.651837</v>
      </c>
      <c r="AU360" s="109">
        <v>8.5712589999999995</v>
      </c>
      <c r="AV360" s="109">
        <v>1.06E-2</v>
      </c>
    </row>
    <row r="361" spans="1:48" ht="14.25" customHeight="1" x14ac:dyDescent="0.3">
      <c r="A361" s="9">
        <v>360</v>
      </c>
      <c r="B361" s="3">
        <v>44182</v>
      </c>
      <c r="C361" s="112">
        <v>6.3215450000000004</v>
      </c>
      <c r="D361" s="54">
        <v>1.9178000000000001E-2</v>
      </c>
      <c r="E361" s="112">
        <v>3.1761999999999999E-2</v>
      </c>
      <c r="F361" s="54">
        <v>5.6787900000000002</v>
      </c>
      <c r="G361" s="54">
        <v>2.2987989999999998</v>
      </c>
      <c r="H361" s="54">
        <v>9.2635629999999995</v>
      </c>
      <c r="I361" s="54">
        <v>6.5641000000000005E-2</v>
      </c>
      <c r="J361" s="54">
        <v>2.3137599999999998</v>
      </c>
      <c r="K361" s="54">
        <v>1.5277510000000001</v>
      </c>
      <c r="L361" s="54">
        <v>2.2359230000000001</v>
      </c>
      <c r="M361" s="54">
        <v>0.18506500000000001</v>
      </c>
      <c r="N361" s="54">
        <v>1.9078539999999999</v>
      </c>
      <c r="O361" s="54">
        <v>0.14241500000000001</v>
      </c>
      <c r="P361" s="54">
        <v>8.0329069999999998</v>
      </c>
      <c r="Q361" s="54">
        <v>0</v>
      </c>
      <c r="R361" s="54">
        <v>4.2673999999999997E-2</v>
      </c>
      <c r="S361" s="54">
        <v>4.2332970000000003</v>
      </c>
      <c r="T361" s="54">
        <v>8.5559999999999997E-2</v>
      </c>
      <c r="U361" s="54">
        <v>8.4009429999999998</v>
      </c>
      <c r="V361" s="54">
        <v>10.059431</v>
      </c>
      <c r="W361" s="54">
        <v>2.3405269999999998</v>
      </c>
      <c r="X361" s="54">
        <v>2.4688000000000002E-2</v>
      </c>
      <c r="Y361" s="54">
        <v>2.3221509999999999</v>
      </c>
      <c r="Z361" s="54">
        <v>1.087985</v>
      </c>
      <c r="AA361" s="54">
        <v>8.8400409999999994</v>
      </c>
      <c r="AB361" s="54">
        <v>0</v>
      </c>
      <c r="AC361" s="54">
        <v>9.9219830000000009</v>
      </c>
      <c r="AD361" s="54">
        <v>1.6130310000000001</v>
      </c>
      <c r="AE361" s="54">
        <v>120.538929</v>
      </c>
      <c r="AF361" s="54">
        <v>10.476208</v>
      </c>
      <c r="AG361" s="53">
        <v>89.654111999999998</v>
      </c>
      <c r="AH361" s="53">
        <v>7.0243E-2</v>
      </c>
      <c r="AI361" s="54">
        <v>1.412687</v>
      </c>
      <c r="AJ361" s="54">
        <v>2.2203599999999999</v>
      </c>
      <c r="AK361" s="53">
        <v>3.1598000000000002</v>
      </c>
      <c r="AL361" s="53">
        <v>1.235395</v>
      </c>
      <c r="AM361" s="53">
        <v>2.6019E-2</v>
      </c>
      <c r="AN361" s="53">
        <v>0.181064</v>
      </c>
      <c r="AO361" s="53">
        <v>0</v>
      </c>
      <c r="AP361" s="53">
        <v>4.1698409999999999</v>
      </c>
      <c r="AQ361" s="53">
        <v>2.6759580000000001</v>
      </c>
      <c r="AR361" s="53">
        <v>4.1824E-2</v>
      </c>
      <c r="AS361" s="53">
        <v>3.1067000000000001E-2</v>
      </c>
      <c r="AT361" s="53">
        <v>1.6513990000000001</v>
      </c>
      <c r="AU361" s="109">
        <v>8.5712589999999995</v>
      </c>
      <c r="AV361" s="109">
        <v>1.0524E-2</v>
      </c>
    </row>
    <row r="362" spans="1:48" ht="14.25" customHeight="1" x14ac:dyDescent="0.3">
      <c r="A362" s="9">
        <v>361</v>
      </c>
      <c r="B362" s="3">
        <v>44181</v>
      </c>
      <c r="C362" s="112">
        <v>6.319115</v>
      </c>
      <c r="D362" s="54">
        <v>1.9168999999999999E-2</v>
      </c>
      <c r="E362" s="112">
        <v>3.175E-2</v>
      </c>
      <c r="F362" s="54">
        <v>5.6756120000000001</v>
      </c>
      <c r="G362" s="54">
        <v>2.2981470000000002</v>
      </c>
      <c r="H362" s="54">
        <v>9.2930810000000008</v>
      </c>
      <c r="I362" s="54">
        <v>6.5462999999999993E-2</v>
      </c>
      <c r="J362" s="54">
        <v>2.303204</v>
      </c>
      <c r="K362" s="54">
        <v>1.5340910000000001</v>
      </c>
      <c r="L362" s="54">
        <v>2.2353040000000002</v>
      </c>
      <c r="M362" s="54">
        <v>0.185001</v>
      </c>
      <c r="N362" s="54">
        <v>1.909179</v>
      </c>
      <c r="O362" s="54">
        <v>0.14236099999999999</v>
      </c>
      <c r="P362" s="54">
        <v>8.0312169999999998</v>
      </c>
      <c r="Q362" s="54">
        <v>0</v>
      </c>
      <c r="R362" s="54">
        <v>4.2995999999999999E-2</v>
      </c>
      <c r="S362" s="54">
        <v>4.2392810000000001</v>
      </c>
      <c r="T362" s="54">
        <v>8.5417999999999994E-2</v>
      </c>
      <c r="U362" s="54">
        <v>8.4009429999999998</v>
      </c>
      <c r="V362" s="54">
        <v>10.059431</v>
      </c>
      <c r="W362" s="54">
        <v>2.34118</v>
      </c>
      <c r="X362" s="54">
        <v>2.4677999999999999E-2</v>
      </c>
      <c r="Y362" s="54">
        <v>2.3253520000000001</v>
      </c>
      <c r="Z362" s="54">
        <v>1.0875699999999999</v>
      </c>
      <c r="AA362" s="54">
        <v>8.8767460000000007</v>
      </c>
      <c r="AB362" s="54">
        <v>0</v>
      </c>
      <c r="AC362" s="54">
        <v>9.9219830000000009</v>
      </c>
      <c r="AD362" s="54">
        <v>1.6130310000000001</v>
      </c>
      <c r="AE362" s="54">
        <v>120.36673399999999</v>
      </c>
      <c r="AF362" s="54">
        <v>10.485585</v>
      </c>
      <c r="AG362" s="53">
        <v>89.679965999999993</v>
      </c>
      <c r="AH362" s="53">
        <v>7.0221000000000006E-2</v>
      </c>
      <c r="AI362" s="54">
        <v>1.417972</v>
      </c>
      <c r="AJ362" s="54">
        <v>2.221025</v>
      </c>
      <c r="AK362" s="53">
        <v>3.1558999999999995</v>
      </c>
      <c r="AL362" s="53">
        <v>1.2363919999999999</v>
      </c>
      <c r="AM362" s="53">
        <v>2.6013999999999999E-2</v>
      </c>
      <c r="AN362" s="53">
        <v>0.18152299999999999</v>
      </c>
      <c r="AO362" s="53">
        <v>0</v>
      </c>
      <c r="AP362" s="53">
        <v>4.1698409999999999</v>
      </c>
      <c r="AQ362" s="53">
        <v>2.6759580000000001</v>
      </c>
      <c r="AR362" s="53">
        <v>4.1824E-2</v>
      </c>
      <c r="AS362" s="53">
        <v>3.1067000000000001E-2</v>
      </c>
      <c r="AT362" s="53">
        <v>1.6507689999999999</v>
      </c>
      <c r="AU362" s="109">
        <v>8.5712589999999995</v>
      </c>
      <c r="AV362" s="109">
        <v>1.0522999999999999E-2</v>
      </c>
    </row>
    <row r="363" spans="1:48" ht="14.25" customHeight="1" x14ac:dyDescent="0.3">
      <c r="A363" s="9">
        <v>362</v>
      </c>
      <c r="B363" s="3">
        <v>44180</v>
      </c>
      <c r="C363" s="112">
        <v>6.3167119999999999</v>
      </c>
      <c r="D363" s="54">
        <v>1.9162999999999999E-2</v>
      </c>
      <c r="E363" s="112">
        <v>3.1738000000000002E-2</v>
      </c>
      <c r="F363" s="54">
        <v>5.6714180000000001</v>
      </c>
      <c r="G363" s="54">
        <v>2.2951069999999998</v>
      </c>
      <c r="H363" s="54">
        <v>9.3189910000000005</v>
      </c>
      <c r="I363" s="54">
        <v>6.4827999999999997E-2</v>
      </c>
      <c r="J363" s="54">
        <v>2.2882750000000001</v>
      </c>
      <c r="K363" s="54">
        <v>1.5192209999999999</v>
      </c>
      <c r="L363" s="54">
        <v>2.2337180000000001</v>
      </c>
      <c r="M363" s="54">
        <v>0.18493499999999999</v>
      </c>
      <c r="N363" s="54">
        <v>1.9016109999999999</v>
      </c>
      <c r="O363" s="54">
        <v>0.14230799999999999</v>
      </c>
      <c r="P363" s="54">
        <v>8.0229700000000008</v>
      </c>
      <c r="Q363" s="54">
        <v>0</v>
      </c>
      <c r="R363" s="54">
        <v>4.2875000000000003E-2</v>
      </c>
      <c r="S363" s="54">
        <v>4.2186529999999998</v>
      </c>
      <c r="T363" s="54">
        <v>8.4742999999999999E-2</v>
      </c>
      <c r="U363" s="54">
        <v>8.4009429999999998</v>
      </c>
      <c r="V363" s="54">
        <v>10.059431</v>
      </c>
      <c r="W363" s="54">
        <v>2.332665</v>
      </c>
      <c r="X363" s="54">
        <v>2.4669E-2</v>
      </c>
      <c r="Y363" s="54">
        <v>2.3132130000000002</v>
      </c>
      <c r="Z363" s="54">
        <v>1.0872010000000001</v>
      </c>
      <c r="AA363" s="54">
        <v>8.9101180000000006</v>
      </c>
      <c r="AB363" s="54">
        <v>0</v>
      </c>
      <c r="AC363" s="54">
        <v>9.9219830000000009</v>
      </c>
      <c r="AD363" s="54">
        <v>1.6130310000000001</v>
      </c>
      <c r="AE363" s="54">
        <v>120.25712900000001</v>
      </c>
      <c r="AF363" s="54">
        <v>10.477410000000001</v>
      </c>
      <c r="AG363" s="53">
        <v>89.644019</v>
      </c>
      <c r="AH363" s="53">
        <v>7.0245000000000002E-2</v>
      </c>
      <c r="AI363" s="54">
        <v>1.425289</v>
      </c>
      <c r="AJ363" s="54">
        <v>2.2162229999999998</v>
      </c>
      <c r="AK363" s="53">
        <v>3.1543000000000001</v>
      </c>
      <c r="AL363" s="53">
        <v>1.2313050000000001</v>
      </c>
      <c r="AM363" s="53">
        <v>2.6032E-2</v>
      </c>
      <c r="AN363" s="53">
        <v>0.181283</v>
      </c>
      <c r="AO363" s="53">
        <v>0</v>
      </c>
      <c r="AP363" s="53">
        <v>4.0874030000000001</v>
      </c>
      <c r="AQ363" s="53">
        <v>2.6759580000000001</v>
      </c>
      <c r="AR363" s="53">
        <v>4.1406999999999999E-2</v>
      </c>
      <c r="AS363" s="53">
        <v>3.1143000000000001E-2</v>
      </c>
      <c r="AT363" s="53">
        <v>1.6481859999999999</v>
      </c>
      <c r="AU363" s="109">
        <v>8.5712589999999995</v>
      </c>
      <c r="AV363" s="109">
        <v>1.0447E-2</v>
      </c>
    </row>
    <row r="364" spans="1:48" ht="14.25" customHeight="1" x14ac:dyDescent="0.3">
      <c r="A364" s="9">
        <v>363</v>
      </c>
      <c r="B364" s="3">
        <v>44179</v>
      </c>
      <c r="C364" s="112">
        <v>6.3144210000000003</v>
      </c>
      <c r="D364" s="54">
        <v>1.9155999999999999E-2</v>
      </c>
      <c r="E364" s="112">
        <v>3.1725999999999997E-2</v>
      </c>
      <c r="F364" s="54">
        <v>5.6723530000000002</v>
      </c>
      <c r="G364" s="54">
        <v>2.29461</v>
      </c>
      <c r="H364" s="54">
        <v>9.3846710000000009</v>
      </c>
      <c r="I364" s="54">
        <v>6.5939999999999999E-2</v>
      </c>
      <c r="J364" s="54">
        <v>2.261161</v>
      </c>
      <c r="K364" s="54">
        <v>1.4897050000000001</v>
      </c>
      <c r="L364" s="54">
        <v>2.23102</v>
      </c>
      <c r="M364" s="54">
        <v>0.184868</v>
      </c>
      <c r="N364" s="54">
        <v>1.9014260000000001</v>
      </c>
      <c r="O364" s="54">
        <v>0.14225499999999999</v>
      </c>
      <c r="P364" s="54">
        <v>8.0164729999999995</v>
      </c>
      <c r="Q364" s="54">
        <v>0</v>
      </c>
      <c r="R364" s="54">
        <v>4.2435E-2</v>
      </c>
      <c r="S364" s="54">
        <v>4.1616119999999999</v>
      </c>
      <c r="T364" s="54">
        <v>8.4957000000000005E-2</v>
      </c>
      <c r="U364" s="54">
        <v>8.4009429999999998</v>
      </c>
      <c r="V364" s="54">
        <v>10.059431</v>
      </c>
      <c r="W364" s="54">
        <v>2.3331209999999998</v>
      </c>
      <c r="X364" s="54">
        <v>2.4663999999999998E-2</v>
      </c>
      <c r="Y364" s="54">
        <v>2.2822070000000001</v>
      </c>
      <c r="Z364" s="54">
        <v>1.086786</v>
      </c>
      <c r="AA364" s="54">
        <v>8.9713650000000005</v>
      </c>
      <c r="AB364" s="54">
        <v>0</v>
      </c>
      <c r="AC364" s="54">
        <v>9.9219830000000009</v>
      </c>
      <c r="AD364" s="54">
        <v>1.6130310000000001</v>
      </c>
      <c r="AE364" s="54">
        <v>120.162476</v>
      </c>
      <c r="AF364" s="54">
        <v>10.461429000000001</v>
      </c>
      <c r="AG364" s="53">
        <v>89.695970000000003</v>
      </c>
      <c r="AH364" s="53">
        <v>7.0198999999999998E-2</v>
      </c>
      <c r="AI364" s="54">
        <v>1.433055</v>
      </c>
      <c r="AJ364" s="54">
        <v>2.2158920000000002</v>
      </c>
      <c r="AK364" s="53">
        <v>3.1399999999999997</v>
      </c>
      <c r="AL364" s="53">
        <v>1.228726</v>
      </c>
      <c r="AM364" s="53">
        <v>2.6178E-2</v>
      </c>
      <c r="AN364" s="53">
        <v>0.18055399999999999</v>
      </c>
      <c r="AO364" s="53">
        <v>0</v>
      </c>
      <c r="AP364" s="53">
        <v>4.0874030000000001</v>
      </c>
      <c r="AQ364" s="53">
        <v>2.6759580000000001</v>
      </c>
      <c r="AR364" s="53">
        <v>4.1406999999999999E-2</v>
      </c>
      <c r="AS364" s="53">
        <v>3.1143000000000001E-2</v>
      </c>
      <c r="AT364" s="53">
        <v>1.6460870000000001</v>
      </c>
      <c r="AU364" s="109">
        <v>8.5712589999999995</v>
      </c>
      <c r="AV364" s="109">
        <v>1.0477E-2</v>
      </c>
    </row>
    <row r="365" spans="1:48" ht="14.25" customHeight="1" x14ac:dyDescent="0.3">
      <c r="A365" s="9">
        <v>364</v>
      </c>
      <c r="B365" s="3">
        <v>44176</v>
      </c>
      <c r="C365" s="112">
        <v>6.3067789999999997</v>
      </c>
      <c r="D365" s="54">
        <v>1.9136E-2</v>
      </c>
      <c r="E365" s="112">
        <v>3.1689000000000002E-2</v>
      </c>
      <c r="F365" s="54">
        <v>5.6605129999999999</v>
      </c>
      <c r="G365" s="54">
        <v>2.2798060000000002</v>
      </c>
      <c r="H365" s="54">
        <v>9.2907419999999998</v>
      </c>
      <c r="I365" s="54">
        <v>6.4867999999999995E-2</v>
      </c>
      <c r="J365" s="54">
        <v>2.2283740000000001</v>
      </c>
      <c r="K365" s="54">
        <v>1.4748699999999999</v>
      </c>
      <c r="L365" s="54">
        <v>2.2238280000000001</v>
      </c>
      <c r="M365" s="54">
        <v>0.184665</v>
      </c>
      <c r="N365" s="54">
        <v>1.886682</v>
      </c>
      <c r="O365" s="54">
        <v>0.142095</v>
      </c>
      <c r="P365" s="54">
        <v>8.0135290000000001</v>
      </c>
      <c r="Q365" s="54">
        <v>0</v>
      </c>
      <c r="R365" s="54">
        <v>4.1793999999999998E-2</v>
      </c>
      <c r="S365" s="54">
        <v>4.0886699999999996</v>
      </c>
      <c r="T365" s="54">
        <v>8.4431999999999993E-2</v>
      </c>
      <c r="U365" s="54">
        <v>8.2528199999999998</v>
      </c>
      <c r="V365" s="54">
        <v>9.8789940000000005</v>
      </c>
      <c r="W365" s="54">
        <v>2.3189510000000002</v>
      </c>
      <c r="X365" s="54">
        <v>2.4632999999999999E-2</v>
      </c>
      <c r="Y365" s="54">
        <v>2.251325</v>
      </c>
      <c r="Z365" s="54">
        <v>1.085253</v>
      </c>
      <c r="AA365" s="54">
        <v>8.8846059999999998</v>
      </c>
      <c r="AB365" s="54">
        <v>0</v>
      </c>
      <c r="AC365" s="54">
        <v>9.7399850000000008</v>
      </c>
      <c r="AD365" s="54">
        <v>1.606139</v>
      </c>
      <c r="AE365" s="54">
        <v>120.110015</v>
      </c>
      <c r="AF365" s="54">
        <v>10.405767000000001</v>
      </c>
      <c r="AG365" s="53">
        <v>89.367885999999999</v>
      </c>
      <c r="AH365" s="53">
        <v>7.0171999999999998E-2</v>
      </c>
      <c r="AI365" s="54">
        <v>1.4205890000000001</v>
      </c>
      <c r="AJ365" s="54">
        <v>2.2067070000000002</v>
      </c>
      <c r="AK365" s="53">
        <v>3.1357999999999997</v>
      </c>
      <c r="AL365" s="53">
        <v>1.21922</v>
      </c>
      <c r="AM365" s="53">
        <v>2.5669999999999998E-2</v>
      </c>
      <c r="AN365" s="53">
        <v>0.17937700000000001</v>
      </c>
      <c r="AO365" s="53">
        <v>0</v>
      </c>
      <c r="AP365" s="53">
        <v>4.0874030000000001</v>
      </c>
      <c r="AQ365" s="53">
        <v>2.6759580000000001</v>
      </c>
      <c r="AR365" s="53">
        <v>4.1406999999999999E-2</v>
      </c>
      <c r="AS365" s="53">
        <v>3.1143000000000001E-2</v>
      </c>
      <c r="AT365" s="53">
        <v>1.638063</v>
      </c>
      <c r="AU365" s="109">
        <v>8.5712589999999995</v>
      </c>
      <c r="AV365" s="109">
        <v>1.0427000000000001E-2</v>
      </c>
    </row>
    <row r="366" spans="1:48" ht="14.25" customHeight="1" x14ac:dyDescent="0.3">
      <c r="A366" s="9">
        <v>365</v>
      </c>
      <c r="B366" s="3">
        <v>44175</v>
      </c>
      <c r="C366" s="112">
        <v>6.3043870000000002</v>
      </c>
      <c r="D366" s="54">
        <v>1.9126000000000001E-2</v>
      </c>
      <c r="E366" s="112">
        <v>3.1676000000000003E-2</v>
      </c>
      <c r="F366" s="54">
        <v>5.6590910000000001</v>
      </c>
      <c r="G366" s="54">
        <v>2.2801779999999998</v>
      </c>
      <c r="H366" s="54">
        <v>9.2634799999999995</v>
      </c>
      <c r="I366" s="54">
        <v>6.5240000000000006E-2</v>
      </c>
      <c r="J366" s="54">
        <v>2.2212839999999998</v>
      </c>
      <c r="K366" s="54">
        <v>1.45018</v>
      </c>
      <c r="L366" s="54">
        <v>2.223697</v>
      </c>
      <c r="M366" s="54">
        <v>0.18460399999999999</v>
      </c>
      <c r="N366" s="54">
        <v>1.88191</v>
      </c>
      <c r="O366" s="54">
        <v>0.142043</v>
      </c>
      <c r="P366" s="54">
        <v>8.0138940000000005</v>
      </c>
      <c r="Q366" s="54">
        <v>0</v>
      </c>
      <c r="R366" s="54">
        <v>4.1875999999999997E-2</v>
      </c>
      <c r="S366" s="54">
        <v>4.0750890000000002</v>
      </c>
      <c r="T366" s="54">
        <v>8.3850999999999995E-2</v>
      </c>
      <c r="U366" s="54">
        <v>8.2528199999999998</v>
      </c>
      <c r="V366" s="54">
        <v>9.8789940000000005</v>
      </c>
      <c r="W366" s="54">
        <v>2.3134139999999999</v>
      </c>
      <c r="X366" s="54">
        <v>2.4624E-2</v>
      </c>
      <c r="Y366" s="54">
        <v>2.2443909999999998</v>
      </c>
      <c r="Z366" s="54">
        <v>1.085261</v>
      </c>
      <c r="AA366" s="54">
        <v>8.8561779999999999</v>
      </c>
      <c r="AB366" s="54">
        <v>0</v>
      </c>
      <c r="AC366" s="54">
        <v>9.7399850000000008</v>
      </c>
      <c r="AD366" s="54">
        <v>1.606139</v>
      </c>
      <c r="AE366" s="54">
        <v>120.046486</v>
      </c>
      <c r="AF366" s="54">
        <v>10.389818999999999</v>
      </c>
      <c r="AG366" s="53">
        <v>89.314876999999996</v>
      </c>
      <c r="AH366" s="53">
        <v>7.0154999999999995E-2</v>
      </c>
      <c r="AI366" s="54">
        <v>1.416587</v>
      </c>
      <c r="AJ366" s="54">
        <v>2.2035689999999999</v>
      </c>
      <c r="AK366" s="53">
        <v>3.1356000000000002</v>
      </c>
      <c r="AL366" s="53">
        <v>1.2141960000000001</v>
      </c>
      <c r="AM366" s="53">
        <v>2.5437000000000001E-2</v>
      </c>
      <c r="AN366" s="53">
        <v>0.17939099999999999</v>
      </c>
      <c r="AO366" s="53">
        <v>0</v>
      </c>
      <c r="AP366" s="53">
        <v>4.0874030000000001</v>
      </c>
      <c r="AQ366" s="53">
        <v>2.6759580000000001</v>
      </c>
      <c r="AR366" s="53">
        <v>4.1406999999999999E-2</v>
      </c>
      <c r="AS366" s="53">
        <v>3.1143000000000001E-2</v>
      </c>
      <c r="AT366" s="53">
        <v>1.638695</v>
      </c>
      <c r="AU366" s="109">
        <v>8.5712589999999995</v>
      </c>
      <c r="AV366" s="109">
        <v>1.0125E-2</v>
      </c>
    </row>
    <row r="367" spans="1:48" ht="14.25" customHeight="1" x14ac:dyDescent="0.3">
      <c r="A367" s="9">
        <v>366</v>
      </c>
      <c r="B367" s="3">
        <v>44174</v>
      </c>
      <c r="C367" s="112">
        <v>6.3022580000000001</v>
      </c>
      <c r="D367" s="54">
        <v>1.9122E-2</v>
      </c>
      <c r="E367" s="112">
        <v>3.1664999999999999E-2</v>
      </c>
      <c r="F367" s="54">
        <v>5.6574119999999999</v>
      </c>
      <c r="G367" s="54">
        <v>2.2763</v>
      </c>
      <c r="H367" s="54">
        <v>9.2533589999999997</v>
      </c>
      <c r="I367" s="54">
        <v>6.5487000000000004E-2</v>
      </c>
      <c r="J367" s="54">
        <v>2.2052800000000001</v>
      </c>
      <c r="K367" s="54">
        <v>1.4383980000000001</v>
      </c>
      <c r="L367" s="54">
        <v>2.2219699999999998</v>
      </c>
      <c r="M367" s="54">
        <v>0.18454799999999999</v>
      </c>
      <c r="N367" s="54">
        <v>1.884833</v>
      </c>
      <c r="O367" s="54">
        <v>0.14199700000000001</v>
      </c>
      <c r="P367" s="54">
        <v>8.0145400000000002</v>
      </c>
      <c r="Q367" s="54">
        <v>0</v>
      </c>
      <c r="R367" s="54">
        <v>4.1966999999999997E-2</v>
      </c>
      <c r="S367" s="54">
        <v>4.0315919999999998</v>
      </c>
      <c r="T367" s="54">
        <v>8.4708000000000006E-2</v>
      </c>
      <c r="U367" s="54">
        <v>8.2528199999999998</v>
      </c>
      <c r="V367" s="54">
        <v>9.8789940000000005</v>
      </c>
      <c r="W367" s="54">
        <v>2.3161299999999998</v>
      </c>
      <c r="X367" s="54">
        <v>2.4615000000000001E-2</v>
      </c>
      <c r="Y367" s="54">
        <v>2.2277930000000001</v>
      </c>
      <c r="Z367" s="54">
        <v>1.08501</v>
      </c>
      <c r="AA367" s="54">
        <v>8.8432929999999992</v>
      </c>
      <c r="AB367" s="54">
        <v>0</v>
      </c>
      <c r="AC367" s="54">
        <v>9.7399850000000008</v>
      </c>
      <c r="AD367" s="54">
        <v>1.606139</v>
      </c>
      <c r="AE367" s="54">
        <v>120.063543</v>
      </c>
      <c r="AF367" s="54">
        <v>10.365898</v>
      </c>
      <c r="AG367" s="53">
        <v>89.352377000000004</v>
      </c>
      <c r="AH367" s="53">
        <v>7.0057999999999995E-2</v>
      </c>
      <c r="AI367" s="54">
        <v>1.4142760000000001</v>
      </c>
      <c r="AJ367" s="54">
        <v>2.2046800000000002</v>
      </c>
      <c r="AK367" s="53">
        <v>3.1329999999999996</v>
      </c>
      <c r="AL367" s="53">
        <v>1.215543</v>
      </c>
      <c r="AM367" s="53">
        <v>2.5309999999999999E-2</v>
      </c>
      <c r="AN367" s="53">
        <v>0.178926</v>
      </c>
      <c r="AO367" s="53">
        <v>0</v>
      </c>
      <c r="AP367" s="53">
        <v>4.0874030000000001</v>
      </c>
      <c r="AQ367" s="53">
        <v>2.6759580000000001</v>
      </c>
      <c r="AR367" s="53">
        <v>4.1406999999999999E-2</v>
      </c>
      <c r="AS367" s="53">
        <v>3.1143000000000001E-2</v>
      </c>
      <c r="AT367" s="53">
        <v>1.6364559999999999</v>
      </c>
      <c r="AU367" s="109">
        <v>8.5712589999999995</v>
      </c>
      <c r="AV367" s="109">
        <v>1.0123999999999999E-2</v>
      </c>
    </row>
    <row r="368" spans="1:48" ht="14.25" customHeight="1" x14ac:dyDescent="0.3">
      <c r="A368" s="9">
        <v>367</v>
      </c>
      <c r="B368" s="3">
        <v>44173</v>
      </c>
      <c r="C368" s="112">
        <v>6.2998960000000004</v>
      </c>
      <c r="D368" s="54">
        <v>1.9115E-2</v>
      </c>
      <c r="E368" s="112">
        <v>3.1656999999999998E-2</v>
      </c>
      <c r="F368" s="54">
        <v>5.6555229999999996</v>
      </c>
      <c r="G368" s="54">
        <v>2.2742369999999998</v>
      </c>
      <c r="H368" s="54">
        <v>9.2838119999999993</v>
      </c>
      <c r="I368" s="54">
        <v>6.4630999999999994E-2</v>
      </c>
      <c r="J368" s="54">
        <v>2.1843759999999999</v>
      </c>
      <c r="K368" s="54">
        <v>1.4357279999999999</v>
      </c>
      <c r="L368" s="54">
        <v>2.2196880000000001</v>
      </c>
      <c r="M368" s="54">
        <v>0.18448300000000001</v>
      </c>
      <c r="N368" s="54">
        <v>1.8817349999999999</v>
      </c>
      <c r="O368" s="54">
        <v>0.14194599999999999</v>
      </c>
      <c r="P368" s="54">
        <v>8.0155390000000004</v>
      </c>
      <c r="Q368" s="54">
        <v>0</v>
      </c>
      <c r="R368" s="54">
        <v>4.1258000000000003E-2</v>
      </c>
      <c r="S368" s="54">
        <v>3.9672860000000001</v>
      </c>
      <c r="T368" s="54">
        <v>8.4998000000000004E-2</v>
      </c>
      <c r="U368" s="54">
        <v>8.2528199999999998</v>
      </c>
      <c r="V368" s="54">
        <v>9.8789940000000005</v>
      </c>
      <c r="W368" s="54">
        <v>2.312853</v>
      </c>
      <c r="X368" s="54">
        <v>2.4607E-2</v>
      </c>
      <c r="Y368" s="54">
        <v>2.2058460000000002</v>
      </c>
      <c r="Z368" s="54">
        <v>1.0846199999999999</v>
      </c>
      <c r="AA368" s="54">
        <v>8.8706429999999994</v>
      </c>
      <c r="AB368" s="54">
        <v>0</v>
      </c>
      <c r="AC368" s="54">
        <v>9.7399850000000008</v>
      </c>
      <c r="AD368" s="54">
        <v>1.606139</v>
      </c>
      <c r="AE368" s="54">
        <v>120.07364200000001</v>
      </c>
      <c r="AF368" s="54">
        <v>10.351514999999999</v>
      </c>
      <c r="AG368" s="53">
        <v>89.413596999999996</v>
      </c>
      <c r="AH368" s="53">
        <v>6.9903000000000007E-2</v>
      </c>
      <c r="AI368" s="54">
        <v>1.41852</v>
      </c>
      <c r="AJ368" s="54">
        <v>2.2026309999999998</v>
      </c>
      <c r="AK368" s="53">
        <v>3.1135999999999999</v>
      </c>
      <c r="AL368" s="53">
        <v>1.214566</v>
      </c>
      <c r="AM368" s="53">
        <v>2.5481E-2</v>
      </c>
      <c r="AN368" s="53">
        <v>0.17802499999999999</v>
      </c>
      <c r="AO368" s="53">
        <v>0</v>
      </c>
      <c r="AP368" s="53">
        <v>3.9818600000000002</v>
      </c>
      <c r="AQ368" s="53">
        <v>2.6759580000000001</v>
      </c>
      <c r="AR368" s="53">
        <v>4.0807999999999997E-2</v>
      </c>
      <c r="AS368" s="53">
        <v>3.1171999999999998E-2</v>
      </c>
      <c r="AT368" s="53">
        <v>1.633885</v>
      </c>
      <c r="AU368" s="109">
        <v>8.5712589999999995</v>
      </c>
      <c r="AV368" s="109">
        <v>1.0161999999999999E-2</v>
      </c>
    </row>
    <row r="369" spans="1:48" ht="14.25" customHeight="1" x14ac:dyDescent="0.3">
      <c r="A369" s="9">
        <v>368</v>
      </c>
      <c r="B369" s="3">
        <v>44172</v>
      </c>
      <c r="C369" s="112">
        <v>6.299722</v>
      </c>
      <c r="D369" s="54">
        <v>1.9113000000000002E-2</v>
      </c>
      <c r="E369" s="112">
        <v>3.1645E-2</v>
      </c>
      <c r="F369" s="54">
        <v>5.6519880000000002</v>
      </c>
      <c r="G369" s="54">
        <v>2.2677170000000002</v>
      </c>
      <c r="H369" s="54">
        <v>9.2202369999999991</v>
      </c>
      <c r="I369" s="54">
        <v>6.4700999999999995E-2</v>
      </c>
      <c r="J369" s="54">
        <v>2.173759</v>
      </c>
      <c r="K369" s="54">
        <v>1.4382790000000001</v>
      </c>
      <c r="L369" s="54">
        <v>2.2155019999999999</v>
      </c>
      <c r="M369" s="54">
        <v>0.18443100000000001</v>
      </c>
      <c r="N369" s="54">
        <v>1.877553</v>
      </c>
      <c r="O369" s="54">
        <v>0.14189399999999999</v>
      </c>
      <c r="P369" s="54">
        <v>8.0200440000000004</v>
      </c>
      <c r="Q369" s="54">
        <v>0</v>
      </c>
      <c r="R369" s="54">
        <v>4.0973000000000002E-2</v>
      </c>
      <c r="S369" s="54">
        <v>3.990056</v>
      </c>
      <c r="T369" s="54">
        <v>8.3909999999999998E-2</v>
      </c>
      <c r="U369" s="54">
        <v>8.2528199999999998</v>
      </c>
      <c r="V369" s="54">
        <v>9.8789940000000005</v>
      </c>
      <c r="W369" s="54">
        <v>2.3074469999999998</v>
      </c>
      <c r="X369" s="54">
        <v>2.4598999999999999E-2</v>
      </c>
      <c r="Y369" s="54">
        <v>2.2196959999999999</v>
      </c>
      <c r="Z369" s="54">
        <v>1.08423</v>
      </c>
      <c r="AA369" s="54">
        <v>8.8111029999999992</v>
      </c>
      <c r="AB369" s="54">
        <v>0</v>
      </c>
      <c r="AC369" s="54">
        <v>9.7399850000000008</v>
      </c>
      <c r="AD369" s="54">
        <v>1.606139</v>
      </c>
      <c r="AE369" s="54">
        <v>120.13516799999999</v>
      </c>
      <c r="AF369" s="54">
        <v>10.338746</v>
      </c>
      <c r="AG369" s="53">
        <v>89.318821999999997</v>
      </c>
      <c r="AH369" s="53">
        <v>6.9726999999999997E-2</v>
      </c>
      <c r="AI369" s="54">
        <v>1.4098850000000001</v>
      </c>
      <c r="AJ369" s="54">
        <v>2.199506</v>
      </c>
      <c r="AK369" s="53">
        <v>3.1311</v>
      </c>
      <c r="AL369" s="53">
        <v>1.211444</v>
      </c>
      <c r="AM369" s="53">
        <v>2.5108999999999999E-2</v>
      </c>
      <c r="AN369" s="53">
        <v>0.17777899999999999</v>
      </c>
      <c r="AO369" s="53">
        <v>0</v>
      </c>
      <c r="AP369" s="53">
        <v>3.9818600000000002</v>
      </c>
      <c r="AQ369" s="53">
        <v>2.6759580000000001</v>
      </c>
      <c r="AR369" s="53">
        <v>4.0807999999999997E-2</v>
      </c>
      <c r="AS369" s="53">
        <v>3.1171999999999998E-2</v>
      </c>
      <c r="AT369" s="53">
        <v>1.6277999999999999</v>
      </c>
      <c r="AU369" s="109">
        <v>8.5712589999999995</v>
      </c>
      <c r="AV369" s="109">
        <v>1.0125E-2</v>
      </c>
    </row>
    <row r="370" spans="1:48" ht="14.25" customHeight="1" x14ac:dyDescent="0.3">
      <c r="A370" s="9">
        <v>369</v>
      </c>
      <c r="B370" s="3">
        <v>44169</v>
      </c>
      <c r="C370" s="112">
        <v>6.2904229999999997</v>
      </c>
      <c r="D370" s="54">
        <v>1.9092000000000001E-2</v>
      </c>
      <c r="E370" s="112">
        <v>3.1613000000000002E-2</v>
      </c>
      <c r="F370" s="54">
        <v>5.6495769999999998</v>
      </c>
      <c r="G370" s="54">
        <v>2.268554</v>
      </c>
      <c r="H370" s="54">
        <v>9.2723279999999999</v>
      </c>
      <c r="I370" s="54">
        <v>6.5057000000000004E-2</v>
      </c>
      <c r="J370" s="54">
        <v>2.1664029999999999</v>
      </c>
      <c r="K370" s="54">
        <v>1.4296690000000001</v>
      </c>
      <c r="L370" s="54">
        <v>2.2146669999999999</v>
      </c>
      <c r="M370" s="54">
        <v>0.184227</v>
      </c>
      <c r="N370" s="54">
        <v>1.8774470000000001</v>
      </c>
      <c r="O370" s="54">
        <v>0.141736</v>
      </c>
      <c r="P370" s="54">
        <v>8.0144070000000003</v>
      </c>
      <c r="Q370" s="54">
        <v>0</v>
      </c>
      <c r="R370" s="54">
        <v>4.0766999999999998E-2</v>
      </c>
      <c r="S370" s="54">
        <v>3.9924080000000002</v>
      </c>
      <c r="T370" s="54">
        <v>8.3755999999999997E-2</v>
      </c>
      <c r="U370" s="54">
        <v>8.2459740000000004</v>
      </c>
      <c r="V370" s="54">
        <v>9.8249870000000001</v>
      </c>
      <c r="W370" s="54">
        <v>2.3059970000000001</v>
      </c>
      <c r="X370" s="54">
        <v>2.4569000000000001E-2</v>
      </c>
      <c r="Y370" s="54">
        <v>2.219776</v>
      </c>
      <c r="Z370" s="54">
        <v>1.0831329999999999</v>
      </c>
      <c r="AA370" s="54">
        <v>8.8725039999999993</v>
      </c>
      <c r="AB370" s="54">
        <v>0</v>
      </c>
      <c r="AC370" s="54">
        <v>9.7451530000000002</v>
      </c>
      <c r="AD370" s="54">
        <v>1.5983419999999999</v>
      </c>
      <c r="AE370" s="54">
        <v>120.127402</v>
      </c>
      <c r="AF370" s="54">
        <v>10.348754</v>
      </c>
      <c r="AG370" s="53">
        <v>89.384617000000006</v>
      </c>
      <c r="AH370" s="53">
        <v>6.9556000000000007E-2</v>
      </c>
      <c r="AI370" s="54">
        <v>1.4164890000000001</v>
      </c>
      <c r="AJ370" s="54">
        <v>2.198121</v>
      </c>
      <c r="AK370" s="53">
        <v>3.1193</v>
      </c>
      <c r="AL370" s="53">
        <v>1.2106619999999999</v>
      </c>
      <c r="AM370" s="53">
        <v>2.5309999999999999E-2</v>
      </c>
      <c r="AN370" s="53">
        <v>0.17749899999999999</v>
      </c>
      <c r="AO370" s="53">
        <v>0</v>
      </c>
      <c r="AP370" s="53">
        <v>3.9818600000000002</v>
      </c>
      <c r="AQ370" s="53">
        <v>2.6759580000000001</v>
      </c>
      <c r="AR370" s="53">
        <v>4.0807999999999997E-2</v>
      </c>
      <c r="AS370" s="53">
        <v>3.1171999999999998E-2</v>
      </c>
      <c r="AT370" s="53">
        <v>1.627345</v>
      </c>
      <c r="AU370" s="109">
        <v>8.5712589999999995</v>
      </c>
      <c r="AV370" s="109">
        <v>1.0115000000000001E-2</v>
      </c>
    </row>
    <row r="371" spans="1:48" ht="14.25" customHeight="1" x14ac:dyDescent="0.3">
      <c r="A371" s="9">
        <v>370</v>
      </c>
      <c r="B371" s="3">
        <v>44168</v>
      </c>
      <c r="C371" s="112">
        <v>6.288081</v>
      </c>
      <c r="D371" s="54">
        <v>1.9085999999999999E-2</v>
      </c>
      <c r="E371" s="112">
        <v>3.1600999999999997E-2</v>
      </c>
      <c r="F371" s="54">
        <v>5.6407769999999999</v>
      </c>
      <c r="G371" s="54">
        <v>2.258292</v>
      </c>
      <c r="H371" s="54">
        <v>9.2136899999999997</v>
      </c>
      <c r="I371" s="54">
        <v>6.4019999999999994E-2</v>
      </c>
      <c r="J371" s="54">
        <v>2.1559379999999999</v>
      </c>
      <c r="K371" s="54">
        <v>1.4331739999999999</v>
      </c>
      <c r="L371" s="54">
        <v>2.2118280000000001</v>
      </c>
      <c r="M371" s="54">
        <v>0.18416199999999999</v>
      </c>
      <c r="N371" s="54">
        <v>1.8702589999999999</v>
      </c>
      <c r="O371" s="54">
        <v>0.14168600000000001</v>
      </c>
      <c r="P371" s="54">
        <v>8.0366700000000009</v>
      </c>
      <c r="Q371" s="54">
        <v>0</v>
      </c>
      <c r="R371" s="54">
        <v>4.0523999999999998E-2</v>
      </c>
      <c r="S371" s="54">
        <v>3.9679799999999998</v>
      </c>
      <c r="T371" s="54">
        <v>8.3071000000000006E-2</v>
      </c>
      <c r="U371" s="54">
        <v>8.2459740000000004</v>
      </c>
      <c r="V371" s="54">
        <v>9.8249870000000001</v>
      </c>
      <c r="W371" s="54">
        <v>2.2946499999999999</v>
      </c>
      <c r="X371" s="54">
        <v>2.4559999999999998E-2</v>
      </c>
      <c r="Y371" s="54">
        <v>2.2087400000000001</v>
      </c>
      <c r="Z371" s="54">
        <v>1.082743</v>
      </c>
      <c r="AA371" s="54">
        <v>8.8283470000000008</v>
      </c>
      <c r="AB371" s="54">
        <v>0</v>
      </c>
      <c r="AC371" s="54">
        <v>9.7451530000000002</v>
      </c>
      <c r="AD371" s="54">
        <v>1.5983419999999999</v>
      </c>
      <c r="AE371" s="54">
        <v>120.386037</v>
      </c>
      <c r="AF371" s="54">
        <v>10.322435</v>
      </c>
      <c r="AG371" s="53">
        <v>89.182039000000003</v>
      </c>
      <c r="AH371" s="53">
        <v>6.9528999999999994E-2</v>
      </c>
      <c r="AI371" s="54">
        <v>1.408768</v>
      </c>
      <c r="AJ371" s="54">
        <v>2.192558</v>
      </c>
      <c r="AK371" s="53">
        <v>3.1225999999999998</v>
      </c>
      <c r="AL371" s="53">
        <v>1.2062040000000001</v>
      </c>
      <c r="AM371" s="53">
        <v>2.5187000000000001E-2</v>
      </c>
      <c r="AN371" s="53">
        <v>0.17737</v>
      </c>
      <c r="AO371" s="53">
        <v>0</v>
      </c>
      <c r="AP371" s="53">
        <v>3.9818600000000002</v>
      </c>
      <c r="AQ371" s="53">
        <v>2.6759580000000001</v>
      </c>
      <c r="AR371" s="53">
        <v>4.0807999999999997E-2</v>
      </c>
      <c r="AS371" s="53">
        <v>3.1171999999999998E-2</v>
      </c>
      <c r="AT371" s="53">
        <v>1.623043</v>
      </c>
      <c r="AU371" s="109">
        <v>8.5712589999999995</v>
      </c>
      <c r="AV371" s="109">
        <v>9.9860000000000001E-3</v>
      </c>
    </row>
    <row r="372" spans="1:48" ht="14.25" customHeight="1" x14ac:dyDescent="0.3">
      <c r="A372" s="9">
        <v>371</v>
      </c>
      <c r="B372" s="3">
        <v>44167</v>
      </c>
      <c r="C372" s="112">
        <v>6.2856059999999996</v>
      </c>
      <c r="D372" s="54">
        <v>1.9078999999999999E-2</v>
      </c>
      <c r="E372" s="112">
        <v>3.159E-2</v>
      </c>
      <c r="F372" s="54">
        <v>5.6379190000000001</v>
      </c>
      <c r="G372" s="54">
        <v>2.2564109999999999</v>
      </c>
      <c r="H372" s="54">
        <v>9.2352380000000007</v>
      </c>
      <c r="I372" s="54">
        <v>6.3576999999999995E-2</v>
      </c>
      <c r="J372" s="54">
        <v>2.1528</v>
      </c>
      <c r="K372" s="54">
        <v>1.4267479999999999</v>
      </c>
      <c r="L372" s="54">
        <v>2.2103679999999999</v>
      </c>
      <c r="M372" s="54">
        <v>0.18409500000000001</v>
      </c>
      <c r="N372" s="54">
        <v>1.8695139999999999</v>
      </c>
      <c r="O372" s="54">
        <v>0.14163500000000001</v>
      </c>
      <c r="P372" s="54">
        <v>8.039555</v>
      </c>
      <c r="Q372" s="54">
        <v>0</v>
      </c>
      <c r="R372" s="54">
        <v>4.0337999999999999E-2</v>
      </c>
      <c r="S372" s="54">
        <v>3.9584290000000002</v>
      </c>
      <c r="T372" s="54">
        <v>8.3132999999999999E-2</v>
      </c>
      <c r="U372" s="54">
        <v>8.2459740000000004</v>
      </c>
      <c r="V372" s="54">
        <v>9.8249870000000001</v>
      </c>
      <c r="W372" s="54">
        <v>2.2954150000000002</v>
      </c>
      <c r="X372" s="54">
        <v>2.4551E-2</v>
      </c>
      <c r="Y372" s="54">
        <v>2.20444</v>
      </c>
      <c r="Z372" s="54">
        <v>1.0823480000000001</v>
      </c>
      <c r="AA372" s="54">
        <v>8.8568300000000004</v>
      </c>
      <c r="AB372" s="54">
        <v>0</v>
      </c>
      <c r="AC372" s="54">
        <v>9.7451530000000002</v>
      </c>
      <c r="AD372" s="54">
        <v>1.5983419999999999</v>
      </c>
      <c r="AE372" s="54">
        <v>120.44792200000001</v>
      </c>
      <c r="AF372" s="54">
        <v>10.332699</v>
      </c>
      <c r="AG372" s="53">
        <v>89.189397999999997</v>
      </c>
      <c r="AH372" s="53">
        <v>6.9443000000000005E-2</v>
      </c>
      <c r="AI372" s="54">
        <v>1.411065</v>
      </c>
      <c r="AJ372" s="54">
        <v>2.1929180000000001</v>
      </c>
      <c r="AK372" s="53">
        <v>3.0990000000000002</v>
      </c>
      <c r="AL372" s="53">
        <v>1.2057370000000001</v>
      </c>
      <c r="AM372" s="53">
        <v>2.5472999999999999E-2</v>
      </c>
      <c r="AN372" s="53">
        <v>0.17705799999999999</v>
      </c>
      <c r="AO372" s="53">
        <v>0</v>
      </c>
      <c r="AP372" s="53">
        <v>3.9818600000000002</v>
      </c>
      <c r="AQ372" s="53">
        <v>2.6759580000000001</v>
      </c>
      <c r="AR372" s="53">
        <v>4.0807999999999997E-2</v>
      </c>
      <c r="AS372" s="53">
        <v>3.1171999999999998E-2</v>
      </c>
      <c r="AT372" s="53">
        <v>1.6194120000000001</v>
      </c>
      <c r="AU372" s="109">
        <v>8.5712589999999995</v>
      </c>
      <c r="AV372" s="109">
        <v>9.9089999999999994E-3</v>
      </c>
    </row>
    <row r="373" spans="1:48" ht="14.25" customHeight="1" x14ac:dyDescent="0.3">
      <c r="A373" s="9">
        <v>372</v>
      </c>
      <c r="B373" s="3">
        <v>44166</v>
      </c>
      <c r="C373" s="112">
        <v>6.2832100000000004</v>
      </c>
      <c r="D373" s="54">
        <v>1.9073E-2</v>
      </c>
      <c r="E373" s="112">
        <v>3.1578000000000002E-2</v>
      </c>
      <c r="F373" s="54">
        <v>5.6271969999999998</v>
      </c>
      <c r="G373" s="54">
        <v>2.2426720000000002</v>
      </c>
      <c r="H373" s="54">
        <v>9.1713539999999991</v>
      </c>
      <c r="I373" s="54">
        <v>6.2364000000000003E-2</v>
      </c>
      <c r="J373" s="54">
        <v>2.095758</v>
      </c>
      <c r="K373" s="54">
        <v>1.375551</v>
      </c>
      <c r="L373" s="54">
        <v>2.2044570000000001</v>
      </c>
      <c r="M373" s="54">
        <v>0.184028</v>
      </c>
      <c r="N373" s="54">
        <v>1.8452519999999999</v>
      </c>
      <c r="O373" s="54">
        <v>0.14158499999999999</v>
      </c>
      <c r="P373" s="54">
        <v>8.0396979999999996</v>
      </c>
      <c r="Q373" s="54">
        <v>0</v>
      </c>
      <c r="R373" s="54">
        <v>3.9532999999999999E-2</v>
      </c>
      <c r="S373" s="54">
        <v>3.84212</v>
      </c>
      <c r="T373" s="54">
        <v>8.1283999999999995E-2</v>
      </c>
      <c r="U373" s="54">
        <v>8.2459740000000004</v>
      </c>
      <c r="V373" s="54">
        <v>9.8249870000000001</v>
      </c>
      <c r="W373" s="54">
        <v>2.2825350000000002</v>
      </c>
      <c r="X373" s="54">
        <v>2.4548E-2</v>
      </c>
      <c r="Y373" s="54">
        <v>2.148015</v>
      </c>
      <c r="Z373" s="54">
        <v>1.081958</v>
      </c>
      <c r="AA373" s="54">
        <v>8.8021399999999996</v>
      </c>
      <c r="AB373" s="54">
        <v>0</v>
      </c>
      <c r="AC373" s="54">
        <v>9.7451530000000002</v>
      </c>
      <c r="AD373" s="54">
        <v>1.5983419999999999</v>
      </c>
      <c r="AE373" s="54">
        <v>120.45637600000001</v>
      </c>
      <c r="AF373" s="54">
        <v>10.256729999999999</v>
      </c>
      <c r="AG373" s="53">
        <v>88.946026000000003</v>
      </c>
      <c r="AH373" s="53">
        <v>6.9307999999999995E-2</v>
      </c>
      <c r="AI373" s="54">
        <v>1.402917</v>
      </c>
      <c r="AJ373" s="54">
        <v>2.1853120000000001</v>
      </c>
      <c r="AK373" s="53">
        <v>3.0964999999999998</v>
      </c>
      <c r="AL373" s="53">
        <v>1.1877880000000001</v>
      </c>
      <c r="AM373" s="53">
        <v>2.5236000000000001E-2</v>
      </c>
      <c r="AN373" s="53">
        <v>0.17582</v>
      </c>
      <c r="AO373" s="53">
        <v>0</v>
      </c>
      <c r="AP373" s="53">
        <v>3.8993220000000002</v>
      </c>
      <c r="AQ373" s="53">
        <v>2.6759580000000001</v>
      </c>
      <c r="AR373" s="53">
        <v>4.0599999999999997E-2</v>
      </c>
      <c r="AS373" s="53">
        <v>3.1161999999999999E-2</v>
      </c>
      <c r="AT373" s="53">
        <v>1.6111260000000001</v>
      </c>
      <c r="AU373" s="109">
        <v>8.5712589999999995</v>
      </c>
      <c r="AV373" s="109">
        <v>9.9480000000000002E-3</v>
      </c>
    </row>
    <row r="374" spans="1:48" ht="14.25" customHeight="1" x14ac:dyDescent="0.3">
      <c r="A374" s="9">
        <v>373</v>
      </c>
      <c r="B374" s="3">
        <v>44165</v>
      </c>
      <c r="C374" s="112">
        <v>6.2828280000000003</v>
      </c>
      <c r="D374" s="54">
        <v>1.9067000000000001E-2</v>
      </c>
      <c r="E374" s="112">
        <v>3.1566999999999998E-2</v>
      </c>
      <c r="F374" s="54">
        <v>5.6304980000000002</v>
      </c>
      <c r="G374" s="54">
        <v>2.2514110000000001</v>
      </c>
      <c r="H374" s="54">
        <v>9.1801860000000008</v>
      </c>
      <c r="I374" s="54">
        <v>6.3715999999999995E-2</v>
      </c>
      <c r="J374" s="54">
        <v>2.155405</v>
      </c>
      <c r="K374" s="54">
        <v>1.431994</v>
      </c>
      <c r="L374" s="54">
        <v>2.2088269999999999</v>
      </c>
      <c r="M374" s="54">
        <v>0.18396899999999999</v>
      </c>
      <c r="N374" s="54">
        <v>1.8618870000000001</v>
      </c>
      <c r="O374" s="54">
        <v>0.14153499999999999</v>
      </c>
      <c r="P374" s="54">
        <v>8.0371970000000008</v>
      </c>
      <c r="Q374" s="54">
        <v>0</v>
      </c>
      <c r="R374" s="54">
        <v>4.0516999999999997E-2</v>
      </c>
      <c r="S374" s="54">
        <v>3.9716</v>
      </c>
      <c r="T374" s="54">
        <v>8.1712000000000007E-2</v>
      </c>
      <c r="U374" s="54">
        <v>8.2580100000000005</v>
      </c>
      <c r="V374" s="54">
        <v>9.8372639999999993</v>
      </c>
      <c r="W374" s="54">
        <v>2.2974389999999998</v>
      </c>
      <c r="X374" s="54">
        <v>2.4541E-2</v>
      </c>
      <c r="Y374" s="54">
        <v>2.20648</v>
      </c>
      <c r="Z374" s="54">
        <v>1.0815680000000001</v>
      </c>
      <c r="AA374" s="54">
        <v>8.8112870000000001</v>
      </c>
      <c r="AB374" s="54">
        <v>0</v>
      </c>
      <c r="AC374" s="54">
        <v>9.7681360000000002</v>
      </c>
      <c r="AD374" s="54">
        <v>1.5968059999999999</v>
      </c>
      <c r="AE374" s="54">
        <v>120.42872199999999</v>
      </c>
      <c r="AF374" s="54">
        <v>10.329603000000001</v>
      </c>
      <c r="AG374" s="53">
        <v>89.062933999999998</v>
      </c>
      <c r="AH374" s="53">
        <v>6.9323999999999997E-2</v>
      </c>
      <c r="AI374" s="54">
        <v>1.4032020000000001</v>
      </c>
      <c r="AJ374" s="54">
        <v>2.1926109999999999</v>
      </c>
      <c r="AK374" s="53">
        <v>3.0915999999999997</v>
      </c>
      <c r="AL374" s="53">
        <v>1.2011339999999999</v>
      </c>
      <c r="AM374" s="53">
        <v>2.5166999999999998E-2</v>
      </c>
      <c r="AN374" s="53">
        <v>0.17730499999999999</v>
      </c>
      <c r="AO374" s="53">
        <v>0</v>
      </c>
      <c r="AP374" s="53">
        <v>3.9460039999999998</v>
      </c>
      <c r="AQ374" s="53">
        <v>2.6759580000000001</v>
      </c>
      <c r="AR374" s="53">
        <v>4.0801999999999998E-2</v>
      </c>
      <c r="AS374" s="53">
        <v>3.1104E-2</v>
      </c>
      <c r="AT374" s="53">
        <v>1.616072</v>
      </c>
      <c r="AU374" s="109">
        <v>8.7683359999999997</v>
      </c>
      <c r="AV374" s="109">
        <v>1.0042000000000001E-2</v>
      </c>
    </row>
    <row r="375" spans="1:48" ht="14.25" customHeight="1" x14ac:dyDescent="0.3">
      <c r="A375" s="9">
        <v>374</v>
      </c>
      <c r="B375" s="3">
        <v>44162</v>
      </c>
      <c r="C375" s="112">
        <v>6.2738909999999999</v>
      </c>
      <c r="D375" s="54">
        <v>1.9047000000000001E-2</v>
      </c>
      <c r="E375" s="112">
        <v>3.1532999999999999E-2</v>
      </c>
      <c r="F375" s="54">
        <v>5.6303900000000002</v>
      </c>
      <c r="G375" s="54">
        <v>2.2548240000000002</v>
      </c>
      <c r="H375" s="54">
        <v>9.2752189999999999</v>
      </c>
      <c r="I375" s="54">
        <v>6.4505999999999994E-2</v>
      </c>
      <c r="J375" s="54">
        <v>2.1725810000000001</v>
      </c>
      <c r="K375" s="54">
        <v>1.4560109999999999</v>
      </c>
      <c r="L375" s="54">
        <v>2.2101130000000002</v>
      </c>
      <c r="M375" s="54">
        <v>0.18378</v>
      </c>
      <c r="N375" s="54">
        <v>1.8734930000000001</v>
      </c>
      <c r="O375" s="54">
        <v>0.14138400000000001</v>
      </c>
      <c r="P375" s="54">
        <v>8.0280129999999996</v>
      </c>
      <c r="Q375" s="54">
        <v>0</v>
      </c>
      <c r="R375" s="54">
        <v>4.0774999999999999E-2</v>
      </c>
      <c r="S375" s="54">
        <v>4.0224000000000002</v>
      </c>
      <c r="T375" s="54">
        <v>8.2173999999999997E-2</v>
      </c>
      <c r="U375" s="54">
        <v>8.0475119999999993</v>
      </c>
      <c r="V375" s="54">
        <v>9.5539889999999996</v>
      </c>
      <c r="W375" s="54">
        <v>2.302235</v>
      </c>
      <c r="X375" s="54">
        <v>2.4514000000000001E-2</v>
      </c>
      <c r="Y375" s="54">
        <v>2.2320699999999998</v>
      </c>
      <c r="Z375" s="54">
        <v>1.0799730000000001</v>
      </c>
      <c r="AA375" s="54">
        <v>8.9002829999999999</v>
      </c>
      <c r="AB375" s="54">
        <v>0</v>
      </c>
      <c r="AC375" s="54">
        <v>9.5078720000000008</v>
      </c>
      <c r="AD375" s="54">
        <v>1.5854790000000001</v>
      </c>
      <c r="AE375" s="54">
        <v>120.314825</v>
      </c>
      <c r="AF375" s="54">
        <v>10.377678</v>
      </c>
      <c r="AG375" s="53">
        <v>89.188828999999998</v>
      </c>
      <c r="AH375" s="53">
        <v>6.9308999999999996E-2</v>
      </c>
      <c r="AI375" s="54">
        <v>1.4187350000000001</v>
      </c>
      <c r="AJ375" s="54">
        <v>2.1943589999999999</v>
      </c>
      <c r="AK375" s="53">
        <v>3.0947999999999998</v>
      </c>
      <c r="AL375" s="53">
        <v>1.209354</v>
      </c>
      <c r="AM375" s="53">
        <v>2.5432E-2</v>
      </c>
      <c r="AN375" s="53">
        <v>0.17782800000000001</v>
      </c>
      <c r="AO375" s="53">
        <v>0</v>
      </c>
      <c r="AP375" s="53">
        <v>3.9460039999999998</v>
      </c>
      <c r="AQ375" s="53">
        <v>2.6752440000000002</v>
      </c>
      <c r="AR375" s="53">
        <v>4.0801999999999998E-2</v>
      </c>
      <c r="AS375" s="53">
        <v>3.1104E-2</v>
      </c>
      <c r="AT375" s="53">
        <v>1.6168659999999999</v>
      </c>
      <c r="AU375" s="109">
        <v>8.7683359999999997</v>
      </c>
      <c r="AV375" s="109">
        <v>1.0234999999999999E-2</v>
      </c>
    </row>
    <row r="376" spans="1:48" ht="14.25" customHeight="1" x14ac:dyDescent="0.3">
      <c r="A376" s="9">
        <v>375</v>
      </c>
      <c r="B376" s="3">
        <v>44161</v>
      </c>
      <c r="C376" s="112">
        <v>6.2716130000000003</v>
      </c>
      <c r="D376" s="54">
        <v>1.9040000000000001E-2</v>
      </c>
      <c r="E376" s="112">
        <v>3.1518999999999998E-2</v>
      </c>
      <c r="F376" s="54">
        <v>5.629505</v>
      </c>
      <c r="G376" s="54">
        <v>2.2512289999999999</v>
      </c>
      <c r="H376" s="54">
        <v>9.3265340000000005</v>
      </c>
      <c r="I376" s="54">
        <v>6.4871999999999999E-2</v>
      </c>
      <c r="J376" s="54">
        <v>2.144965</v>
      </c>
      <c r="K376" s="54">
        <v>1.448493</v>
      </c>
      <c r="L376" s="54">
        <v>2.2083379999999999</v>
      </c>
      <c r="M376" s="54">
        <v>0.18371899999999999</v>
      </c>
      <c r="N376" s="54">
        <v>1.8752059999999999</v>
      </c>
      <c r="O376" s="54">
        <v>0.14133499999999999</v>
      </c>
      <c r="P376" s="54">
        <v>8.031428</v>
      </c>
      <c r="Q376" s="54">
        <v>0</v>
      </c>
      <c r="R376" s="54">
        <v>4.0562000000000001E-2</v>
      </c>
      <c r="S376" s="54">
        <v>3.9925000000000002</v>
      </c>
      <c r="T376" s="54">
        <v>8.2434999999999994E-2</v>
      </c>
      <c r="U376" s="54">
        <v>8.0475119999999993</v>
      </c>
      <c r="V376" s="54">
        <v>9.5539889999999996</v>
      </c>
      <c r="W376" s="54">
        <v>2.2945769999999999</v>
      </c>
      <c r="X376" s="54">
        <v>2.4503E-2</v>
      </c>
      <c r="Y376" s="54">
        <v>2.2188099999999999</v>
      </c>
      <c r="Z376" s="54">
        <v>1.079577</v>
      </c>
      <c r="AA376" s="54">
        <v>8.9458280000000006</v>
      </c>
      <c r="AB376" s="54">
        <v>0</v>
      </c>
      <c r="AC376" s="54">
        <v>9.5078720000000008</v>
      </c>
      <c r="AD376" s="54">
        <v>1.5854790000000001</v>
      </c>
      <c r="AE376" s="54">
        <v>120.329346</v>
      </c>
      <c r="AF376" s="54">
        <v>10.339294000000001</v>
      </c>
      <c r="AG376" s="53">
        <v>89.067640999999995</v>
      </c>
      <c r="AH376" s="53">
        <v>6.9349999999999995E-2</v>
      </c>
      <c r="AI376" s="54">
        <v>1.4274020000000001</v>
      </c>
      <c r="AJ376" s="54">
        <v>2.1901199999999998</v>
      </c>
      <c r="AK376" s="53">
        <v>3.1255999999999999</v>
      </c>
      <c r="AL376" s="53">
        <v>1.2096849999999999</v>
      </c>
      <c r="AM376" s="53">
        <v>2.5472000000000002E-2</v>
      </c>
      <c r="AN376" s="53">
        <v>0.17702899999999999</v>
      </c>
      <c r="AO376" s="53">
        <v>0</v>
      </c>
      <c r="AP376" s="53">
        <v>3.9460039999999998</v>
      </c>
      <c r="AQ376" s="53">
        <v>2.6752440000000002</v>
      </c>
      <c r="AR376" s="53">
        <v>4.0801999999999998E-2</v>
      </c>
      <c r="AS376" s="53">
        <v>3.1104E-2</v>
      </c>
      <c r="AT376" s="53">
        <v>1.616439</v>
      </c>
      <c r="AU376" s="109">
        <v>8.7683359999999997</v>
      </c>
      <c r="AV376" s="109">
        <v>1.0309E-2</v>
      </c>
    </row>
    <row r="377" spans="1:48" ht="14.25" customHeight="1" x14ac:dyDescent="0.3">
      <c r="A377" s="9">
        <v>376</v>
      </c>
      <c r="B377" s="3">
        <v>44160</v>
      </c>
      <c r="C377" s="112">
        <v>6.2694000000000001</v>
      </c>
      <c r="D377" s="54">
        <v>1.9032E-2</v>
      </c>
      <c r="E377" s="112">
        <v>3.1507E-2</v>
      </c>
      <c r="F377" s="54">
        <v>5.627478</v>
      </c>
      <c r="G377" s="54">
        <v>2.2484609999999998</v>
      </c>
      <c r="H377" s="54">
        <v>9.3001500000000004</v>
      </c>
      <c r="I377" s="54">
        <v>6.5008999999999997E-2</v>
      </c>
      <c r="J377" s="54">
        <v>2.1344120000000002</v>
      </c>
      <c r="K377" s="54">
        <v>1.444531</v>
      </c>
      <c r="L377" s="54">
        <v>2.2055929999999999</v>
      </c>
      <c r="M377" s="54">
        <v>0.18365699999999999</v>
      </c>
      <c r="N377" s="54">
        <v>1.8717440000000001</v>
      </c>
      <c r="O377" s="54">
        <v>0.14128599999999999</v>
      </c>
      <c r="P377" s="54">
        <v>8.0311620000000001</v>
      </c>
      <c r="Q377" s="54">
        <v>0</v>
      </c>
      <c r="R377" s="54">
        <v>4.0557999999999997E-2</v>
      </c>
      <c r="S377" s="54">
        <v>3.9911000000000003</v>
      </c>
      <c r="T377" s="54">
        <v>8.1839999999999996E-2</v>
      </c>
      <c r="U377" s="54">
        <v>8.0475119999999993</v>
      </c>
      <c r="V377" s="54">
        <v>9.5539889999999996</v>
      </c>
      <c r="W377" s="54">
        <v>2.2938339999999999</v>
      </c>
      <c r="X377" s="54">
        <v>2.4494999999999999E-2</v>
      </c>
      <c r="Y377" s="54">
        <v>2.2186400000000002</v>
      </c>
      <c r="Z377" s="54">
        <v>1.0791759999999999</v>
      </c>
      <c r="AA377" s="54">
        <v>8.9211910000000003</v>
      </c>
      <c r="AB377" s="54">
        <v>0</v>
      </c>
      <c r="AC377" s="54">
        <v>9.5078720000000008</v>
      </c>
      <c r="AD377" s="54">
        <v>1.5854790000000001</v>
      </c>
      <c r="AE377" s="54">
        <v>120.315611</v>
      </c>
      <c r="AF377" s="54">
        <v>10.330418</v>
      </c>
      <c r="AG377" s="53">
        <v>89.023520000000005</v>
      </c>
      <c r="AH377" s="53">
        <v>6.9319000000000006E-2</v>
      </c>
      <c r="AI377" s="54">
        <v>1.4207909999999999</v>
      </c>
      <c r="AJ377" s="54">
        <v>2.1891370000000001</v>
      </c>
      <c r="AK377" s="53">
        <v>3.1263000000000001</v>
      </c>
      <c r="AL377" s="53">
        <v>1.2071590000000001</v>
      </c>
      <c r="AM377" s="53">
        <v>2.4999E-2</v>
      </c>
      <c r="AN377" s="53">
        <v>0.17688499999999999</v>
      </c>
      <c r="AO377" s="53">
        <v>0</v>
      </c>
      <c r="AP377" s="53">
        <v>3.9460039999999998</v>
      </c>
      <c r="AQ377" s="53">
        <v>2.6752440000000002</v>
      </c>
      <c r="AR377" s="53">
        <v>4.0801999999999998E-2</v>
      </c>
      <c r="AS377" s="53">
        <v>3.1104E-2</v>
      </c>
      <c r="AT377" s="53">
        <v>1.613747</v>
      </c>
      <c r="AU377" s="109">
        <v>8.7683359999999997</v>
      </c>
      <c r="AV377" s="109">
        <v>1.0102E-2</v>
      </c>
    </row>
    <row r="378" spans="1:48" ht="14.25" customHeight="1" x14ac:dyDescent="0.3">
      <c r="A378" s="9">
        <v>377</v>
      </c>
      <c r="B378" s="3">
        <v>44159</v>
      </c>
      <c r="C378" s="112">
        <v>6.2671340000000004</v>
      </c>
      <c r="D378" s="54">
        <v>1.9026000000000001E-2</v>
      </c>
      <c r="E378" s="112">
        <v>3.1496000000000003E-2</v>
      </c>
      <c r="F378" s="54">
        <v>5.620158</v>
      </c>
      <c r="G378" s="54">
        <v>2.236653</v>
      </c>
      <c r="H378" s="54">
        <v>9.1197230000000005</v>
      </c>
      <c r="I378" s="54">
        <v>6.5353999999999995E-2</v>
      </c>
      <c r="J378" s="54">
        <v>2.1218710000000001</v>
      </c>
      <c r="K378" s="54">
        <v>1.413238</v>
      </c>
      <c r="L378" s="54">
        <v>2.2009880000000002</v>
      </c>
      <c r="M378" s="54">
        <v>0.18359400000000001</v>
      </c>
      <c r="N378" s="54">
        <v>1.8521449999999999</v>
      </c>
      <c r="O378" s="54">
        <v>0.141236</v>
      </c>
      <c r="P378" s="54">
        <v>8.0307750000000002</v>
      </c>
      <c r="Q378" s="54">
        <v>0</v>
      </c>
      <c r="R378" s="54">
        <v>4.0439000000000003E-2</v>
      </c>
      <c r="S378" s="54">
        <v>3.9578000000000002</v>
      </c>
      <c r="T378" s="54">
        <v>7.9002000000000003E-2</v>
      </c>
      <c r="U378" s="54">
        <v>8.0475119999999993</v>
      </c>
      <c r="V378" s="54">
        <v>9.5539889999999996</v>
      </c>
      <c r="W378" s="54">
        <v>2.2896480000000001</v>
      </c>
      <c r="X378" s="54">
        <v>2.4486999999999998E-2</v>
      </c>
      <c r="Y378" s="54">
        <v>2.19584</v>
      </c>
      <c r="Z378" s="54">
        <v>1.078789</v>
      </c>
      <c r="AA378" s="54">
        <v>8.7699529999999992</v>
      </c>
      <c r="AB378" s="54">
        <v>0</v>
      </c>
      <c r="AC378" s="54">
        <v>9.5078720000000008</v>
      </c>
      <c r="AD378" s="54">
        <v>1.5854790000000001</v>
      </c>
      <c r="AE378" s="54">
        <v>120.26735499999999</v>
      </c>
      <c r="AF378" s="54">
        <v>10.282325999999999</v>
      </c>
      <c r="AG378" s="53">
        <v>88.858200999999994</v>
      </c>
      <c r="AH378" s="53">
        <v>6.9189000000000001E-2</v>
      </c>
      <c r="AI378" s="54">
        <v>1.3937090000000001</v>
      </c>
      <c r="AJ378" s="54">
        <v>2.187287</v>
      </c>
      <c r="AK378" s="53">
        <v>3.1156999999999999</v>
      </c>
      <c r="AL378" s="53">
        <v>1.190952</v>
      </c>
      <c r="AM378" s="53">
        <v>2.4500999999999998E-2</v>
      </c>
      <c r="AN378" s="53">
        <v>0.176373</v>
      </c>
      <c r="AO378" s="53">
        <v>0</v>
      </c>
      <c r="AP378" s="53">
        <v>3.922812</v>
      </c>
      <c r="AQ378" s="53">
        <v>2.6752440000000002</v>
      </c>
      <c r="AR378" s="53">
        <v>4.0737000000000002E-2</v>
      </c>
      <c r="AS378" s="53">
        <v>3.1036000000000001E-2</v>
      </c>
      <c r="AT378" s="53">
        <v>1.6067130000000001</v>
      </c>
      <c r="AU378" s="109">
        <v>8.7683359999999997</v>
      </c>
      <c r="AV378" s="109">
        <v>9.4879999999999999E-3</v>
      </c>
    </row>
    <row r="379" spans="1:48" ht="14.25" customHeight="1" x14ac:dyDescent="0.3">
      <c r="A379" s="9">
        <v>378</v>
      </c>
      <c r="B379" s="3">
        <v>44158</v>
      </c>
      <c r="C379" s="112">
        <v>6.2648729999999997</v>
      </c>
      <c r="D379" s="54">
        <v>1.9029000000000001E-2</v>
      </c>
      <c r="E379" s="112">
        <v>3.1484999999999999E-2</v>
      </c>
      <c r="F379" s="54">
        <v>5.6161909999999997</v>
      </c>
      <c r="G379" s="54">
        <v>2.2371110000000001</v>
      </c>
      <c r="H379" s="54">
        <v>8.9137920000000008</v>
      </c>
      <c r="I379" s="54">
        <v>6.4045000000000005E-2</v>
      </c>
      <c r="J379" s="54">
        <v>2.1504919999999998</v>
      </c>
      <c r="K379" s="54">
        <v>1.420142</v>
      </c>
      <c r="L379" s="54">
        <v>2.1990419999999999</v>
      </c>
      <c r="M379" s="54">
        <v>0.183531</v>
      </c>
      <c r="N379" s="54">
        <v>1.8365670000000001</v>
      </c>
      <c r="O379" s="54">
        <v>0.14119000000000001</v>
      </c>
      <c r="P379" s="54">
        <v>8.050046</v>
      </c>
      <c r="Q379" s="54">
        <v>0</v>
      </c>
      <c r="R379" s="54">
        <v>4.0773999999999998E-2</v>
      </c>
      <c r="S379" s="54">
        <v>4.0073999999999996</v>
      </c>
      <c r="T379" s="54">
        <v>7.6883000000000007E-2</v>
      </c>
      <c r="U379" s="54">
        <v>8.0475119999999993</v>
      </c>
      <c r="V379" s="54">
        <v>9.5539889999999996</v>
      </c>
      <c r="W379" s="54">
        <v>2.2882090000000002</v>
      </c>
      <c r="X379" s="54">
        <v>2.4479000000000001E-2</v>
      </c>
      <c r="Y379" s="54">
        <v>2.2196400000000001</v>
      </c>
      <c r="Z379" s="54">
        <v>1.0775699999999999</v>
      </c>
      <c r="AA379" s="54">
        <v>8.5890059999999995</v>
      </c>
      <c r="AB379" s="54">
        <v>0</v>
      </c>
      <c r="AC379" s="54">
        <v>9.5078720000000008</v>
      </c>
      <c r="AD379" s="54">
        <v>1.5854790000000001</v>
      </c>
      <c r="AE379" s="54">
        <v>120.403149</v>
      </c>
      <c r="AF379" s="54">
        <v>10.291164</v>
      </c>
      <c r="AG379" s="53">
        <v>88.895233000000005</v>
      </c>
      <c r="AH379" s="53">
        <v>6.9062999999999999E-2</v>
      </c>
      <c r="AI379" s="54">
        <v>1.3591169999999999</v>
      </c>
      <c r="AJ379" s="54">
        <v>2.18614</v>
      </c>
      <c r="AK379" s="53">
        <v>3.1225999999999998</v>
      </c>
      <c r="AL379" s="53">
        <v>1.180895</v>
      </c>
      <c r="AM379" s="53">
        <v>2.3771E-2</v>
      </c>
      <c r="AN379" s="53">
        <v>0.17757200000000001</v>
      </c>
      <c r="AO379" s="53">
        <v>0</v>
      </c>
      <c r="AP379" s="53">
        <v>3.922812</v>
      </c>
      <c r="AQ379" s="53">
        <v>2.6752440000000002</v>
      </c>
      <c r="AR379" s="53">
        <v>4.0737000000000002E-2</v>
      </c>
      <c r="AS379" s="53">
        <v>3.1036000000000001E-2</v>
      </c>
      <c r="AT379" s="53">
        <v>1.6085640000000001</v>
      </c>
      <c r="AU379" s="109">
        <v>8.7683359999999997</v>
      </c>
      <c r="AV379" s="109">
        <v>9.1760000000000001E-3</v>
      </c>
    </row>
    <row r="380" spans="1:48" ht="14.25" customHeight="1" x14ac:dyDescent="0.3">
      <c r="A380" s="9">
        <v>379</v>
      </c>
      <c r="B380" s="3">
        <v>44155</v>
      </c>
      <c r="C380" s="112">
        <v>6.2571589999999997</v>
      </c>
      <c r="D380" s="54">
        <v>1.9009000000000002E-2</v>
      </c>
      <c r="E380" s="112">
        <v>3.1456999999999999E-2</v>
      </c>
      <c r="F380" s="54">
        <v>5.6179290000000002</v>
      </c>
      <c r="G380" s="54">
        <v>2.2448260000000002</v>
      </c>
      <c r="H380" s="54">
        <v>9.0177390000000006</v>
      </c>
      <c r="I380" s="54">
        <v>6.4421000000000006E-2</v>
      </c>
      <c r="J380" s="54">
        <v>2.1426590000000001</v>
      </c>
      <c r="K380" s="54">
        <v>1.4031480000000001</v>
      </c>
      <c r="L380" s="54">
        <v>2.198483</v>
      </c>
      <c r="M380" s="54">
        <v>0.183341</v>
      </c>
      <c r="N380" s="54">
        <v>1.844274</v>
      </c>
      <c r="O380" s="54">
        <v>0.14104700000000001</v>
      </c>
      <c r="P380" s="54">
        <v>8.0460340000000006</v>
      </c>
      <c r="Q380" s="54">
        <v>0</v>
      </c>
      <c r="R380" s="54">
        <v>4.0328999999999997E-2</v>
      </c>
      <c r="S380" s="54">
        <v>3.9493</v>
      </c>
      <c r="T380" s="54">
        <v>7.8176999999999996E-2</v>
      </c>
      <c r="U380" s="54">
        <v>8.0651039999999998</v>
      </c>
      <c r="V380" s="54">
        <v>9.541938</v>
      </c>
      <c r="W380" s="54">
        <v>2.3100130000000001</v>
      </c>
      <c r="X380" s="54">
        <v>2.4454E-2</v>
      </c>
      <c r="Y380" s="54">
        <v>2.1889500000000002</v>
      </c>
      <c r="Z380" s="54">
        <v>1.077259</v>
      </c>
      <c r="AA380" s="54">
        <v>8.6747139999999998</v>
      </c>
      <c r="AB380" s="54">
        <v>0</v>
      </c>
      <c r="AC380" s="54">
        <v>9.4798240000000007</v>
      </c>
      <c r="AD380" s="54">
        <v>1.5755520000000001</v>
      </c>
      <c r="AE380" s="54">
        <v>120.32228499999999</v>
      </c>
      <c r="AF380" s="54">
        <v>10.320294000000001</v>
      </c>
      <c r="AG380" s="53">
        <v>89.040970999999999</v>
      </c>
      <c r="AH380" s="53">
        <v>6.8881999999999999E-2</v>
      </c>
      <c r="AI380" s="54">
        <v>1.3678939999999999</v>
      </c>
      <c r="AJ380" s="54">
        <v>2.1979799999999998</v>
      </c>
      <c r="AK380" s="53">
        <v>3.0878000000000001</v>
      </c>
      <c r="AL380" s="53">
        <v>1.186202</v>
      </c>
      <c r="AM380" s="53">
        <v>2.3795E-2</v>
      </c>
      <c r="AN380" s="53">
        <v>0.17712600000000001</v>
      </c>
      <c r="AO380" s="53">
        <v>0</v>
      </c>
      <c r="AP380" s="53">
        <v>3.922812</v>
      </c>
      <c r="AQ380" s="53">
        <v>2.6752440000000002</v>
      </c>
      <c r="AR380" s="53">
        <v>4.0737000000000002E-2</v>
      </c>
      <c r="AS380" s="53">
        <v>3.1036000000000001E-2</v>
      </c>
      <c r="AT380" s="53">
        <v>1.612058</v>
      </c>
      <c r="AU380" s="109">
        <v>8.7683359999999997</v>
      </c>
      <c r="AV380" s="109">
        <v>9.2169999999999995E-3</v>
      </c>
    </row>
    <row r="381" spans="1:48" ht="14.25" customHeight="1" x14ac:dyDescent="0.3">
      <c r="A381" s="9">
        <v>380</v>
      </c>
      <c r="B381" s="3">
        <v>44154</v>
      </c>
      <c r="C381" s="112">
        <v>6.2549890000000001</v>
      </c>
      <c r="D381" s="54">
        <v>1.9002000000000002E-2</v>
      </c>
      <c r="E381" s="112">
        <v>3.1447000000000003E-2</v>
      </c>
      <c r="F381" s="54">
        <v>5.6106569999999998</v>
      </c>
      <c r="G381" s="54">
        <v>2.2351179999999999</v>
      </c>
      <c r="H381" s="54">
        <v>9.0320689999999999</v>
      </c>
      <c r="I381" s="54">
        <v>6.5500000000000003E-2</v>
      </c>
      <c r="J381" s="54">
        <v>2.104152</v>
      </c>
      <c r="K381" s="54">
        <v>1.37693</v>
      </c>
      <c r="L381" s="54">
        <v>2.1971609999999999</v>
      </c>
      <c r="M381" s="54">
        <v>0.183279</v>
      </c>
      <c r="N381" s="54">
        <v>1.8386180000000001</v>
      </c>
      <c r="O381" s="54">
        <v>0.14099900000000001</v>
      </c>
      <c r="P381" s="54">
        <v>8.0193110000000001</v>
      </c>
      <c r="Q381" s="54">
        <v>0</v>
      </c>
      <c r="R381" s="54">
        <v>3.9877999999999997E-2</v>
      </c>
      <c r="S381" s="54">
        <v>3.8980000000000001</v>
      </c>
      <c r="T381" s="54">
        <v>7.8548000000000007E-2</v>
      </c>
      <c r="U381" s="54">
        <v>8.0651039999999998</v>
      </c>
      <c r="V381" s="54">
        <v>9.541938</v>
      </c>
      <c r="W381" s="54">
        <v>2.28437</v>
      </c>
      <c r="X381" s="54">
        <v>2.4445999999999999E-2</v>
      </c>
      <c r="Y381" s="54">
        <v>2.1652800000000001</v>
      </c>
      <c r="Z381" s="54">
        <v>1.076875</v>
      </c>
      <c r="AA381" s="54">
        <v>8.7089160000000003</v>
      </c>
      <c r="AB381" s="54">
        <v>0</v>
      </c>
      <c r="AC381" s="54">
        <v>9.4798240000000007</v>
      </c>
      <c r="AD381" s="54">
        <v>1.5755520000000001</v>
      </c>
      <c r="AE381" s="54">
        <v>120.237792</v>
      </c>
      <c r="AF381" s="54">
        <v>10.314098</v>
      </c>
      <c r="AG381" s="53">
        <v>88.923997999999997</v>
      </c>
      <c r="AH381" s="53">
        <v>6.8710999999999994E-2</v>
      </c>
      <c r="AI381" s="54">
        <v>1.382166</v>
      </c>
      <c r="AJ381" s="54">
        <v>2.1819700000000002</v>
      </c>
      <c r="AK381" s="53">
        <v>3.0813999999999999</v>
      </c>
      <c r="AL381" s="53">
        <v>1.179894</v>
      </c>
      <c r="AM381" s="53">
        <v>2.4084999999999999E-2</v>
      </c>
      <c r="AN381" s="53">
        <v>0.17541300000000001</v>
      </c>
      <c r="AO381" s="53">
        <v>0</v>
      </c>
      <c r="AP381" s="53">
        <v>3.922812</v>
      </c>
      <c r="AQ381" s="53">
        <v>2.6752440000000002</v>
      </c>
      <c r="AR381" s="53">
        <v>4.0737000000000002E-2</v>
      </c>
      <c r="AS381" s="53">
        <v>3.1036000000000001E-2</v>
      </c>
      <c r="AT381" s="53">
        <v>1.605329</v>
      </c>
      <c r="AU381" s="109">
        <v>8.7683359999999997</v>
      </c>
      <c r="AV381" s="109">
        <v>9.2619999999999994E-3</v>
      </c>
    </row>
    <row r="382" spans="1:48" ht="14.25" customHeight="1" x14ac:dyDescent="0.3">
      <c r="A382" s="9">
        <v>381</v>
      </c>
      <c r="B382" s="3">
        <v>44153</v>
      </c>
      <c r="C382" s="112">
        <v>6.2527840000000001</v>
      </c>
      <c r="D382" s="54">
        <v>1.8991999999999998E-2</v>
      </c>
      <c r="E382" s="112">
        <v>3.1438000000000001E-2</v>
      </c>
      <c r="F382" s="54">
        <v>5.6055120000000001</v>
      </c>
      <c r="G382" s="54">
        <v>2.2270279999999998</v>
      </c>
      <c r="H382" s="54">
        <v>9.0396110000000007</v>
      </c>
      <c r="I382" s="54">
        <v>6.5917000000000003E-2</v>
      </c>
      <c r="J382" s="54">
        <v>2.0428090000000001</v>
      </c>
      <c r="K382" s="54">
        <v>1.3474250000000001</v>
      </c>
      <c r="L382" s="54">
        <v>2.1943009999999998</v>
      </c>
      <c r="M382" s="54">
        <v>0.18321799999999999</v>
      </c>
      <c r="N382" s="54">
        <v>1.8331980000000001</v>
      </c>
      <c r="O382" s="54">
        <v>0.140931</v>
      </c>
      <c r="P382" s="54">
        <v>8.015981</v>
      </c>
      <c r="Q382" s="54">
        <v>0</v>
      </c>
      <c r="R382" s="54">
        <v>3.8976999999999998E-2</v>
      </c>
      <c r="S382" s="54">
        <v>3.8068</v>
      </c>
      <c r="T382" s="54">
        <v>7.8883999999999996E-2</v>
      </c>
      <c r="U382" s="54">
        <v>8.0651039999999998</v>
      </c>
      <c r="V382" s="54">
        <v>9.541938</v>
      </c>
      <c r="W382" s="54">
        <v>2.2746559999999998</v>
      </c>
      <c r="X382" s="54">
        <v>2.4438000000000001E-2</v>
      </c>
      <c r="Y382" s="54">
        <v>2.1238700000000001</v>
      </c>
      <c r="Z382" s="54">
        <v>1.076489</v>
      </c>
      <c r="AA382" s="54">
        <v>8.7271979999999996</v>
      </c>
      <c r="AB382" s="54">
        <v>0</v>
      </c>
      <c r="AC382" s="54">
        <v>9.4798240000000007</v>
      </c>
      <c r="AD382" s="54">
        <v>1.5755520000000001</v>
      </c>
      <c r="AE382" s="54">
        <v>120.174193</v>
      </c>
      <c r="AF382" s="54">
        <v>10.266384</v>
      </c>
      <c r="AG382" s="53">
        <v>88.743746000000002</v>
      </c>
      <c r="AH382" s="53">
        <v>6.8708000000000005E-2</v>
      </c>
      <c r="AI382" s="54">
        <v>1.3852789999999999</v>
      </c>
      <c r="AJ382" s="54">
        <v>2.1769799999999999</v>
      </c>
      <c r="AK382" s="53">
        <v>3.0981999999999998</v>
      </c>
      <c r="AL382" s="53">
        <v>1.1741520000000001</v>
      </c>
      <c r="AM382" s="53">
        <v>2.4032999999999999E-2</v>
      </c>
      <c r="AN382" s="53">
        <v>0.173785</v>
      </c>
      <c r="AO382" s="53">
        <v>0</v>
      </c>
      <c r="AP382" s="53">
        <v>3.922812</v>
      </c>
      <c r="AQ382" s="53">
        <v>2.6752440000000002</v>
      </c>
      <c r="AR382" s="53">
        <v>4.0737000000000002E-2</v>
      </c>
      <c r="AS382" s="53">
        <v>3.1036000000000001E-2</v>
      </c>
      <c r="AT382" s="53">
        <v>1.6041529999999999</v>
      </c>
      <c r="AU382" s="109">
        <v>8.7683359999999997</v>
      </c>
      <c r="AV382" s="109">
        <v>9.2309999999999996E-3</v>
      </c>
    </row>
    <row r="383" spans="1:48" ht="14.25" customHeight="1" x14ac:dyDescent="0.3">
      <c r="A383" s="9">
        <v>382</v>
      </c>
      <c r="B383" s="3">
        <v>44152</v>
      </c>
      <c r="C383" s="112">
        <v>6.2506950000000003</v>
      </c>
      <c r="D383" s="54">
        <v>1.8984999999999998E-2</v>
      </c>
      <c r="E383" s="112">
        <v>3.1426999999999997E-2</v>
      </c>
      <c r="F383" s="54">
        <v>5.6037660000000002</v>
      </c>
      <c r="G383" s="54">
        <v>2.2305700000000002</v>
      </c>
      <c r="H383" s="54">
        <v>8.9820930000000008</v>
      </c>
      <c r="I383" s="54">
        <v>6.5534999999999996E-2</v>
      </c>
      <c r="J383" s="54">
        <v>2.1010810000000002</v>
      </c>
      <c r="K383" s="54">
        <v>1.380698</v>
      </c>
      <c r="L383" s="54">
        <v>2.1942170000000001</v>
      </c>
      <c r="M383" s="54">
        <v>0.18315799999999999</v>
      </c>
      <c r="N383" s="54">
        <v>1.8384400000000001</v>
      </c>
      <c r="O383" s="54">
        <v>0.140484</v>
      </c>
      <c r="P383" s="54">
        <v>7.9994180000000004</v>
      </c>
      <c r="Q383" s="54">
        <v>0</v>
      </c>
      <c r="R383" s="54">
        <v>3.9660000000000001E-2</v>
      </c>
      <c r="S383" s="54">
        <v>3.8987000000000003</v>
      </c>
      <c r="T383" s="54">
        <v>7.85E-2</v>
      </c>
      <c r="U383" s="54">
        <v>8.0651039999999998</v>
      </c>
      <c r="V383" s="54">
        <v>9.541938</v>
      </c>
      <c r="W383" s="54">
        <v>2.2808000000000002</v>
      </c>
      <c r="X383" s="54">
        <v>2.4379000000000001E-2</v>
      </c>
      <c r="Y383" s="54">
        <v>2.1692100000000001</v>
      </c>
      <c r="Z383" s="54">
        <v>1.07613</v>
      </c>
      <c r="AA383" s="54">
        <v>8.6708239999999996</v>
      </c>
      <c r="AB383" s="54">
        <v>0</v>
      </c>
      <c r="AC383" s="54">
        <v>9.4798240000000007</v>
      </c>
      <c r="AD383" s="54">
        <v>1.5755520000000001</v>
      </c>
      <c r="AE383" s="54">
        <v>120.087605</v>
      </c>
      <c r="AF383" s="54">
        <v>10.282672</v>
      </c>
      <c r="AG383" s="53">
        <v>88.783552</v>
      </c>
      <c r="AH383" s="53">
        <v>6.8788000000000002E-2</v>
      </c>
      <c r="AI383" s="54">
        <v>1.3716550000000001</v>
      </c>
      <c r="AJ383" s="54">
        <v>2.1793710000000002</v>
      </c>
      <c r="AK383" s="53">
        <v>3.1092999999999997</v>
      </c>
      <c r="AL383" s="53">
        <v>1.179891</v>
      </c>
      <c r="AM383" s="53">
        <v>2.3782999999999999E-2</v>
      </c>
      <c r="AN383" s="53">
        <v>0.17491399999999999</v>
      </c>
      <c r="AO383" s="53">
        <v>0</v>
      </c>
      <c r="AP383" s="53">
        <v>3.8786719999999999</v>
      </c>
      <c r="AQ383" s="53">
        <v>2.6752440000000002</v>
      </c>
      <c r="AR383" s="53">
        <v>4.0523000000000003E-2</v>
      </c>
      <c r="AS383" s="53">
        <v>3.1061999999999999E-2</v>
      </c>
      <c r="AT383" s="53">
        <v>1.606317</v>
      </c>
      <c r="AU383" s="109">
        <v>8.7683359999999997</v>
      </c>
      <c r="AV383" s="109">
        <v>9.1450000000000004E-3</v>
      </c>
    </row>
    <row r="384" spans="1:48" ht="14.25" customHeight="1" x14ac:dyDescent="0.3">
      <c r="A384" s="9">
        <v>383</v>
      </c>
      <c r="B384" s="3">
        <v>44151</v>
      </c>
      <c r="C384" s="112">
        <v>6.2485619999999997</v>
      </c>
      <c r="D384" s="54">
        <v>1.8978999999999999E-2</v>
      </c>
      <c r="E384" s="112">
        <v>3.1417E-2</v>
      </c>
      <c r="F384" s="54">
        <v>5.6002229999999997</v>
      </c>
      <c r="G384" s="54">
        <v>2.228389</v>
      </c>
      <c r="H384" s="54">
        <v>8.9157620000000009</v>
      </c>
      <c r="I384" s="54">
        <v>6.4839999999999995E-2</v>
      </c>
      <c r="J384" s="54">
        <v>2.1058439999999998</v>
      </c>
      <c r="K384" s="54">
        <v>1.366115</v>
      </c>
      <c r="L384" s="54">
        <v>2.1903060000000001</v>
      </c>
      <c r="M384" s="54">
        <v>0.18309800000000001</v>
      </c>
      <c r="N384" s="54">
        <v>1.8278319999999999</v>
      </c>
      <c r="O384" s="54">
        <v>0.14072100000000001</v>
      </c>
      <c r="P384" s="54">
        <v>8.0001719999999992</v>
      </c>
      <c r="Q384" s="54">
        <v>0</v>
      </c>
      <c r="R384" s="54">
        <v>3.9671999999999999E-2</v>
      </c>
      <c r="S384" s="54">
        <v>3.9120000000000004</v>
      </c>
      <c r="T384" s="54">
        <v>7.7229999999999993E-2</v>
      </c>
      <c r="U384" s="54">
        <v>8.0651039999999998</v>
      </c>
      <c r="V384" s="54">
        <v>9.541938</v>
      </c>
      <c r="W384" s="54">
        <v>2.2750240000000002</v>
      </c>
      <c r="X384" s="54">
        <v>2.4419E-2</v>
      </c>
      <c r="Y384" s="54">
        <v>2.1774800000000001</v>
      </c>
      <c r="Z384" s="54">
        <v>1.0749690000000001</v>
      </c>
      <c r="AA384" s="54">
        <v>8.6202609999999993</v>
      </c>
      <c r="AB384" s="54">
        <v>0</v>
      </c>
      <c r="AC384" s="54">
        <v>9.4798240000000007</v>
      </c>
      <c r="AD384" s="54">
        <v>1.5755520000000001</v>
      </c>
      <c r="AE384" s="54">
        <v>119.995023</v>
      </c>
      <c r="AF384" s="54">
        <v>10.277519</v>
      </c>
      <c r="AG384" s="53">
        <v>88.737410999999994</v>
      </c>
      <c r="AH384" s="53">
        <v>6.8729999999999999E-2</v>
      </c>
      <c r="AI384" s="54">
        <v>1.3615060000000001</v>
      </c>
      <c r="AJ384" s="54">
        <v>2.176488</v>
      </c>
      <c r="AK384" s="53">
        <v>3.1060999999999996</v>
      </c>
      <c r="AL384" s="53">
        <v>1.171729</v>
      </c>
      <c r="AM384" s="53">
        <v>2.3597E-2</v>
      </c>
      <c r="AN384" s="53">
        <v>0.17480799999999999</v>
      </c>
      <c r="AO384" s="53">
        <v>0</v>
      </c>
      <c r="AP384" s="53">
        <v>3.8786719999999999</v>
      </c>
      <c r="AQ384" s="53">
        <v>2.6752440000000002</v>
      </c>
      <c r="AR384" s="53">
        <v>4.0523000000000003E-2</v>
      </c>
      <c r="AS384" s="53">
        <v>3.1061999999999999E-2</v>
      </c>
      <c r="AT384" s="53">
        <v>1.6028789999999999</v>
      </c>
      <c r="AU384" s="109">
        <v>8.7683359999999997</v>
      </c>
      <c r="AV384" s="109">
        <v>8.8819999999999993E-3</v>
      </c>
    </row>
    <row r="385" spans="1:48" ht="14.25" customHeight="1" x14ac:dyDescent="0.3">
      <c r="A385" s="9">
        <v>384</v>
      </c>
      <c r="B385" s="3">
        <v>44150</v>
      </c>
      <c r="C385" s="112">
        <v>6.2419849999999997</v>
      </c>
      <c r="D385" s="54">
        <v>1.8957999999999999E-2</v>
      </c>
      <c r="E385" s="112">
        <v>3.1385999999999997E-2</v>
      </c>
      <c r="F385" s="54">
        <v>5.6016760000000003</v>
      </c>
      <c r="G385" s="54">
        <v>2.2386659999999998</v>
      </c>
      <c r="H385" s="54">
        <v>9.0959059999999994</v>
      </c>
      <c r="I385" s="54">
        <v>6.5758999999999998E-2</v>
      </c>
      <c r="J385" s="54">
        <v>2.0761379999999998</v>
      </c>
      <c r="K385" s="54">
        <v>1.32803</v>
      </c>
      <c r="L385" s="54">
        <v>2.192717</v>
      </c>
      <c r="M385" s="54">
        <v>0.18291299999999999</v>
      </c>
      <c r="N385" s="54">
        <v>1.831772</v>
      </c>
      <c r="O385" s="54">
        <v>0.14057600000000001</v>
      </c>
      <c r="P385" s="54">
        <v>7.9793320000000003</v>
      </c>
      <c r="Q385" s="54">
        <v>0</v>
      </c>
      <c r="R385" s="54">
        <v>3.8968999999999997E-2</v>
      </c>
      <c r="S385" s="54">
        <v>3.8301000000000003</v>
      </c>
      <c r="T385" s="54">
        <v>7.7842999999999996E-2</v>
      </c>
      <c r="U385" s="54">
        <v>8.7286809999999999</v>
      </c>
      <c r="V385" s="54">
        <v>10.098954000000001</v>
      </c>
      <c r="W385" s="54">
        <v>2.2854199999999998</v>
      </c>
      <c r="X385" s="54">
        <v>2.4409E-2</v>
      </c>
      <c r="Y385" s="54">
        <v>2.1331500000000001</v>
      </c>
      <c r="Z385" s="54">
        <v>1.0747</v>
      </c>
      <c r="AA385" s="54">
        <v>8.7671679999999999</v>
      </c>
      <c r="AB385" s="54">
        <v>0</v>
      </c>
      <c r="AC385" s="54">
        <v>10.339242</v>
      </c>
      <c r="AD385" s="54">
        <v>1.5472859999999999</v>
      </c>
      <c r="AE385" s="54">
        <v>119.78313300000001</v>
      </c>
      <c r="AF385" s="54">
        <v>10.307479000000001</v>
      </c>
      <c r="AG385" s="53">
        <v>88.846659000000002</v>
      </c>
      <c r="AH385" s="53">
        <v>6.8644999999999998E-2</v>
      </c>
      <c r="AI385" s="54">
        <v>1.3880859999999999</v>
      </c>
      <c r="AJ385" s="54">
        <v>2.1824590000000001</v>
      </c>
      <c r="AK385" s="53">
        <v>3.0676999999999999</v>
      </c>
      <c r="AL385" s="53">
        <v>1.173378</v>
      </c>
      <c r="AM385" s="53">
        <v>2.4178000000000002E-2</v>
      </c>
      <c r="AN385" s="53">
        <v>0.173651</v>
      </c>
      <c r="AO385" s="53">
        <v>0</v>
      </c>
      <c r="AP385" s="53">
        <v>3.8786719999999999</v>
      </c>
      <c r="AQ385" s="53">
        <v>2.6752440000000002</v>
      </c>
      <c r="AR385" s="53">
        <v>4.0523000000000003E-2</v>
      </c>
      <c r="AS385" s="53">
        <v>3.1061999999999999E-2</v>
      </c>
      <c r="AT385" s="53">
        <v>1.604239</v>
      </c>
      <c r="AU385" s="109">
        <v>8.7683359999999997</v>
      </c>
      <c r="AV385" s="109">
        <v>9.2589999999999999E-3</v>
      </c>
    </row>
    <row r="386" spans="1:48" ht="14.25" customHeight="1" x14ac:dyDescent="0.3">
      <c r="A386" s="9">
        <v>385</v>
      </c>
      <c r="B386" s="3">
        <v>44147</v>
      </c>
      <c r="C386" s="112">
        <v>6.2397410000000004</v>
      </c>
      <c r="D386" s="54">
        <v>1.8952E-2</v>
      </c>
      <c r="E386" s="112">
        <v>3.1371999999999997E-2</v>
      </c>
      <c r="F386" s="54">
        <v>5.6106480000000003</v>
      </c>
      <c r="G386" s="54">
        <v>2.2487599999999999</v>
      </c>
      <c r="H386" s="54">
        <v>9.2321939999999998</v>
      </c>
      <c r="I386" s="54">
        <v>6.7641000000000007E-2</v>
      </c>
      <c r="J386" s="54">
        <v>2.0723579999999999</v>
      </c>
      <c r="K386" s="54">
        <v>1.343262</v>
      </c>
      <c r="L386" s="54">
        <v>2.1945429999999999</v>
      </c>
      <c r="M386" s="54">
        <v>0.18285499999999999</v>
      </c>
      <c r="N386" s="54">
        <v>1.8562369999999999</v>
      </c>
      <c r="O386" s="54">
        <v>0.14053099999999999</v>
      </c>
      <c r="P386" s="54">
        <v>7.9418110000000004</v>
      </c>
      <c r="Q386" s="54">
        <v>0</v>
      </c>
      <c r="R386" s="54">
        <v>3.9095999999999999E-2</v>
      </c>
      <c r="S386" s="54">
        <v>3.8551000000000002</v>
      </c>
      <c r="T386" s="54">
        <v>8.1153000000000003E-2</v>
      </c>
      <c r="U386" s="54">
        <v>8.7286809999999999</v>
      </c>
      <c r="V386" s="54">
        <v>10.098954000000001</v>
      </c>
      <c r="W386" s="54">
        <v>2.3071700000000002</v>
      </c>
      <c r="X386" s="54">
        <v>2.4403999999999999E-2</v>
      </c>
      <c r="Y386" s="54">
        <v>2.1473200000000001</v>
      </c>
      <c r="Z386" s="54">
        <v>1.074719</v>
      </c>
      <c r="AA386" s="54">
        <v>9.2616859999999992</v>
      </c>
      <c r="AB386" s="54">
        <v>0</v>
      </c>
      <c r="AC386" s="54">
        <v>10.339242</v>
      </c>
      <c r="AD386" s="54">
        <v>1.5472859999999999</v>
      </c>
      <c r="AE386" s="54">
        <v>119.443523</v>
      </c>
      <c r="AF386" s="54">
        <v>10.37283</v>
      </c>
      <c r="AG386" s="53">
        <v>89.039428999999998</v>
      </c>
      <c r="AH386" s="53">
        <v>6.8634000000000001E-2</v>
      </c>
      <c r="AI386" s="54">
        <v>1.432132</v>
      </c>
      <c r="AJ386" s="54">
        <v>2.1940789999999999</v>
      </c>
      <c r="AK386" s="53">
        <v>3.0813999999999999</v>
      </c>
      <c r="AL386" s="53">
        <v>1.191154</v>
      </c>
      <c r="AM386" s="53">
        <v>2.5079000000000001E-2</v>
      </c>
      <c r="AN386" s="53">
        <v>0.17375399999999999</v>
      </c>
      <c r="AO386" s="53">
        <v>0</v>
      </c>
      <c r="AP386" s="53">
        <v>3.8786719999999999</v>
      </c>
      <c r="AQ386" s="53">
        <v>2.6752440000000002</v>
      </c>
      <c r="AR386" s="53">
        <v>4.0523000000000003E-2</v>
      </c>
      <c r="AS386" s="53">
        <v>3.1061999999999999E-2</v>
      </c>
      <c r="AT386" s="53">
        <v>1.610077</v>
      </c>
      <c r="AU386" s="109">
        <v>8.7683359999999997</v>
      </c>
      <c r="AV386" s="109">
        <v>9.7009999999999996E-3</v>
      </c>
    </row>
    <row r="387" spans="1:48" ht="14.25" customHeight="1" x14ac:dyDescent="0.3">
      <c r="A387" s="9">
        <v>386</v>
      </c>
      <c r="B387" s="3">
        <v>44146</v>
      </c>
      <c r="C387" s="112">
        <v>6.2375829999999999</v>
      </c>
      <c r="D387" s="54">
        <v>1.8945E-2</v>
      </c>
      <c r="E387" s="112">
        <v>3.1352999999999999E-2</v>
      </c>
      <c r="F387" s="54">
        <v>5.6213499999999996</v>
      </c>
      <c r="G387" s="54">
        <v>2.2423310000000001</v>
      </c>
      <c r="H387" s="54">
        <v>9.4443999999999999</v>
      </c>
      <c r="I387" s="54">
        <v>6.9883000000000001E-2</v>
      </c>
      <c r="J387" s="54">
        <v>2.0029110000000001</v>
      </c>
      <c r="K387" s="54">
        <v>1.3213269999999999</v>
      </c>
      <c r="L387" s="54">
        <v>2.1906539999999999</v>
      </c>
      <c r="M387" s="54">
        <v>0.18279699999999999</v>
      </c>
      <c r="N387" s="54">
        <v>1.8567499999999999</v>
      </c>
      <c r="O387" s="54">
        <v>0.14047000000000001</v>
      </c>
      <c r="P387" s="54">
        <v>7.9155490000000004</v>
      </c>
      <c r="Q387" s="54">
        <v>0</v>
      </c>
      <c r="R387" s="54">
        <v>3.8739999999999997E-2</v>
      </c>
      <c r="S387" s="54">
        <v>3.7516000000000003</v>
      </c>
      <c r="T387" s="54">
        <v>8.1463999999999995E-2</v>
      </c>
      <c r="U387" s="54">
        <v>8.7286809999999999</v>
      </c>
      <c r="V387" s="54">
        <v>10.098954000000001</v>
      </c>
      <c r="W387" s="54">
        <v>2.2917179999999999</v>
      </c>
      <c r="X387" s="54">
        <v>2.4400000000000002E-2</v>
      </c>
      <c r="Y387" s="54">
        <v>2.0947900000000002</v>
      </c>
      <c r="Z387" s="54">
        <v>1.0743670000000001</v>
      </c>
      <c r="AA387" s="54">
        <v>9.1468469999999993</v>
      </c>
      <c r="AB387" s="54">
        <v>0</v>
      </c>
      <c r="AC387" s="54">
        <v>10.339242</v>
      </c>
      <c r="AD387" s="54">
        <v>1.5472859999999999</v>
      </c>
      <c r="AE387" s="54">
        <v>119.110551</v>
      </c>
      <c r="AF387" s="54">
        <v>10.365883</v>
      </c>
      <c r="AG387" s="53">
        <v>88.960262</v>
      </c>
      <c r="AH387" s="53">
        <v>6.8342E-2</v>
      </c>
      <c r="AI387" s="54">
        <v>1.466385</v>
      </c>
      <c r="AJ387" s="54">
        <v>2.1823959999999998</v>
      </c>
      <c r="AK387" s="53">
        <v>3.1356000000000002</v>
      </c>
      <c r="AL387" s="53">
        <v>1.194218</v>
      </c>
      <c r="AM387" s="53">
        <v>2.5342E-2</v>
      </c>
      <c r="AN387" s="53">
        <v>0.17274200000000001</v>
      </c>
      <c r="AO387" s="53">
        <v>0</v>
      </c>
      <c r="AP387" s="53">
        <v>3.8786719999999999</v>
      </c>
      <c r="AQ387" s="53">
        <v>2.6752440000000002</v>
      </c>
      <c r="AR387" s="53">
        <v>4.0523000000000003E-2</v>
      </c>
      <c r="AS387" s="53">
        <v>3.1061999999999999E-2</v>
      </c>
      <c r="AT387" s="53">
        <v>1.6098330000000001</v>
      </c>
      <c r="AU387" s="109">
        <v>8.7683359999999997</v>
      </c>
      <c r="AV387" s="109">
        <v>9.8650000000000005E-3</v>
      </c>
    </row>
    <row r="388" spans="1:48" ht="14.25" customHeight="1" x14ac:dyDescent="0.3">
      <c r="A388" s="9">
        <v>387</v>
      </c>
      <c r="B388" s="3">
        <v>44145</v>
      </c>
      <c r="C388" s="112">
        <v>6.2354120000000002</v>
      </c>
      <c r="D388" s="54">
        <v>1.8939000000000001E-2</v>
      </c>
      <c r="E388" s="112">
        <v>3.1341000000000001E-2</v>
      </c>
      <c r="F388" s="54">
        <v>5.6209850000000001</v>
      </c>
      <c r="G388" s="54">
        <v>2.2377739999999999</v>
      </c>
      <c r="H388" s="54">
        <v>9.3715910000000004</v>
      </c>
      <c r="I388" s="54">
        <v>7.1998999999999994E-2</v>
      </c>
      <c r="J388" s="54">
        <v>1.9787079999999999</v>
      </c>
      <c r="K388" s="54">
        <v>1.3125770000000001</v>
      </c>
      <c r="L388" s="54">
        <v>2.1877049999999998</v>
      </c>
      <c r="M388" s="54">
        <v>0.18273600000000001</v>
      </c>
      <c r="N388" s="54">
        <v>1.8594539999999999</v>
      </c>
      <c r="O388" s="54">
        <v>0.14042199999999999</v>
      </c>
      <c r="P388" s="54">
        <v>7.9113160000000002</v>
      </c>
      <c r="Q388" s="54">
        <v>0</v>
      </c>
      <c r="R388" s="54">
        <v>3.8857999999999997E-2</v>
      </c>
      <c r="S388" s="54">
        <v>3.7359999999999998</v>
      </c>
      <c r="T388" s="54">
        <v>8.2425999999999999E-2</v>
      </c>
      <c r="U388" s="54">
        <v>8.7286809999999999</v>
      </c>
      <c r="V388" s="54">
        <v>10.098954000000001</v>
      </c>
      <c r="W388" s="54">
        <v>2.291458</v>
      </c>
      <c r="X388" s="54">
        <v>2.4393000000000001E-2</v>
      </c>
      <c r="Y388" s="54">
        <v>2.0830199999999999</v>
      </c>
      <c r="Z388" s="54">
        <v>1.0744309999999999</v>
      </c>
      <c r="AA388" s="54">
        <v>9.0837330000000005</v>
      </c>
      <c r="AB388" s="54">
        <v>0</v>
      </c>
      <c r="AC388" s="54">
        <v>10.339242</v>
      </c>
      <c r="AD388" s="54">
        <v>1.5472859999999999</v>
      </c>
      <c r="AE388" s="54">
        <v>119.13694</v>
      </c>
      <c r="AF388" s="54">
        <v>10.341981000000001</v>
      </c>
      <c r="AG388" s="53">
        <v>88.786484000000002</v>
      </c>
      <c r="AH388" s="53">
        <v>6.8174999999999999E-2</v>
      </c>
      <c r="AI388" s="54">
        <v>1.4576690000000001</v>
      </c>
      <c r="AJ388" s="54">
        <v>2.1800449999999998</v>
      </c>
      <c r="AK388" s="53">
        <v>3.1517000000000004</v>
      </c>
      <c r="AL388" s="53">
        <v>1.1971099999999999</v>
      </c>
      <c r="AM388" s="53">
        <v>2.5184000000000002E-2</v>
      </c>
      <c r="AN388" s="53">
        <v>0.17282700000000001</v>
      </c>
      <c r="AO388" s="53">
        <v>0</v>
      </c>
      <c r="AP388" s="53">
        <v>3.8032509999999999</v>
      </c>
      <c r="AQ388" s="53">
        <v>2.6752440000000002</v>
      </c>
      <c r="AR388" s="53">
        <v>4.0294999999999997E-2</v>
      </c>
      <c r="AS388" s="53">
        <v>3.0969E-2</v>
      </c>
      <c r="AT388" s="53">
        <v>1.610193</v>
      </c>
      <c r="AU388" s="109">
        <v>8.7683359999999997</v>
      </c>
      <c r="AV388" s="109">
        <v>9.528E-3</v>
      </c>
    </row>
    <row r="389" spans="1:48" ht="14.25" customHeight="1" x14ac:dyDescent="0.3">
      <c r="A389" s="9">
        <v>388</v>
      </c>
      <c r="B389" s="3">
        <v>44144</v>
      </c>
      <c r="C389" s="112">
        <v>6.2333309999999997</v>
      </c>
      <c r="D389" s="54">
        <v>1.8932999999999998E-2</v>
      </c>
      <c r="E389" s="112">
        <v>3.1316999999999998E-2</v>
      </c>
      <c r="F389" s="54">
        <v>5.6334499999999998</v>
      </c>
      <c r="G389" s="54">
        <v>2.2473209999999999</v>
      </c>
      <c r="H389" s="54">
        <v>9.5907110000000007</v>
      </c>
      <c r="I389" s="54">
        <v>7.4594999999999995E-2</v>
      </c>
      <c r="J389" s="54">
        <v>1.922928</v>
      </c>
      <c r="K389" s="54">
        <v>1.2948280000000001</v>
      </c>
      <c r="L389" s="54">
        <v>2.1902979999999999</v>
      </c>
      <c r="M389" s="54">
        <v>0.18267700000000001</v>
      </c>
      <c r="N389" s="54">
        <v>1.8784479999999999</v>
      </c>
      <c r="O389" s="54">
        <v>0.14036999999999999</v>
      </c>
      <c r="P389" s="54">
        <v>7.8831759999999997</v>
      </c>
      <c r="Q389" s="54">
        <v>0</v>
      </c>
      <c r="R389" s="54">
        <v>3.8656999999999997E-2</v>
      </c>
      <c r="S389" s="54">
        <v>3.6464000000000003</v>
      </c>
      <c r="T389" s="54">
        <v>8.6887000000000006E-2</v>
      </c>
      <c r="U389" s="54">
        <v>8.7286809999999999</v>
      </c>
      <c r="V389" s="54">
        <v>10.098954000000001</v>
      </c>
      <c r="W389" s="54">
        <v>2.306864</v>
      </c>
      <c r="X389" s="54">
        <v>2.4383999999999999E-2</v>
      </c>
      <c r="Y389" s="54">
        <v>2.0368400000000002</v>
      </c>
      <c r="Z389" s="54">
        <v>1.0741320000000001</v>
      </c>
      <c r="AA389" s="54">
        <v>9.3255879999999998</v>
      </c>
      <c r="AB389" s="54">
        <v>0</v>
      </c>
      <c r="AC389" s="54">
        <v>10.339242</v>
      </c>
      <c r="AD389" s="54">
        <v>1.5472859999999999</v>
      </c>
      <c r="AE389" s="54">
        <v>118.75717899999999</v>
      </c>
      <c r="AF389" s="54">
        <v>10.341374999999999</v>
      </c>
      <c r="AG389" s="53">
        <v>88.784796999999998</v>
      </c>
      <c r="AH389" s="53">
        <v>6.8207000000000004E-2</v>
      </c>
      <c r="AI389" s="54">
        <v>1.49834</v>
      </c>
      <c r="AJ389" s="54">
        <v>2.18804</v>
      </c>
      <c r="AK389" s="53">
        <v>3.2188000000000003</v>
      </c>
      <c r="AL389" s="53">
        <v>1.2125459999999999</v>
      </c>
      <c r="AM389" s="53">
        <v>2.5734E-2</v>
      </c>
      <c r="AN389" s="53">
        <v>0.17315700000000001</v>
      </c>
      <c r="AO389" s="53">
        <v>0</v>
      </c>
      <c r="AP389" s="53">
        <v>3.8032509999999999</v>
      </c>
      <c r="AQ389" s="53">
        <v>2.6752440000000002</v>
      </c>
      <c r="AR389" s="53">
        <v>4.0294999999999997E-2</v>
      </c>
      <c r="AS389" s="53">
        <v>3.0969E-2</v>
      </c>
      <c r="AT389" s="53">
        <v>1.6166659999999999</v>
      </c>
      <c r="AU389" s="109">
        <v>8.7683359999999997</v>
      </c>
      <c r="AV389" s="109">
        <v>9.3039999999999998E-3</v>
      </c>
    </row>
    <row r="390" spans="1:48" ht="14.25" customHeight="1" x14ac:dyDescent="0.3">
      <c r="A390" s="9">
        <v>389</v>
      </c>
      <c r="B390" s="3">
        <v>44141</v>
      </c>
      <c r="C390" s="112">
        <v>6.2268809999999997</v>
      </c>
      <c r="D390" s="54">
        <v>1.8914E-2</v>
      </c>
      <c r="E390" s="112">
        <v>3.1285E-2</v>
      </c>
      <c r="F390" s="54">
        <v>5.6250169999999997</v>
      </c>
      <c r="G390" s="54">
        <v>2.2405520000000001</v>
      </c>
      <c r="H390" s="54">
        <v>9.5761610000000008</v>
      </c>
      <c r="I390" s="54">
        <v>7.3067999999999994E-2</v>
      </c>
      <c r="J390" s="54">
        <v>1.89971</v>
      </c>
      <c r="K390" s="54">
        <v>1.2727710000000001</v>
      </c>
      <c r="L390" s="54">
        <v>2.1867920000000001</v>
      </c>
      <c r="M390" s="54">
        <v>0.1825</v>
      </c>
      <c r="N390" s="54">
        <v>1.8674409999999999</v>
      </c>
      <c r="O390" s="54">
        <v>0.14022899999999999</v>
      </c>
      <c r="P390" s="54">
        <v>7.8666600000000004</v>
      </c>
      <c r="Q390" s="54">
        <v>0</v>
      </c>
      <c r="R390" s="54">
        <v>3.8181E-2</v>
      </c>
      <c r="S390" s="54">
        <v>3.6039000000000003</v>
      </c>
      <c r="T390" s="54">
        <v>8.6604E-2</v>
      </c>
      <c r="U390" s="54">
        <v>8.5789989999999996</v>
      </c>
      <c r="V390" s="54">
        <v>9.9326760000000007</v>
      </c>
      <c r="W390" s="54">
        <v>2.3020420000000001</v>
      </c>
      <c r="X390" s="54">
        <v>2.4365000000000001E-2</v>
      </c>
      <c r="Y390" s="54">
        <v>2.0173800000000002</v>
      </c>
      <c r="Z390" s="54">
        <v>1.0867169999999999</v>
      </c>
      <c r="AA390" s="54">
        <v>9.3038349999999994</v>
      </c>
      <c r="AB390" s="54">
        <v>0</v>
      </c>
      <c r="AC390" s="54">
        <v>10.174236000000001</v>
      </c>
      <c r="AD390" s="54">
        <v>1.5406629999999999</v>
      </c>
      <c r="AE390" s="54">
        <v>118.570747</v>
      </c>
      <c r="AF390" s="54">
        <v>10.308116</v>
      </c>
      <c r="AG390" s="53">
        <v>88.633154000000005</v>
      </c>
      <c r="AH390" s="53">
        <v>6.8073999999999996E-2</v>
      </c>
      <c r="AI390" s="54">
        <v>1.4864299999999999</v>
      </c>
      <c r="AJ390" s="54">
        <v>2.1866810000000001</v>
      </c>
      <c r="AK390" s="53">
        <v>3.2130999999999998</v>
      </c>
      <c r="AL390" s="53">
        <v>1.2056560000000001</v>
      </c>
      <c r="AM390" s="53">
        <v>2.5654E-2</v>
      </c>
      <c r="AN390" s="53">
        <v>0.17210800000000001</v>
      </c>
      <c r="AO390" s="53">
        <v>0</v>
      </c>
      <c r="AP390" s="53">
        <v>3.8032509999999999</v>
      </c>
      <c r="AQ390" s="53">
        <v>2.6752440000000002</v>
      </c>
      <c r="AR390" s="53">
        <v>4.0294999999999997E-2</v>
      </c>
      <c r="AS390" s="53">
        <v>3.0969E-2</v>
      </c>
      <c r="AT390" s="53">
        <v>1.6112820000000001</v>
      </c>
      <c r="AU390" s="109">
        <v>8.7683359999999997</v>
      </c>
      <c r="AV390" s="109">
        <v>9.5209999999999999E-3</v>
      </c>
    </row>
    <row r="391" spans="1:48" ht="14.25" customHeight="1" x14ac:dyDescent="0.3">
      <c r="A391" s="9">
        <v>390</v>
      </c>
      <c r="B391" s="3">
        <v>44140</v>
      </c>
      <c r="C391" s="112">
        <v>6.2247560000000002</v>
      </c>
      <c r="D391" s="54">
        <v>1.8908000000000001E-2</v>
      </c>
      <c r="E391" s="112">
        <v>3.1274999999999997E-2</v>
      </c>
      <c r="F391" s="54">
        <v>5.6132790000000004</v>
      </c>
      <c r="G391" s="54">
        <v>2.2286169999999998</v>
      </c>
      <c r="H391" s="54">
        <v>9.5356670000000001</v>
      </c>
      <c r="I391" s="54">
        <v>7.2132000000000002E-2</v>
      </c>
      <c r="J391" s="54">
        <v>1.8872249999999999</v>
      </c>
      <c r="K391" s="54">
        <v>1.261415</v>
      </c>
      <c r="L391" s="54">
        <v>2.182579</v>
      </c>
      <c r="M391" s="54">
        <v>0.18243899999999999</v>
      </c>
      <c r="N391" s="54">
        <v>1.851888</v>
      </c>
      <c r="O391" s="54">
        <v>0.140184</v>
      </c>
      <c r="P391" s="54">
        <v>7.8647999999999998</v>
      </c>
      <c r="Q391" s="54">
        <v>0</v>
      </c>
      <c r="R391" s="54">
        <v>3.7754000000000003E-2</v>
      </c>
      <c r="S391" s="54">
        <v>3.5552999999999999</v>
      </c>
      <c r="T391" s="54">
        <v>8.4611000000000006E-2</v>
      </c>
      <c r="U391" s="54">
        <v>8.5789989999999996</v>
      </c>
      <c r="V391" s="54">
        <v>9.9326760000000007</v>
      </c>
      <c r="W391" s="54">
        <v>2.282867</v>
      </c>
      <c r="X391" s="54">
        <v>2.4357E-2</v>
      </c>
      <c r="Y391" s="54">
        <v>1.98952</v>
      </c>
      <c r="Z391" s="54">
        <v>1.0864799999999999</v>
      </c>
      <c r="AA391" s="54">
        <v>9.3004239999999996</v>
      </c>
      <c r="AB391" s="54">
        <v>0</v>
      </c>
      <c r="AC391" s="54">
        <v>10.174236000000001</v>
      </c>
      <c r="AD391" s="54">
        <v>1.5406629999999999</v>
      </c>
      <c r="AE391" s="54">
        <v>118.554225</v>
      </c>
      <c r="AF391" s="54">
        <v>10.289980999999999</v>
      </c>
      <c r="AG391" s="53">
        <v>88.534208000000007</v>
      </c>
      <c r="AH391" s="53">
        <v>6.7889000000000005E-2</v>
      </c>
      <c r="AI391" s="54">
        <v>1.4768920000000001</v>
      </c>
      <c r="AJ391" s="54">
        <v>2.174874</v>
      </c>
      <c r="AK391" s="53">
        <v>3.1801000000000004</v>
      </c>
      <c r="AL391" s="53">
        <v>1.1938770000000001</v>
      </c>
      <c r="AM391" s="53">
        <v>2.5405E-2</v>
      </c>
      <c r="AN391" s="53">
        <v>0.17138200000000001</v>
      </c>
      <c r="AO391" s="53">
        <v>0</v>
      </c>
      <c r="AP391" s="53">
        <v>3.8032509999999999</v>
      </c>
      <c r="AQ391" s="53">
        <v>2.6752440000000002</v>
      </c>
      <c r="AR391" s="53">
        <v>4.0294999999999997E-2</v>
      </c>
      <c r="AS391" s="53">
        <v>3.0969E-2</v>
      </c>
      <c r="AT391" s="53">
        <v>1.604228</v>
      </c>
      <c r="AU391" s="109">
        <v>8.7683359999999997</v>
      </c>
      <c r="AV391" s="109">
        <v>9.6279999999999994E-3</v>
      </c>
    </row>
    <row r="392" spans="1:48" ht="14.25" customHeight="1" x14ac:dyDescent="0.3">
      <c r="A392" s="9">
        <v>391</v>
      </c>
      <c r="B392" s="3">
        <v>44139</v>
      </c>
      <c r="C392" s="112">
        <v>6.2226410000000003</v>
      </c>
      <c r="D392" s="54">
        <v>1.8903E-2</v>
      </c>
      <c r="E392" s="112">
        <v>3.1267999999999997E-2</v>
      </c>
      <c r="F392" s="54">
        <v>5.6098400000000002</v>
      </c>
      <c r="G392" s="54">
        <v>2.2190400000000001</v>
      </c>
      <c r="H392" s="54">
        <v>9.5302520000000008</v>
      </c>
      <c r="I392" s="54">
        <v>7.2193999999999994E-2</v>
      </c>
      <c r="J392" s="54">
        <v>1.858152</v>
      </c>
      <c r="K392" s="54">
        <v>1.2225809999999999</v>
      </c>
      <c r="L392" s="54">
        <v>2.179198</v>
      </c>
      <c r="M392" s="54">
        <v>0.18237800000000001</v>
      </c>
      <c r="N392" s="54">
        <v>1.832063</v>
      </c>
      <c r="O392" s="54">
        <v>0.14014399999999999</v>
      </c>
      <c r="P392" s="54">
        <v>7.8650650000000004</v>
      </c>
      <c r="Q392" s="54">
        <v>0</v>
      </c>
      <c r="R392" s="54">
        <v>3.73E-2</v>
      </c>
      <c r="S392" s="54">
        <v>3.488</v>
      </c>
      <c r="T392" s="54">
        <v>8.2059999999999994E-2</v>
      </c>
      <c r="U392" s="54">
        <v>8.5789989999999996</v>
      </c>
      <c r="V392" s="54">
        <v>9.9326760000000007</v>
      </c>
      <c r="W392" s="54">
        <v>2.2719040000000001</v>
      </c>
      <c r="X392" s="54">
        <v>2.435E-2</v>
      </c>
      <c r="Y392" s="54">
        <v>1.9539</v>
      </c>
      <c r="Z392" s="54">
        <v>1.086211</v>
      </c>
      <c r="AA392" s="54">
        <v>9.3007390000000001</v>
      </c>
      <c r="AB392" s="54">
        <v>0</v>
      </c>
      <c r="AC392" s="54">
        <v>10.174236000000001</v>
      </c>
      <c r="AD392" s="54">
        <v>1.5406629999999999</v>
      </c>
      <c r="AE392" s="54">
        <v>118.576911</v>
      </c>
      <c r="AF392" s="54">
        <v>10.270944999999999</v>
      </c>
      <c r="AG392" s="53">
        <v>88.457275999999993</v>
      </c>
      <c r="AH392" s="53">
        <v>6.7770999999999998E-2</v>
      </c>
      <c r="AI392" s="54">
        <v>1.4723919999999999</v>
      </c>
      <c r="AJ392" s="54">
        <v>2.16899</v>
      </c>
      <c r="AK392" s="53">
        <v>3.1536</v>
      </c>
      <c r="AL392" s="53">
        <v>1.180474</v>
      </c>
      <c r="AM392" s="53">
        <v>2.5371000000000001E-2</v>
      </c>
      <c r="AN392" s="53">
        <v>0.170377</v>
      </c>
      <c r="AO392" s="53">
        <v>0</v>
      </c>
      <c r="AP392" s="53">
        <v>3.8032509999999999</v>
      </c>
      <c r="AQ392" s="53">
        <v>2.6752440000000002</v>
      </c>
      <c r="AR392" s="53">
        <v>4.0294999999999997E-2</v>
      </c>
      <c r="AS392" s="53">
        <v>3.0969E-2</v>
      </c>
      <c r="AT392" s="53">
        <v>1.599207</v>
      </c>
      <c r="AU392" s="109">
        <v>8.7683359999999997</v>
      </c>
      <c r="AV392" s="109">
        <v>9.384E-3</v>
      </c>
    </row>
    <row r="393" spans="1:48" ht="14.25" customHeight="1" x14ac:dyDescent="0.3">
      <c r="A393" s="9">
        <v>392</v>
      </c>
      <c r="B393" s="3">
        <v>44138</v>
      </c>
      <c r="C393" s="112">
        <v>6.2204959999999998</v>
      </c>
      <c r="D393" s="54">
        <v>1.8898000000000002E-2</v>
      </c>
      <c r="E393" s="112">
        <v>3.1258000000000001E-2</v>
      </c>
      <c r="F393" s="54">
        <v>5.6048220000000004</v>
      </c>
      <c r="G393" s="54">
        <v>2.2015790000000002</v>
      </c>
      <c r="H393" s="54">
        <v>9.4591729999999998</v>
      </c>
      <c r="I393" s="54">
        <v>7.1337999999999999E-2</v>
      </c>
      <c r="J393" s="54">
        <v>1.8308759999999999</v>
      </c>
      <c r="K393" s="54">
        <v>1.2106509999999999</v>
      </c>
      <c r="L393" s="54">
        <v>2.172085</v>
      </c>
      <c r="M393" s="54">
        <v>0.18231800000000001</v>
      </c>
      <c r="N393" s="54">
        <v>1.8158780000000001</v>
      </c>
      <c r="O393" s="54">
        <v>0.140099</v>
      </c>
      <c r="P393" s="54">
        <v>7.8691610000000001</v>
      </c>
      <c r="Q393" s="54">
        <v>0</v>
      </c>
      <c r="R393" s="54">
        <v>3.7171999999999997E-2</v>
      </c>
      <c r="S393" s="54">
        <v>3.4269000000000003</v>
      </c>
      <c r="T393" s="54">
        <v>8.0310999999999994E-2</v>
      </c>
      <c r="U393" s="54">
        <v>8.5789989999999996</v>
      </c>
      <c r="V393" s="54">
        <v>9.9326760000000007</v>
      </c>
      <c r="W393" s="54">
        <v>2.259944</v>
      </c>
      <c r="X393" s="54">
        <v>2.4341999999999999E-2</v>
      </c>
      <c r="Y393" s="54">
        <v>1.9189400000000001</v>
      </c>
      <c r="Z393" s="54">
        <v>1.085941</v>
      </c>
      <c r="AA393" s="54">
        <v>9.2298969999999994</v>
      </c>
      <c r="AB393" s="54">
        <v>0</v>
      </c>
      <c r="AC393" s="54">
        <v>10.174236000000001</v>
      </c>
      <c r="AD393" s="54">
        <v>1.5406629999999999</v>
      </c>
      <c r="AE393" s="54">
        <v>118.60780099999999</v>
      </c>
      <c r="AF393" s="54">
        <v>10.195088</v>
      </c>
      <c r="AG393" s="53">
        <v>88.164302000000006</v>
      </c>
      <c r="AH393" s="53">
        <v>6.7904000000000006E-2</v>
      </c>
      <c r="AI393" s="54">
        <v>1.4549529999999999</v>
      </c>
      <c r="AJ393" s="54">
        <v>2.16242</v>
      </c>
      <c r="AK393" s="53">
        <v>3.1837999999999997</v>
      </c>
      <c r="AL393" s="53">
        <v>1.17075</v>
      </c>
      <c r="AM393" s="53">
        <v>2.4646000000000001E-2</v>
      </c>
      <c r="AN393" s="53">
        <v>0.17031199999999999</v>
      </c>
      <c r="AO393" s="53">
        <v>0</v>
      </c>
      <c r="AP393" s="53">
        <v>3.7509329999999999</v>
      </c>
      <c r="AQ393" s="53">
        <v>2.6752440000000002</v>
      </c>
      <c r="AR393" s="53">
        <v>4.0202000000000002E-2</v>
      </c>
      <c r="AS393" s="53">
        <v>3.0922999999999999E-2</v>
      </c>
      <c r="AT393" s="53">
        <v>1.5929219999999999</v>
      </c>
      <c r="AU393" s="109">
        <v>8.7683359999999997</v>
      </c>
      <c r="AV393" s="109">
        <v>9.1350000000000008E-3</v>
      </c>
    </row>
    <row r="394" spans="1:48" ht="14.25" customHeight="1" x14ac:dyDescent="0.3">
      <c r="A394" s="9">
        <v>393</v>
      </c>
      <c r="B394" s="3">
        <v>44137</v>
      </c>
      <c r="C394" s="112">
        <v>6.2183999999999999</v>
      </c>
      <c r="D394" s="54">
        <v>1.8891000000000002E-2</v>
      </c>
      <c r="E394" s="112">
        <v>3.1253999999999997E-2</v>
      </c>
      <c r="F394" s="54">
        <v>5.597626</v>
      </c>
      <c r="G394" s="54">
        <v>2.1871659999999999</v>
      </c>
      <c r="H394" s="54">
        <v>9.3961030000000001</v>
      </c>
      <c r="I394" s="54">
        <v>7.0219000000000004E-2</v>
      </c>
      <c r="J394" s="54">
        <v>1.7948310000000001</v>
      </c>
      <c r="K394" s="54">
        <v>1.2031579999999999</v>
      </c>
      <c r="L394" s="54">
        <v>2.1659510000000002</v>
      </c>
      <c r="M394" s="54">
        <v>0.182258</v>
      </c>
      <c r="N394" s="54">
        <v>1.805086</v>
      </c>
      <c r="O394" s="54">
        <v>0.14005500000000001</v>
      </c>
      <c r="P394" s="54">
        <v>7.875356</v>
      </c>
      <c r="Q394" s="54">
        <v>0</v>
      </c>
      <c r="R394" s="54">
        <v>3.6655E-2</v>
      </c>
      <c r="S394" s="54">
        <v>3.3752999999999997</v>
      </c>
      <c r="T394" s="54">
        <v>7.9226000000000005E-2</v>
      </c>
      <c r="U394" s="54">
        <v>8.5789989999999996</v>
      </c>
      <c r="V394" s="54">
        <v>9.9326760000000007</v>
      </c>
      <c r="W394" s="54">
        <v>2.2483240000000002</v>
      </c>
      <c r="X394" s="54">
        <v>2.4336E-2</v>
      </c>
      <c r="Y394" s="54">
        <v>1.8923000000000001</v>
      </c>
      <c r="Z394" s="54">
        <v>1.0856710000000001</v>
      </c>
      <c r="AA394" s="54">
        <v>9.1678029999999993</v>
      </c>
      <c r="AB394" s="54">
        <v>0</v>
      </c>
      <c r="AC394" s="54">
        <v>10.174236000000001</v>
      </c>
      <c r="AD394" s="54">
        <v>1.5406629999999999</v>
      </c>
      <c r="AE394" s="54">
        <v>118.855097</v>
      </c>
      <c r="AF394" s="54">
        <v>10.152253</v>
      </c>
      <c r="AG394" s="53">
        <v>87.994629000000003</v>
      </c>
      <c r="AH394" s="53">
        <v>6.7782999999999996E-2</v>
      </c>
      <c r="AI394" s="54">
        <v>1.4456359999999999</v>
      </c>
      <c r="AJ394" s="54">
        <v>2.1551809999999998</v>
      </c>
      <c r="AK394" s="53">
        <v>3.1739000000000002</v>
      </c>
      <c r="AL394" s="53">
        <v>1.1644239999999999</v>
      </c>
      <c r="AM394" s="53">
        <v>2.4473999999999999E-2</v>
      </c>
      <c r="AN394" s="53">
        <v>0.16912199999999999</v>
      </c>
      <c r="AO394" s="53">
        <v>0</v>
      </c>
      <c r="AP394" s="53">
        <v>3.7509329999999999</v>
      </c>
      <c r="AQ394" s="53">
        <v>2.6752440000000002</v>
      </c>
      <c r="AR394" s="53">
        <v>4.0202000000000002E-2</v>
      </c>
      <c r="AS394" s="53">
        <v>3.0922999999999999E-2</v>
      </c>
      <c r="AT394" s="53">
        <v>1.585526</v>
      </c>
      <c r="AU394" s="109">
        <v>8.7683359999999997</v>
      </c>
      <c r="AV394" s="109">
        <v>8.7200000000000003E-3</v>
      </c>
    </row>
    <row r="395" spans="1:48" ht="14.25" customHeight="1" x14ac:dyDescent="0.3">
      <c r="A395" s="9">
        <v>394</v>
      </c>
      <c r="B395" s="3">
        <v>44134</v>
      </c>
      <c r="C395" s="112">
        <v>6.2119520000000001</v>
      </c>
      <c r="D395" s="54">
        <v>1.8873000000000001E-2</v>
      </c>
      <c r="E395" s="112">
        <v>3.1227999999999999E-2</v>
      </c>
      <c r="F395" s="54">
        <v>5.5849669999999998</v>
      </c>
      <c r="G395" s="54">
        <v>2.1702189999999999</v>
      </c>
      <c r="H395" s="54">
        <v>9.2373530000000006</v>
      </c>
      <c r="I395" s="54">
        <v>6.9932999999999995E-2</v>
      </c>
      <c r="J395" s="54">
        <v>1.8075969999999999</v>
      </c>
      <c r="K395" s="54">
        <v>1.1916420000000001</v>
      </c>
      <c r="L395" s="54">
        <v>2.1569440000000002</v>
      </c>
      <c r="M395" s="54">
        <v>0.18207200000000001</v>
      </c>
      <c r="N395" s="54">
        <v>1.796746</v>
      </c>
      <c r="O395" s="54">
        <v>0.13992399999999999</v>
      </c>
      <c r="P395" s="54">
        <v>7.8836820000000003</v>
      </c>
      <c r="Q395" s="54">
        <v>0</v>
      </c>
      <c r="R395" s="54">
        <v>3.6742999999999998E-2</v>
      </c>
      <c r="S395" s="54">
        <v>3.4277000000000002</v>
      </c>
      <c r="T395" s="54">
        <v>7.9162999999999997E-2</v>
      </c>
      <c r="U395" s="54">
        <v>8.2603069999999992</v>
      </c>
      <c r="V395" s="54">
        <v>9.6377659999999992</v>
      </c>
      <c r="W395" s="54">
        <v>2.2364700000000002</v>
      </c>
      <c r="X395" s="54">
        <v>2.4309999999999998E-2</v>
      </c>
      <c r="Y395" s="54">
        <v>1.923</v>
      </c>
      <c r="Z395" s="54">
        <v>1.0848599999999999</v>
      </c>
      <c r="AA395" s="54">
        <v>8.9993560000000006</v>
      </c>
      <c r="AB395" s="54">
        <v>0</v>
      </c>
      <c r="AC395" s="54">
        <v>9.7787670000000002</v>
      </c>
      <c r="AD395" s="54">
        <v>1.5442830000000001</v>
      </c>
      <c r="AE395" s="54">
        <v>118.99346</v>
      </c>
      <c r="AF395" s="54">
        <v>10.127136999999999</v>
      </c>
      <c r="AG395" s="53">
        <v>87.816822000000002</v>
      </c>
      <c r="AH395" s="53">
        <v>6.7688999999999999E-2</v>
      </c>
      <c r="AI395" s="54">
        <v>1.430112</v>
      </c>
      <c r="AJ395" s="54">
        <v>2.144196</v>
      </c>
      <c r="AK395" s="53">
        <v>3.1749999999999998</v>
      </c>
      <c r="AL395" s="53">
        <v>1.1577109999999999</v>
      </c>
      <c r="AM395" s="53">
        <v>2.4611000000000001E-2</v>
      </c>
      <c r="AN395" s="53">
        <v>0.16903899999999999</v>
      </c>
      <c r="AO395" s="53">
        <v>0</v>
      </c>
      <c r="AP395" s="53">
        <v>3.7827769999999998</v>
      </c>
      <c r="AQ395" s="53">
        <v>2.6752440000000002</v>
      </c>
      <c r="AR395" s="53">
        <v>4.0087999999999999E-2</v>
      </c>
      <c r="AS395" s="53">
        <v>3.0882E-2</v>
      </c>
      <c r="AT395" s="53">
        <v>1.5799639999999999</v>
      </c>
      <c r="AU395" s="109">
        <v>8.1179159999999992</v>
      </c>
      <c r="AV395" s="109">
        <v>8.6339999999999993E-3</v>
      </c>
    </row>
    <row r="396" spans="1:48" ht="14.25" customHeight="1" x14ac:dyDescent="0.3">
      <c r="A396" s="9">
        <v>395</v>
      </c>
      <c r="B396" s="3">
        <v>44132</v>
      </c>
      <c r="C396" s="112">
        <v>6.207668</v>
      </c>
      <c r="D396" s="54">
        <v>1.8862E-2</v>
      </c>
      <c r="E396" s="112">
        <v>3.1209000000000001E-2</v>
      </c>
      <c r="F396" s="54">
        <v>5.5848950000000004</v>
      </c>
      <c r="G396" s="54">
        <v>2.1846779999999999</v>
      </c>
      <c r="H396" s="54">
        <v>9.2348470000000002</v>
      </c>
      <c r="I396" s="54">
        <v>6.9934999999999997E-2</v>
      </c>
      <c r="J396" s="54">
        <v>1.848681</v>
      </c>
      <c r="K396" s="54">
        <v>1.2171959999999999</v>
      </c>
      <c r="L396" s="54">
        <v>2.1609430000000001</v>
      </c>
      <c r="M396" s="54">
        <v>0.181952</v>
      </c>
      <c r="N396" s="54">
        <v>1.8081229999999999</v>
      </c>
      <c r="O396" s="54">
        <v>0.13983799999999999</v>
      </c>
      <c r="P396" s="54">
        <v>7.8844560000000001</v>
      </c>
      <c r="Q396" s="54">
        <v>0</v>
      </c>
      <c r="R396" s="54">
        <v>3.7575999999999998E-2</v>
      </c>
      <c r="S396" s="54">
        <v>3.5333999999999999</v>
      </c>
      <c r="T396" s="54">
        <v>8.0615000000000006E-2</v>
      </c>
      <c r="U396" s="54">
        <v>8.2603069999999992</v>
      </c>
      <c r="V396" s="54">
        <v>9.6377659999999992</v>
      </c>
      <c r="W396" s="54">
        <v>2.2479480000000001</v>
      </c>
      <c r="X396" s="54">
        <v>2.4295000000000001E-2</v>
      </c>
      <c r="Y396" s="54">
        <v>1.97648</v>
      </c>
      <c r="Z396" s="54">
        <v>1.08432</v>
      </c>
      <c r="AA396" s="54">
        <v>8.9975280000000009</v>
      </c>
      <c r="AB396" s="54">
        <v>0</v>
      </c>
      <c r="AC396" s="54">
        <v>9.7787670000000002</v>
      </c>
      <c r="AD396" s="54">
        <v>1.5442830000000001</v>
      </c>
      <c r="AE396" s="54">
        <v>118.976133</v>
      </c>
      <c r="AF396" s="54">
        <v>10.149785</v>
      </c>
      <c r="AG396" s="53">
        <v>87.873958999999999</v>
      </c>
      <c r="AH396" s="53">
        <v>6.7699999999999996E-2</v>
      </c>
      <c r="AI396" s="54">
        <v>1.4290579999999999</v>
      </c>
      <c r="AJ396" s="54">
        <v>2.1502430000000001</v>
      </c>
      <c r="AK396" s="53">
        <v>3.1970999999999998</v>
      </c>
      <c r="AL396" s="53">
        <v>1.163098</v>
      </c>
      <c r="AM396" s="53">
        <v>2.462E-2</v>
      </c>
      <c r="AN396" s="53">
        <v>0.17017699999999999</v>
      </c>
      <c r="AO396" s="53">
        <v>0</v>
      </c>
      <c r="AP396" s="53">
        <v>3.7827769999999998</v>
      </c>
      <c r="AQ396" s="53">
        <v>2.5376500000000002</v>
      </c>
      <c r="AR396" s="53">
        <v>4.0087999999999999E-2</v>
      </c>
      <c r="AS396" s="53">
        <v>3.0882E-2</v>
      </c>
      <c r="AT396" s="53">
        <v>1.586805</v>
      </c>
      <c r="AU396" s="109">
        <v>8.1179159999999992</v>
      </c>
      <c r="AV396" s="109">
        <v>9.3220000000000004E-3</v>
      </c>
    </row>
    <row r="397" spans="1:48" ht="14.25" customHeight="1" x14ac:dyDescent="0.3">
      <c r="A397" s="9">
        <v>396</v>
      </c>
      <c r="B397" s="3">
        <v>44131</v>
      </c>
      <c r="C397" s="112">
        <v>6.2056230000000001</v>
      </c>
      <c r="D397" s="54">
        <v>1.8856999999999999E-2</v>
      </c>
      <c r="E397" s="112">
        <v>3.1202000000000001E-2</v>
      </c>
      <c r="F397" s="54">
        <v>5.5749599999999999</v>
      </c>
      <c r="G397" s="54">
        <v>2.1753779999999998</v>
      </c>
      <c r="H397" s="54">
        <v>9.1335429999999995</v>
      </c>
      <c r="I397" s="54">
        <v>6.9070999999999994E-2</v>
      </c>
      <c r="J397" s="54">
        <v>1.846473</v>
      </c>
      <c r="K397" s="54">
        <v>1.21092</v>
      </c>
      <c r="L397" s="54">
        <v>2.1571259999999999</v>
      </c>
      <c r="M397" s="54">
        <v>0.181893</v>
      </c>
      <c r="N397" s="54">
        <v>1.7967150000000001</v>
      </c>
      <c r="O397" s="54">
        <v>0.139795</v>
      </c>
      <c r="P397" s="54">
        <v>7.9055859999999996</v>
      </c>
      <c r="Q397" s="54">
        <v>0</v>
      </c>
      <c r="R397" s="54">
        <v>3.7897E-2</v>
      </c>
      <c r="S397" s="54">
        <v>3.5522999999999998</v>
      </c>
      <c r="T397" s="54">
        <v>7.9062999999999994E-2</v>
      </c>
      <c r="U397" s="54">
        <v>8.2603069999999992</v>
      </c>
      <c r="V397" s="54">
        <v>9.6377659999999992</v>
      </c>
      <c r="W397" s="54">
        <v>2.23332</v>
      </c>
      <c r="X397" s="54">
        <v>2.4287E-2</v>
      </c>
      <c r="Y397" s="54">
        <v>1.9824700000000002</v>
      </c>
      <c r="Z397" s="54">
        <v>1.0840529999999999</v>
      </c>
      <c r="AA397" s="54">
        <v>8.9127329999999994</v>
      </c>
      <c r="AB397" s="54">
        <v>0</v>
      </c>
      <c r="AC397" s="54">
        <v>9.7787670000000002</v>
      </c>
      <c r="AD397" s="54">
        <v>1.5442830000000001</v>
      </c>
      <c r="AE397" s="54">
        <v>119.205586</v>
      </c>
      <c r="AF397" s="54">
        <v>10.116332</v>
      </c>
      <c r="AG397" s="53">
        <v>87.751679999999993</v>
      </c>
      <c r="AH397" s="53">
        <v>6.7679000000000003E-2</v>
      </c>
      <c r="AI397" s="54">
        <v>1.415475</v>
      </c>
      <c r="AJ397" s="54">
        <v>2.139907</v>
      </c>
      <c r="AK397" s="53">
        <v>3.2290999999999999</v>
      </c>
      <c r="AL397" s="53">
        <v>1.1544190000000001</v>
      </c>
      <c r="AM397" s="53">
        <v>2.4351999999999999E-2</v>
      </c>
      <c r="AN397" s="53">
        <v>0.170321</v>
      </c>
      <c r="AO397" s="53">
        <v>0</v>
      </c>
      <c r="AP397" s="53">
        <v>3.7295739999999999</v>
      </c>
      <c r="AQ397" s="53">
        <v>2.5376500000000002</v>
      </c>
      <c r="AR397" s="53">
        <v>3.9868000000000001E-2</v>
      </c>
      <c r="AS397" s="53">
        <v>3.0893E-2</v>
      </c>
      <c r="AT397" s="53">
        <v>1.5842320000000001</v>
      </c>
      <c r="AU397" s="109">
        <v>8.1179159999999992</v>
      </c>
      <c r="AV397" s="109">
        <v>9.0320000000000001E-3</v>
      </c>
    </row>
    <row r="398" spans="1:48" ht="14.25" customHeight="1" x14ac:dyDescent="0.3">
      <c r="A398" s="9">
        <v>397</v>
      </c>
      <c r="B398" s="3">
        <v>44130</v>
      </c>
      <c r="C398" s="112">
        <v>6.203703</v>
      </c>
      <c r="D398" s="54">
        <v>1.8851E-2</v>
      </c>
      <c r="E398" s="112">
        <v>3.1192000000000001E-2</v>
      </c>
      <c r="F398" s="54">
        <v>5.5679559999999997</v>
      </c>
      <c r="G398" s="54">
        <v>2.183729</v>
      </c>
      <c r="H398" s="54">
        <v>9.0619359999999993</v>
      </c>
      <c r="I398" s="54">
        <v>6.8501000000000006E-2</v>
      </c>
      <c r="J398" s="54">
        <v>1.8969450000000001</v>
      </c>
      <c r="K398" s="54">
        <v>1.25623</v>
      </c>
      <c r="L398" s="54">
        <v>2.1584080000000001</v>
      </c>
      <c r="M398" s="54">
        <v>0.181835</v>
      </c>
      <c r="N398" s="54">
        <v>1.8060609999999999</v>
      </c>
      <c r="O398" s="54">
        <v>0.13975299999999999</v>
      </c>
      <c r="P398" s="54">
        <v>7.9121119999999996</v>
      </c>
      <c r="Q398" s="54">
        <v>0</v>
      </c>
      <c r="R398" s="54">
        <v>3.8494E-2</v>
      </c>
      <c r="S398" s="54">
        <v>3.6923999999999997</v>
      </c>
      <c r="T398" s="54">
        <v>8.0445000000000003E-2</v>
      </c>
      <c r="U398" s="54">
        <v>8.2603069999999992</v>
      </c>
      <c r="V398" s="54">
        <v>9.6377659999999992</v>
      </c>
      <c r="W398" s="54">
        <v>2.2355</v>
      </c>
      <c r="X398" s="54">
        <v>2.4278000000000001E-2</v>
      </c>
      <c r="Y398" s="54">
        <v>2.0631699999999999</v>
      </c>
      <c r="Z398" s="54">
        <v>1.0837829999999999</v>
      </c>
      <c r="AA398" s="54">
        <v>8.834225</v>
      </c>
      <c r="AB398" s="54">
        <v>0</v>
      </c>
      <c r="AC398" s="54">
        <v>9.7787670000000002</v>
      </c>
      <c r="AD398" s="54">
        <v>1.5442830000000001</v>
      </c>
      <c r="AE398" s="54">
        <v>119.23635</v>
      </c>
      <c r="AF398" s="54">
        <v>10.138695</v>
      </c>
      <c r="AG398" s="53">
        <v>87.791224999999997</v>
      </c>
      <c r="AH398" s="53">
        <v>6.7734000000000003E-2</v>
      </c>
      <c r="AI398" s="54">
        <v>1.399197</v>
      </c>
      <c r="AJ398" s="54">
        <v>2.1394310000000001</v>
      </c>
      <c r="AK398" s="53">
        <v>3.2467999999999995</v>
      </c>
      <c r="AL398" s="53">
        <v>1.1556649999999999</v>
      </c>
      <c r="AM398" s="53">
        <v>2.4535999999999999E-2</v>
      </c>
      <c r="AN398" s="53">
        <v>0.17133300000000001</v>
      </c>
      <c r="AO398" s="53">
        <v>0</v>
      </c>
      <c r="AP398" s="53">
        <v>3.7295739999999999</v>
      </c>
      <c r="AQ398" s="53">
        <v>2.5376500000000002</v>
      </c>
      <c r="AR398" s="53">
        <v>3.9868000000000001E-2</v>
      </c>
      <c r="AS398" s="53">
        <v>3.0893E-2</v>
      </c>
      <c r="AT398" s="53">
        <v>1.5894029999999999</v>
      </c>
      <c r="AU398" s="109">
        <v>8.1179159999999992</v>
      </c>
      <c r="AV398" s="109">
        <v>9.1909999999999995E-3</v>
      </c>
    </row>
    <row r="399" spans="1:48" ht="14.25" customHeight="1" x14ac:dyDescent="0.3">
      <c r="A399" s="9">
        <v>398</v>
      </c>
      <c r="B399" s="3">
        <v>44127</v>
      </c>
      <c r="C399" s="112">
        <v>6.1973479999999999</v>
      </c>
      <c r="D399" s="54">
        <v>1.8834E-2</v>
      </c>
      <c r="E399" s="112">
        <v>3.1161999999999999E-2</v>
      </c>
      <c r="F399" s="54">
        <v>5.558052</v>
      </c>
      <c r="G399" s="54">
        <v>2.1665640000000002</v>
      </c>
      <c r="H399" s="54">
        <v>8.9084869999999992</v>
      </c>
      <c r="I399" s="54">
        <v>6.7769999999999997E-2</v>
      </c>
      <c r="J399" s="54">
        <v>1.903017</v>
      </c>
      <c r="K399" s="54">
        <v>1.2559</v>
      </c>
      <c r="L399" s="54">
        <v>2.1483400000000001</v>
      </c>
      <c r="M399" s="54">
        <v>0.18166199999999999</v>
      </c>
      <c r="N399" s="54">
        <v>1.794416</v>
      </c>
      <c r="O399" s="54">
        <v>0.139626</v>
      </c>
      <c r="P399" s="54">
        <v>7.9330990000000003</v>
      </c>
      <c r="Q399" s="54">
        <v>0</v>
      </c>
      <c r="R399" s="54">
        <v>3.8593000000000002E-2</v>
      </c>
      <c r="S399" s="54">
        <v>3.7255999999999996</v>
      </c>
      <c r="T399" s="54">
        <v>7.9088000000000006E-2</v>
      </c>
      <c r="U399" s="54">
        <v>8.2139659999999992</v>
      </c>
      <c r="V399" s="54">
        <v>9.527609</v>
      </c>
      <c r="W399" s="54">
        <v>2.2177549999999999</v>
      </c>
      <c r="X399" s="54">
        <v>2.4253E-2</v>
      </c>
      <c r="Y399" s="54">
        <v>2.085</v>
      </c>
      <c r="Z399" s="54">
        <v>1.0829740000000001</v>
      </c>
      <c r="AA399" s="54">
        <v>8.6996859999999998</v>
      </c>
      <c r="AB399" s="54">
        <v>0</v>
      </c>
      <c r="AC399" s="54">
        <v>9.7404650000000004</v>
      </c>
      <c r="AD399" s="54">
        <v>1.5406070000000001</v>
      </c>
      <c r="AE399" s="54">
        <v>119.27825799999999</v>
      </c>
      <c r="AF399" s="54">
        <v>10.113803000000001</v>
      </c>
      <c r="AG399" s="53">
        <v>87.625891999999993</v>
      </c>
      <c r="AH399" s="53">
        <v>6.7602999999999996E-2</v>
      </c>
      <c r="AI399" s="54">
        <v>1.3805419999999999</v>
      </c>
      <c r="AJ399" s="54">
        <v>2.12656</v>
      </c>
      <c r="AK399" s="53">
        <v>3.2441999999999998</v>
      </c>
      <c r="AL399" s="53">
        <v>1.1449400000000001</v>
      </c>
      <c r="AM399" s="53">
        <v>2.4133000000000002E-2</v>
      </c>
      <c r="AN399" s="53">
        <v>0.171075</v>
      </c>
      <c r="AO399" s="53">
        <v>0</v>
      </c>
      <c r="AP399" s="53">
        <v>3.7295739999999999</v>
      </c>
      <c r="AQ399" s="53">
        <v>2.5376500000000002</v>
      </c>
      <c r="AR399" s="53">
        <v>3.9868000000000001E-2</v>
      </c>
      <c r="AS399" s="53">
        <v>3.0893E-2</v>
      </c>
      <c r="AT399" s="53">
        <v>1.5819840000000001</v>
      </c>
      <c r="AU399" s="109">
        <v>8.1179159999999992</v>
      </c>
      <c r="AV399" s="109">
        <v>9.2169999999999995E-3</v>
      </c>
    </row>
    <row r="400" spans="1:48" ht="14.25" customHeight="1" x14ac:dyDescent="0.3">
      <c r="A400" s="9">
        <v>399</v>
      </c>
      <c r="B400" s="3">
        <v>44126</v>
      </c>
      <c r="C400" s="112">
        <v>6.19543</v>
      </c>
      <c r="D400" s="54">
        <v>1.8828000000000001E-2</v>
      </c>
      <c r="E400" s="112">
        <v>3.1153E-2</v>
      </c>
      <c r="F400" s="54">
        <v>5.5602090000000004</v>
      </c>
      <c r="G400" s="54">
        <v>2.1802069999999998</v>
      </c>
      <c r="H400" s="54">
        <v>8.9323580000000007</v>
      </c>
      <c r="I400" s="54">
        <v>6.7530999999999994E-2</v>
      </c>
      <c r="J400" s="54">
        <v>1.922186</v>
      </c>
      <c r="K400" s="54">
        <v>1.2575430000000001</v>
      </c>
      <c r="L400" s="54">
        <v>2.1576770000000001</v>
      </c>
      <c r="M400" s="54">
        <v>0.18160899999999999</v>
      </c>
      <c r="N400" s="54">
        <v>1.799091</v>
      </c>
      <c r="O400" s="54">
        <v>0.13958499999999999</v>
      </c>
      <c r="P400" s="54">
        <v>7.9349299999999996</v>
      </c>
      <c r="Q400" s="54">
        <v>0</v>
      </c>
      <c r="R400" s="54">
        <v>3.8725000000000002E-2</v>
      </c>
      <c r="S400" s="54">
        <v>3.7553000000000001</v>
      </c>
      <c r="T400" s="54">
        <v>7.9510999999999998E-2</v>
      </c>
      <c r="U400" s="54">
        <v>8.2139659999999992</v>
      </c>
      <c r="V400" s="54">
        <v>9.527609</v>
      </c>
      <c r="W400" s="54">
        <v>2.2282860000000002</v>
      </c>
      <c r="X400" s="54">
        <v>2.4244000000000002E-2</v>
      </c>
      <c r="Y400" s="54">
        <v>2.0939199999999998</v>
      </c>
      <c r="Z400" s="54">
        <v>1.082705</v>
      </c>
      <c r="AA400" s="54">
        <v>8.7108550000000005</v>
      </c>
      <c r="AB400" s="54">
        <v>0</v>
      </c>
      <c r="AC400" s="54">
        <v>9.7404650000000004</v>
      </c>
      <c r="AD400" s="54">
        <v>1.5406070000000001</v>
      </c>
      <c r="AE400" s="54">
        <v>119.265653</v>
      </c>
      <c r="AF400" s="54">
        <v>10.144105</v>
      </c>
      <c r="AG400" s="53">
        <v>87.730716999999999</v>
      </c>
      <c r="AH400" s="53">
        <v>6.7512000000000003E-2</v>
      </c>
      <c r="AI400" s="54">
        <v>1.3798680000000001</v>
      </c>
      <c r="AJ400" s="54">
        <v>2.1331159999999998</v>
      </c>
      <c r="AK400" s="53">
        <v>3.2248000000000001</v>
      </c>
      <c r="AL400" s="53">
        <v>1.1475</v>
      </c>
      <c r="AM400" s="53">
        <v>2.4414999999999999E-2</v>
      </c>
      <c r="AN400" s="53">
        <v>0.17133999999999999</v>
      </c>
      <c r="AO400" s="53">
        <v>0</v>
      </c>
      <c r="AP400" s="53">
        <v>3.7295739999999999</v>
      </c>
      <c r="AQ400" s="53">
        <v>2.5376500000000002</v>
      </c>
      <c r="AR400" s="53">
        <v>3.9868000000000001E-2</v>
      </c>
      <c r="AS400" s="53">
        <v>3.0893E-2</v>
      </c>
      <c r="AT400" s="53">
        <v>1.5896170000000001</v>
      </c>
      <c r="AU400" s="109">
        <v>8.1179159999999992</v>
      </c>
      <c r="AV400" s="109">
        <v>9.1079999999999998E-3</v>
      </c>
    </row>
    <row r="401" spans="1:48" ht="14.25" customHeight="1" x14ac:dyDescent="0.3">
      <c r="A401" s="9">
        <v>400</v>
      </c>
      <c r="B401" s="3">
        <v>44125</v>
      </c>
      <c r="C401" s="112">
        <v>6.1935440000000002</v>
      </c>
      <c r="D401" s="54">
        <v>1.8821999999999998E-2</v>
      </c>
      <c r="E401" s="112">
        <v>3.1143000000000001E-2</v>
      </c>
      <c r="F401" s="54">
        <v>5.561693</v>
      </c>
      <c r="G401" s="54">
        <v>2.1879940000000002</v>
      </c>
      <c r="H401" s="54">
        <v>8.9806089999999994</v>
      </c>
      <c r="I401" s="54">
        <v>6.7763000000000004E-2</v>
      </c>
      <c r="J401" s="54">
        <v>1.919176</v>
      </c>
      <c r="K401" s="54">
        <v>1.257649</v>
      </c>
      <c r="L401" s="54">
        <v>2.1609319999999999</v>
      </c>
      <c r="M401" s="54">
        <v>0.181556</v>
      </c>
      <c r="N401" s="54">
        <v>1.802738</v>
      </c>
      <c r="O401" s="54">
        <v>0.139544</v>
      </c>
      <c r="P401" s="54">
        <v>7.9235860000000002</v>
      </c>
      <c r="Q401" s="54">
        <v>0</v>
      </c>
      <c r="R401" s="54">
        <v>3.8656000000000003E-2</v>
      </c>
      <c r="S401" s="54">
        <v>3.7482000000000002</v>
      </c>
      <c r="T401" s="54">
        <v>8.0196000000000003E-2</v>
      </c>
      <c r="U401" s="54">
        <v>8.2139659999999992</v>
      </c>
      <c r="V401" s="54">
        <v>9.527609</v>
      </c>
      <c r="W401" s="54">
        <v>2.2433260000000002</v>
      </c>
      <c r="X401" s="54">
        <v>2.4247999999999999E-2</v>
      </c>
      <c r="Y401" s="54">
        <v>2.0915300000000001</v>
      </c>
      <c r="Z401" s="54">
        <v>1.082435</v>
      </c>
      <c r="AA401" s="54">
        <v>8.7620070000000005</v>
      </c>
      <c r="AB401" s="54">
        <v>0</v>
      </c>
      <c r="AC401" s="54">
        <v>9.7404650000000004</v>
      </c>
      <c r="AD401" s="54">
        <v>1.5406070000000001</v>
      </c>
      <c r="AE401" s="54">
        <v>119.214792</v>
      </c>
      <c r="AF401" s="54">
        <v>10.139881000000001</v>
      </c>
      <c r="AG401" s="53">
        <v>87.709081999999995</v>
      </c>
      <c r="AH401" s="53">
        <v>6.7558999999999994E-2</v>
      </c>
      <c r="AI401" s="54">
        <v>1.386924</v>
      </c>
      <c r="AJ401" s="54">
        <v>2.1428590000000001</v>
      </c>
      <c r="AK401" s="53">
        <v>3.2404000000000002</v>
      </c>
      <c r="AL401" s="53">
        <v>1.1508069999999999</v>
      </c>
      <c r="AM401" s="53">
        <v>2.4292000000000001E-2</v>
      </c>
      <c r="AN401" s="53">
        <v>0.17138900000000001</v>
      </c>
      <c r="AO401" s="53">
        <v>0</v>
      </c>
      <c r="AP401" s="53">
        <v>3.7295739999999999</v>
      </c>
      <c r="AQ401" s="53">
        <v>2.5376500000000002</v>
      </c>
      <c r="AR401" s="53">
        <v>3.9868000000000001E-2</v>
      </c>
      <c r="AS401" s="53">
        <v>3.0893E-2</v>
      </c>
      <c r="AT401" s="53">
        <v>1.5917319999999999</v>
      </c>
      <c r="AU401" s="109">
        <v>8.1179159999999992</v>
      </c>
      <c r="AV401" s="109">
        <v>9.4619999999999999E-3</v>
      </c>
    </row>
    <row r="402" spans="1:48" ht="14.25" customHeight="1" x14ac:dyDescent="0.3">
      <c r="A402" s="9">
        <v>401</v>
      </c>
      <c r="B402" s="3">
        <v>44123</v>
      </c>
      <c r="C402" s="112">
        <v>6.1898489999999997</v>
      </c>
      <c r="D402" s="54">
        <v>1.8811000000000001E-2</v>
      </c>
      <c r="E402" s="112">
        <v>3.1123999999999999E-2</v>
      </c>
      <c r="F402" s="54">
        <v>5.5571609999999998</v>
      </c>
      <c r="G402" s="54">
        <v>2.184069</v>
      </c>
      <c r="H402" s="54">
        <v>9.0023920000000004</v>
      </c>
      <c r="I402" s="54">
        <v>6.8447999999999995E-2</v>
      </c>
      <c r="J402" s="54">
        <v>1.8959889999999999</v>
      </c>
      <c r="K402" s="54">
        <v>1.238586</v>
      </c>
      <c r="L402" s="54">
        <v>2.1594259999999998</v>
      </c>
      <c r="M402" s="54">
        <v>0.181449</v>
      </c>
      <c r="N402" s="54">
        <v>1.8036449999999999</v>
      </c>
      <c r="O402" s="54">
        <v>0.139462</v>
      </c>
      <c r="P402" s="54">
        <v>7.9157580000000003</v>
      </c>
      <c r="Q402" s="54">
        <v>0</v>
      </c>
      <c r="R402" s="54">
        <v>3.8446000000000001E-2</v>
      </c>
      <c r="S402" s="54">
        <v>3.7180999999999997</v>
      </c>
      <c r="T402" s="54">
        <v>8.1526000000000001E-2</v>
      </c>
      <c r="U402" s="54">
        <v>8.2139659999999992</v>
      </c>
      <c r="V402" s="54">
        <v>9.527609</v>
      </c>
      <c r="W402" s="54">
        <v>2.241851</v>
      </c>
      <c r="X402" s="54">
        <v>2.4236000000000001E-2</v>
      </c>
      <c r="Y402" s="54">
        <v>2.07361</v>
      </c>
      <c r="Z402" s="54">
        <v>1.0818970000000001</v>
      </c>
      <c r="AA402" s="54">
        <v>8.7894430000000003</v>
      </c>
      <c r="AB402" s="54">
        <v>0</v>
      </c>
      <c r="AC402" s="54">
        <v>9.7404650000000004</v>
      </c>
      <c r="AD402" s="54">
        <v>1.5406070000000001</v>
      </c>
      <c r="AE402" s="54">
        <v>119.269392</v>
      </c>
      <c r="AF402" s="54">
        <v>10.125119</v>
      </c>
      <c r="AG402" s="53">
        <v>87.638987</v>
      </c>
      <c r="AH402" s="53">
        <v>6.7431000000000005E-2</v>
      </c>
      <c r="AI402" s="54">
        <v>1.391154</v>
      </c>
      <c r="AJ402" s="54">
        <v>2.1417130000000002</v>
      </c>
      <c r="AK402" s="53">
        <v>3.2440999999999995</v>
      </c>
      <c r="AL402" s="53">
        <v>1.1539729999999999</v>
      </c>
      <c r="AM402" s="53">
        <v>2.4233000000000001E-2</v>
      </c>
      <c r="AN402" s="53">
        <v>0.17070099999999999</v>
      </c>
      <c r="AO402" s="53">
        <v>0</v>
      </c>
      <c r="AP402" s="53">
        <v>3.685495</v>
      </c>
      <c r="AQ402" s="53">
        <v>2.5376500000000002</v>
      </c>
      <c r="AR402" s="53">
        <v>3.9650999999999999E-2</v>
      </c>
      <c r="AS402" s="53">
        <v>3.0800999999999999E-2</v>
      </c>
      <c r="AT402" s="53">
        <v>1.590509</v>
      </c>
      <c r="AU402" s="109">
        <v>8.1179159999999992</v>
      </c>
      <c r="AV402" s="109">
        <v>9.4260000000000004E-3</v>
      </c>
    </row>
    <row r="403" spans="1:48" ht="14.25" customHeight="1" x14ac:dyDescent="0.3">
      <c r="A403" s="9">
        <v>402</v>
      </c>
      <c r="B403" s="3">
        <v>44120</v>
      </c>
      <c r="C403" s="112">
        <v>6.1837629999999999</v>
      </c>
      <c r="D403" s="54">
        <v>1.8794000000000002E-2</v>
      </c>
      <c r="E403" s="112">
        <v>3.1095000000000001E-2</v>
      </c>
      <c r="F403" s="54">
        <v>5.5486199999999997</v>
      </c>
      <c r="G403" s="54">
        <v>2.1748799999999999</v>
      </c>
      <c r="H403" s="54">
        <v>8.9933630000000004</v>
      </c>
      <c r="I403" s="54">
        <v>6.6989999999999994E-2</v>
      </c>
      <c r="J403" s="54">
        <v>1.883767</v>
      </c>
      <c r="K403" s="54">
        <v>1.2341839999999999</v>
      </c>
      <c r="L403" s="54">
        <v>2.1541250000000001</v>
      </c>
      <c r="M403" s="54">
        <v>0.18129200000000001</v>
      </c>
      <c r="N403" s="54">
        <v>1.799512</v>
      </c>
      <c r="O403" s="54">
        <v>0.13933899999999999</v>
      </c>
      <c r="P403" s="54">
        <v>7.9092359999999999</v>
      </c>
      <c r="Q403" s="54">
        <v>0</v>
      </c>
      <c r="R403" s="54">
        <v>3.8274000000000002E-2</v>
      </c>
      <c r="S403" s="54">
        <v>3.6821999999999999</v>
      </c>
      <c r="T403" s="54">
        <v>8.1656999999999993E-2</v>
      </c>
      <c r="U403" s="54">
        <v>8.2002410000000001</v>
      </c>
      <c r="V403" s="54">
        <v>9.509029</v>
      </c>
      <c r="W403" s="54">
        <v>2.2352940000000001</v>
      </c>
      <c r="X403" s="54">
        <v>2.4215E-2</v>
      </c>
      <c r="Y403" s="54">
        <v>2.0552000000000001</v>
      </c>
      <c r="Z403" s="54">
        <v>1.0810900000000001</v>
      </c>
      <c r="AA403" s="54">
        <v>8.7840310000000006</v>
      </c>
      <c r="AB403" s="54">
        <v>0</v>
      </c>
      <c r="AC403" s="54">
        <v>9.7313840000000003</v>
      </c>
      <c r="AD403" s="54">
        <v>1.5378609999999999</v>
      </c>
      <c r="AE403" s="54">
        <v>119.185447</v>
      </c>
      <c r="AF403" s="54">
        <v>10.101559</v>
      </c>
      <c r="AG403" s="53">
        <v>87.519870999999995</v>
      </c>
      <c r="AH403" s="53">
        <v>6.7374000000000003E-2</v>
      </c>
      <c r="AI403" s="54">
        <v>1.392782</v>
      </c>
      <c r="AJ403" s="54">
        <v>2.1377920000000001</v>
      </c>
      <c r="AK403" s="53">
        <v>3.2487000000000004</v>
      </c>
      <c r="AL403" s="53">
        <v>1.1513869999999999</v>
      </c>
      <c r="AM403" s="53">
        <v>2.4018999999999999E-2</v>
      </c>
      <c r="AN403" s="53">
        <v>0.17036799999999999</v>
      </c>
      <c r="AO403" s="53">
        <v>0</v>
      </c>
      <c r="AP403" s="53">
        <v>3.685495</v>
      </c>
      <c r="AQ403" s="53">
        <v>2.5376500000000002</v>
      </c>
      <c r="AR403" s="53">
        <v>3.9650999999999999E-2</v>
      </c>
      <c r="AS403" s="53">
        <v>3.0800999999999999E-2</v>
      </c>
      <c r="AT403" s="53">
        <v>1.5839399999999999</v>
      </c>
      <c r="AU403" s="109">
        <v>8.1179159999999992</v>
      </c>
      <c r="AV403" s="109">
        <v>9.4859999999999996E-3</v>
      </c>
    </row>
    <row r="404" spans="1:48" ht="14.25" customHeight="1" x14ac:dyDescent="0.3">
      <c r="A404" s="9">
        <v>403</v>
      </c>
      <c r="B404" s="3">
        <v>44119</v>
      </c>
      <c r="C404" s="112">
        <v>6.1818220000000004</v>
      </c>
      <c r="D404" s="54">
        <v>1.8787999999999999E-2</v>
      </c>
      <c r="E404" s="112">
        <v>3.1085999999999999E-2</v>
      </c>
      <c r="F404" s="54">
        <v>5.5496619999999997</v>
      </c>
      <c r="G404" s="54">
        <v>2.1821890000000002</v>
      </c>
      <c r="H404" s="54">
        <v>9.0103580000000001</v>
      </c>
      <c r="I404" s="54">
        <v>6.7238000000000006E-2</v>
      </c>
      <c r="J404" s="54">
        <v>1.891921</v>
      </c>
      <c r="K404" s="54">
        <v>1.237892</v>
      </c>
      <c r="L404" s="54">
        <v>2.1567889999999998</v>
      </c>
      <c r="M404" s="54">
        <v>0.18123900000000001</v>
      </c>
      <c r="N404" s="54">
        <v>1.803877</v>
      </c>
      <c r="O404" s="54">
        <v>0.139297</v>
      </c>
      <c r="P404" s="54">
        <v>7.9090999999999996</v>
      </c>
      <c r="Q404" s="54">
        <v>0</v>
      </c>
      <c r="R404" s="54">
        <v>3.8247999999999997E-2</v>
      </c>
      <c r="S404" s="54">
        <v>3.6856</v>
      </c>
      <c r="T404" s="54">
        <v>8.2691000000000001E-2</v>
      </c>
      <c r="U404" s="54">
        <v>8.2002410000000001</v>
      </c>
      <c r="V404" s="54">
        <v>9.509029</v>
      </c>
      <c r="W404" s="54">
        <v>2.2409379999999999</v>
      </c>
      <c r="X404" s="54">
        <v>2.4209000000000001E-2</v>
      </c>
      <c r="Y404" s="54">
        <v>2.056</v>
      </c>
      <c r="Z404" s="54">
        <v>1.080821</v>
      </c>
      <c r="AA404" s="54">
        <v>8.7938100000000006</v>
      </c>
      <c r="AB404" s="54">
        <v>0</v>
      </c>
      <c r="AC404" s="54">
        <v>9.7313840000000003</v>
      </c>
      <c r="AD404" s="54">
        <v>1.5378609999999999</v>
      </c>
      <c r="AE404" s="54">
        <v>119.18297</v>
      </c>
      <c r="AF404" s="54">
        <v>10.125349</v>
      </c>
      <c r="AG404" s="53">
        <v>87.583209999999994</v>
      </c>
      <c r="AH404" s="53">
        <v>6.7367999999999997E-2</v>
      </c>
      <c r="AI404" s="54">
        <v>1.3960189999999999</v>
      </c>
      <c r="AJ404" s="54">
        <v>2.140771</v>
      </c>
      <c r="AK404" s="53">
        <v>3.2182000000000004</v>
      </c>
      <c r="AL404" s="53">
        <v>1.15425</v>
      </c>
      <c r="AM404" s="53">
        <v>2.4236000000000001E-2</v>
      </c>
      <c r="AN404" s="53">
        <v>0.170236</v>
      </c>
      <c r="AO404" s="53">
        <v>0</v>
      </c>
      <c r="AP404" s="53">
        <v>3.685495</v>
      </c>
      <c r="AQ404" s="53">
        <v>2.5376500000000002</v>
      </c>
      <c r="AR404" s="53">
        <v>3.9650999999999999E-2</v>
      </c>
      <c r="AS404" s="53">
        <v>3.0800999999999999E-2</v>
      </c>
      <c r="AT404" s="53">
        <v>1.5875269999999999</v>
      </c>
      <c r="AU404" s="109">
        <v>8.1179159999999992</v>
      </c>
      <c r="AV404" s="109">
        <v>9.5289999999999993E-3</v>
      </c>
    </row>
    <row r="405" spans="1:48" ht="14.25" customHeight="1" x14ac:dyDescent="0.3">
      <c r="A405" s="9">
        <v>404</v>
      </c>
      <c r="B405" s="3">
        <v>44118</v>
      </c>
      <c r="C405" s="112">
        <v>6.1798630000000001</v>
      </c>
      <c r="D405" s="54">
        <v>1.8783000000000001E-2</v>
      </c>
      <c r="E405" s="112">
        <v>3.1075999999999999E-2</v>
      </c>
      <c r="F405" s="54">
        <v>5.5480340000000004</v>
      </c>
      <c r="G405" s="54">
        <v>2.1745920000000001</v>
      </c>
      <c r="H405" s="54">
        <v>8.9735519999999998</v>
      </c>
      <c r="I405" s="54">
        <v>6.7807999999999993E-2</v>
      </c>
      <c r="J405" s="54">
        <v>1.86531</v>
      </c>
      <c r="K405" s="54">
        <v>1.2143710000000001</v>
      </c>
      <c r="L405" s="54">
        <v>2.1511719999999999</v>
      </c>
      <c r="M405" s="54">
        <v>0.18118699999999999</v>
      </c>
      <c r="N405" s="54">
        <v>1.798214</v>
      </c>
      <c r="O405" s="54">
        <v>0.13925599999999999</v>
      </c>
      <c r="P405" s="54">
        <v>7.9205550000000002</v>
      </c>
      <c r="Q405" s="54">
        <v>0</v>
      </c>
      <c r="R405" s="54">
        <v>3.7712000000000002E-2</v>
      </c>
      <c r="S405" s="54">
        <v>3.6249000000000002</v>
      </c>
      <c r="T405" s="54">
        <v>8.2332000000000002E-2</v>
      </c>
      <c r="U405" s="54">
        <v>8.2002410000000001</v>
      </c>
      <c r="V405" s="54">
        <v>9.509029</v>
      </c>
      <c r="W405" s="54">
        <v>2.2368640000000002</v>
      </c>
      <c r="X405" s="54">
        <v>2.4202999999999999E-2</v>
      </c>
      <c r="Y405" s="54">
        <v>2.0259900000000002</v>
      </c>
      <c r="Z405" s="54">
        <v>1.080552</v>
      </c>
      <c r="AA405" s="54">
        <v>8.7540359999999993</v>
      </c>
      <c r="AB405" s="54">
        <v>0</v>
      </c>
      <c r="AC405" s="54">
        <v>9.7313840000000003</v>
      </c>
      <c r="AD405" s="54">
        <v>1.5378609999999999</v>
      </c>
      <c r="AE405" s="54">
        <v>119.247157</v>
      </c>
      <c r="AF405" s="54">
        <v>10.081949</v>
      </c>
      <c r="AG405" s="53">
        <v>87.424986000000004</v>
      </c>
      <c r="AH405" s="53">
        <v>6.7311999999999997E-2</v>
      </c>
      <c r="AI405" s="54">
        <v>1.3931260000000001</v>
      </c>
      <c r="AJ405" s="54">
        <v>2.1377130000000002</v>
      </c>
      <c r="AK405" s="53">
        <v>3.2211999999999996</v>
      </c>
      <c r="AL405" s="53">
        <v>1.1532549999999999</v>
      </c>
      <c r="AM405" s="53">
        <v>2.4004000000000001E-2</v>
      </c>
      <c r="AN405" s="53">
        <v>0.16936899999999999</v>
      </c>
      <c r="AO405" s="53">
        <v>0</v>
      </c>
      <c r="AP405" s="53">
        <v>3.685495</v>
      </c>
      <c r="AQ405" s="53">
        <v>2.5376500000000002</v>
      </c>
      <c r="AR405" s="53">
        <v>3.9650999999999999E-2</v>
      </c>
      <c r="AS405" s="53">
        <v>3.0800999999999999E-2</v>
      </c>
      <c r="AT405" s="53">
        <v>1.5845419999999999</v>
      </c>
      <c r="AU405" s="109">
        <v>8.1179159999999992</v>
      </c>
      <c r="AV405" s="109">
        <v>9.3159999999999996E-3</v>
      </c>
    </row>
    <row r="406" spans="1:48" ht="14.25" customHeight="1" x14ac:dyDescent="0.3">
      <c r="A406" s="9">
        <v>405</v>
      </c>
      <c r="B406" s="3">
        <v>44117</v>
      </c>
      <c r="C406" s="112">
        <v>6.1779609999999998</v>
      </c>
      <c r="D406" s="54">
        <v>1.8776999999999999E-2</v>
      </c>
      <c r="E406" s="112">
        <v>3.1067000000000001E-2</v>
      </c>
      <c r="F406" s="54">
        <v>5.5468419999999998</v>
      </c>
      <c r="G406" s="54">
        <v>2.175716</v>
      </c>
      <c r="H406" s="54">
        <v>8.9478570000000008</v>
      </c>
      <c r="I406" s="54">
        <v>6.8118999999999999E-2</v>
      </c>
      <c r="J406" s="54">
        <v>1.8698669999999999</v>
      </c>
      <c r="K406" s="54">
        <v>1.210969</v>
      </c>
      <c r="L406" s="54">
        <v>2.1527690000000002</v>
      </c>
      <c r="M406" s="54">
        <v>0.18113399999999999</v>
      </c>
      <c r="N406" s="54">
        <v>1.798052</v>
      </c>
      <c r="O406" s="54">
        <v>0.13921600000000001</v>
      </c>
      <c r="P406" s="54">
        <v>7.9249869999999998</v>
      </c>
      <c r="Q406" s="54">
        <v>0</v>
      </c>
      <c r="R406" s="54">
        <v>3.7607000000000002E-2</v>
      </c>
      <c r="S406" s="54">
        <v>3.6145999999999998</v>
      </c>
      <c r="T406" s="54">
        <v>8.2247000000000001E-2</v>
      </c>
      <c r="U406" s="54">
        <v>8.2002410000000001</v>
      </c>
      <c r="V406" s="54">
        <v>9.509029</v>
      </c>
      <c r="W406" s="54">
        <v>2.234874</v>
      </c>
      <c r="X406" s="54">
        <v>2.4201E-2</v>
      </c>
      <c r="Y406" s="54">
        <v>2.0198499999999999</v>
      </c>
      <c r="Z406" s="54">
        <v>1.0802510000000001</v>
      </c>
      <c r="AA406" s="54">
        <v>8.7418270000000007</v>
      </c>
      <c r="AB406" s="54">
        <v>0</v>
      </c>
      <c r="AC406" s="54">
        <v>9.7313840000000003</v>
      </c>
      <c r="AD406" s="54">
        <v>1.5378609999999999</v>
      </c>
      <c r="AE406" s="54">
        <v>119.239571</v>
      </c>
      <c r="AF406" s="54">
        <v>10.10205</v>
      </c>
      <c r="AG406" s="53">
        <v>87.460497000000004</v>
      </c>
      <c r="AH406" s="53">
        <v>6.7228999999999997E-2</v>
      </c>
      <c r="AI406" s="54">
        <v>1.389402</v>
      </c>
      <c r="AJ406" s="54">
        <v>2.1347260000000001</v>
      </c>
      <c r="AK406" s="53">
        <v>3.1757</v>
      </c>
      <c r="AL406" s="53">
        <v>1.1524909999999999</v>
      </c>
      <c r="AM406" s="53">
        <v>2.4118000000000001E-2</v>
      </c>
      <c r="AN406" s="53">
        <v>0.169547</v>
      </c>
      <c r="AO406" s="53">
        <v>0</v>
      </c>
      <c r="AP406" s="53">
        <v>3.658042</v>
      </c>
      <c r="AQ406" s="53">
        <v>2.5376500000000002</v>
      </c>
      <c r="AR406" s="53">
        <v>3.9337999999999998E-2</v>
      </c>
      <c r="AS406" s="53">
        <v>3.0741999999999998E-2</v>
      </c>
      <c r="AT406" s="53">
        <v>1.58429</v>
      </c>
      <c r="AU406" s="109">
        <v>8.1179159999999992</v>
      </c>
      <c r="AV406" s="109">
        <v>9.1769999999999994E-3</v>
      </c>
    </row>
    <row r="407" spans="1:48" ht="14.25" customHeight="1" x14ac:dyDescent="0.3">
      <c r="A407" s="9">
        <v>406</v>
      </c>
      <c r="B407" s="3">
        <v>44116</v>
      </c>
      <c r="C407" s="112">
        <v>6.176361</v>
      </c>
      <c r="D407" s="54">
        <v>1.8770999999999999E-2</v>
      </c>
      <c r="E407" s="112">
        <v>3.1057999999999999E-2</v>
      </c>
      <c r="F407" s="54">
        <v>5.5441089999999997</v>
      </c>
      <c r="G407" s="54">
        <v>2.1773539999999998</v>
      </c>
      <c r="H407" s="54">
        <v>8.9900599999999997</v>
      </c>
      <c r="I407" s="54">
        <v>6.8465999999999999E-2</v>
      </c>
      <c r="J407" s="54">
        <v>1.8500049999999999</v>
      </c>
      <c r="K407" s="54">
        <v>1.1857120000000001</v>
      </c>
      <c r="L407" s="54">
        <v>2.154471</v>
      </c>
      <c r="M407" s="54">
        <v>0.181087</v>
      </c>
      <c r="N407" s="54">
        <v>1.7889999999999999</v>
      </c>
      <c r="O407" s="54">
        <v>0.139178</v>
      </c>
      <c r="P407" s="54">
        <v>7.9239769999999998</v>
      </c>
      <c r="Q407" s="54">
        <v>0</v>
      </c>
      <c r="R407" s="54">
        <v>3.7172999999999998E-2</v>
      </c>
      <c r="S407" s="54">
        <v>3.5776000000000003</v>
      </c>
      <c r="T407" s="54">
        <v>8.0914E-2</v>
      </c>
      <c r="U407" s="54">
        <v>8.2002410000000001</v>
      </c>
      <c r="V407" s="54">
        <v>9.509029</v>
      </c>
      <c r="W407" s="54">
        <v>2.2386819999999998</v>
      </c>
      <c r="X407" s="54">
        <v>2.4198000000000001E-2</v>
      </c>
      <c r="Y407" s="54">
        <v>1.99763</v>
      </c>
      <c r="Z407" s="54">
        <v>1.079952</v>
      </c>
      <c r="AA407" s="54">
        <v>8.7791709999999998</v>
      </c>
      <c r="AB407" s="54">
        <v>0</v>
      </c>
      <c r="AC407" s="54">
        <v>9.7313840000000003</v>
      </c>
      <c r="AD407" s="54">
        <v>1.5378609999999999</v>
      </c>
      <c r="AE407" s="54">
        <v>119.248758</v>
      </c>
      <c r="AF407" s="54">
        <v>10.104305</v>
      </c>
      <c r="AG407" s="53">
        <v>87.480919999999998</v>
      </c>
      <c r="AH407" s="53">
        <v>6.7113000000000006E-2</v>
      </c>
      <c r="AI407" s="54">
        <v>1.3911929999999999</v>
      </c>
      <c r="AJ407" s="54">
        <v>2.1363729999999999</v>
      </c>
      <c r="AK407" s="53">
        <v>3.1520999999999999</v>
      </c>
      <c r="AL407" s="53">
        <v>1.1480939999999999</v>
      </c>
      <c r="AM407" s="53">
        <v>2.4244000000000002E-2</v>
      </c>
      <c r="AN407" s="53">
        <v>0.168652</v>
      </c>
      <c r="AO407" s="53">
        <v>0</v>
      </c>
      <c r="AP407" s="53">
        <v>3.658042</v>
      </c>
      <c r="AQ407" s="53">
        <v>2.5376500000000002</v>
      </c>
      <c r="AR407" s="53">
        <v>3.9337999999999998E-2</v>
      </c>
      <c r="AS407" s="53">
        <v>3.0741999999999998E-2</v>
      </c>
      <c r="AT407" s="53">
        <v>1.582516</v>
      </c>
      <c r="AU407" s="109">
        <v>8.1179159999999992</v>
      </c>
      <c r="AV407" s="109">
        <v>9.4330000000000004E-3</v>
      </c>
    </row>
    <row r="408" spans="1:48" ht="14.25" customHeight="1" x14ac:dyDescent="0.3">
      <c r="A408" s="9">
        <v>407</v>
      </c>
      <c r="B408" s="3">
        <v>44113</v>
      </c>
      <c r="C408" s="112">
        <v>6.1703060000000001</v>
      </c>
      <c r="D408" s="54">
        <v>1.8755000000000001E-2</v>
      </c>
      <c r="E408" s="112">
        <v>3.1029999999999999E-2</v>
      </c>
      <c r="F408" s="54">
        <v>5.5340319999999998</v>
      </c>
      <c r="G408" s="54">
        <v>2.16221</v>
      </c>
      <c r="H408" s="54">
        <v>8.9621840000000006</v>
      </c>
      <c r="I408" s="54">
        <v>6.7202999999999999E-2</v>
      </c>
      <c r="J408" s="54">
        <v>1.829267</v>
      </c>
      <c r="K408" s="54">
        <v>1.159762</v>
      </c>
      <c r="L408" s="54">
        <v>2.145543</v>
      </c>
      <c r="M408" s="54">
        <v>0.18092800000000001</v>
      </c>
      <c r="N408" s="54">
        <v>1.7745120000000001</v>
      </c>
      <c r="O408" s="54">
        <v>0.13905699999999999</v>
      </c>
      <c r="P408" s="54">
        <v>7.9137519999999997</v>
      </c>
      <c r="Q408" s="54">
        <v>0</v>
      </c>
      <c r="R408" s="54">
        <v>3.6778999999999999E-2</v>
      </c>
      <c r="S408" s="54">
        <v>3.5347999999999997</v>
      </c>
      <c r="T408" s="54">
        <v>8.0114000000000005E-2</v>
      </c>
      <c r="U408" s="54">
        <v>8.0274769999999993</v>
      </c>
      <c r="V408" s="54">
        <v>9.3117210000000004</v>
      </c>
      <c r="W408" s="54">
        <v>2.2237840000000002</v>
      </c>
      <c r="X408" s="54">
        <v>2.4178000000000002E-2</v>
      </c>
      <c r="Y408" s="54">
        <v>1.9774</v>
      </c>
      <c r="Z408" s="54">
        <v>1.0791459999999999</v>
      </c>
      <c r="AA408" s="54">
        <v>8.7600210000000001</v>
      </c>
      <c r="AB408" s="54">
        <v>0</v>
      </c>
      <c r="AC408" s="54">
        <v>9.5347460000000002</v>
      </c>
      <c r="AD408" s="54">
        <v>1.526111</v>
      </c>
      <c r="AE408" s="54">
        <v>119.207313</v>
      </c>
      <c r="AF408" s="54">
        <v>10.059494000000001</v>
      </c>
      <c r="AG408" s="53">
        <v>87.306437000000003</v>
      </c>
      <c r="AH408" s="53">
        <v>6.7076999999999998E-2</v>
      </c>
      <c r="AI408" s="54">
        <v>1.3908780000000001</v>
      </c>
      <c r="AJ408" s="54">
        <v>2.1279439999999998</v>
      </c>
      <c r="AK408" s="53">
        <v>3.1725000000000003</v>
      </c>
      <c r="AL408" s="53">
        <v>1.139481</v>
      </c>
      <c r="AM408" s="53">
        <v>2.3997999999999998E-2</v>
      </c>
      <c r="AN408" s="53">
        <v>0.16745099999999999</v>
      </c>
      <c r="AO408" s="53">
        <v>0</v>
      </c>
      <c r="AP408" s="53">
        <v>3.658042</v>
      </c>
      <c r="AQ408" s="53">
        <v>2.5376500000000002</v>
      </c>
      <c r="AR408" s="53">
        <v>3.9337999999999998E-2</v>
      </c>
      <c r="AS408" s="53">
        <v>3.0741999999999998E-2</v>
      </c>
      <c r="AT408" s="53">
        <v>1.5775570000000001</v>
      </c>
      <c r="AU408" s="109">
        <v>8.1179159999999992</v>
      </c>
      <c r="AV408" s="109">
        <v>9.554E-3</v>
      </c>
    </row>
    <row r="409" spans="1:48" ht="14.25" customHeight="1" x14ac:dyDescent="0.3">
      <c r="A409" s="9">
        <v>408</v>
      </c>
      <c r="B409" s="3">
        <v>44112</v>
      </c>
      <c r="C409" s="112">
        <v>6.1683159999999999</v>
      </c>
      <c r="D409" s="54">
        <v>1.8748999999999998E-2</v>
      </c>
      <c r="E409" s="112">
        <v>3.1021E-2</v>
      </c>
      <c r="F409" s="54">
        <v>5.52989</v>
      </c>
      <c r="G409" s="54">
        <v>2.159068</v>
      </c>
      <c r="H409" s="54">
        <v>8.905348</v>
      </c>
      <c r="I409" s="54">
        <v>6.6266000000000005E-2</v>
      </c>
      <c r="J409" s="54">
        <v>1.8298490000000001</v>
      </c>
      <c r="K409" s="54">
        <v>1.1551089999999999</v>
      </c>
      <c r="L409" s="54">
        <v>2.141947</v>
      </c>
      <c r="M409" s="54">
        <v>0.18087500000000001</v>
      </c>
      <c r="N409" s="54">
        <v>1.766761</v>
      </c>
      <c r="O409" s="54">
        <v>0.139016</v>
      </c>
      <c r="P409" s="54">
        <v>7.921233</v>
      </c>
      <c r="Q409" s="54">
        <v>0</v>
      </c>
      <c r="R409" s="54">
        <v>3.6644999999999997E-2</v>
      </c>
      <c r="S409" s="54">
        <v>3.5335999999999999</v>
      </c>
      <c r="T409" s="54">
        <v>7.8834000000000001E-2</v>
      </c>
      <c r="U409" s="54">
        <v>8.0274769999999993</v>
      </c>
      <c r="V409" s="54">
        <v>9.3117210000000004</v>
      </c>
      <c r="W409" s="54">
        <v>2.2148850000000002</v>
      </c>
      <c r="X409" s="54">
        <v>2.4171999999999999E-2</v>
      </c>
      <c r="Y409" s="54">
        <v>1.97902</v>
      </c>
      <c r="Z409" s="54">
        <v>1.078878</v>
      </c>
      <c r="AA409" s="54">
        <v>8.6998219999999993</v>
      </c>
      <c r="AB409" s="54">
        <v>0</v>
      </c>
      <c r="AC409" s="54">
        <v>9.5347460000000002</v>
      </c>
      <c r="AD409" s="54">
        <v>1.526111</v>
      </c>
      <c r="AE409" s="54">
        <v>119.329763</v>
      </c>
      <c r="AF409" s="54">
        <v>10.044059000000001</v>
      </c>
      <c r="AG409" s="53">
        <v>87.230393000000007</v>
      </c>
      <c r="AH409" s="53">
        <v>6.7054000000000002E-2</v>
      </c>
      <c r="AI409" s="54">
        <v>1.378268</v>
      </c>
      <c r="AJ409" s="54">
        <v>2.1215449999999998</v>
      </c>
      <c r="AK409" s="53">
        <v>3.1647000000000003</v>
      </c>
      <c r="AL409" s="53">
        <v>1.1336809999999999</v>
      </c>
      <c r="AM409" s="53">
        <v>2.3508000000000001E-2</v>
      </c>
      <c r="AN409" s="53">
        <v>0.167293</v>
      </c>
      <c r="AO409" s="53">
        <v>0</v>
      </c>
      <c r="AP409" s="53">
        <v>3.658042</v>
      </c>
      <c r="AQ409" s="53">
        <v>2.5376500000000002</v>
      </c>
      <c r="AR409" s="53">
        <v>3.9337999999999998E-2</v>
      </c>
      <c r="AS409" s="53">
        <v>3.0741999999999998E-2</v>
      </c>
      <c r="AT409" s="53">
        <v>1.5737140000000001</v>
      </c>
      <c r="AU409" s="109">
        <v>8.1179159999999992</v>
      </c>
      <c r="AV409" s="109">
        <v>9.2200000000000008E-3</v>
      </c>
    </row>
    <row r="410" spans="1:48" ht="14.25" customHeight="1" x14ac:dyDescent="0.3">
      <c r="A410" s="9">
        <v>409</v>
      </c>
      <c r="B410" s="3">
        <v>44111</v>
      </c>
      <c r="C410" s="112">
        <v>6.166474</v>
      </c>
      <c r="D410" s="54">
        <v>1.8724000000000001E-2</v>
      </c>
      <c r="E410" s="112">
        <v>3.1012000000000001E-2</v>
      </c>
      <c r="F410" s="54">
        <v>5.5274489999999998</v>
      </c>
      <c r="G410" s="54">
        <v>2.1583380000000001</v>
      </c>
      <c r="H410" s="54">
        <v>8.8301569999999998</v>
      </c>
      <c r="I410" s="54">
        <v>6.6546999999999995E-2</v>
      </c>
      <c r="J410" s="54">
        <v>1.835323</v>
      </c>
      <c r="K410" s="54">
        <v>1.1550290000000001</v>
      </c>
      <c r="L410" s="54">
        <v>2.139224</v>
      </c>
      <c r="M410" s="54">
        <v>0.18082400000000001</v>
      </c>
      <c r="N410" s="54">
        <v>1.757074</v>
      </c>
      <c r="O410" s="54">
        <v>0.13897000000000001</v>
      </c>
      <c r="P410" s="54">
        <v>7.9377360000000001</v>
      </c>
      <c r="Q410" s="54">
        <v>0</v>
      </c>
      <c r="R410" s="54">
        <v>3.6572E-2</v>
      </c>
      <c r="S410" s="54">
        <v>3.5486999999999997</v>
      </c>
      <c r="T410" s="54">
        <v>7.6565999999999995E-2</v>
      </c>
      <c r="U410" s="54">
        <v>8.0274769999999993</v>
      </c>
      <c r="V410" s="54">
        <v>9.3117210000000004</v>
      </c>
      <c r="W410" s="54">
        <v>2.201927</v>
      </c>
      <c r="X410" s="54">
        <v>2.4167000000000001E-2</v>
      </c>
      <c r="Y410" s="54">
        <v>1.98377</v>
      </c>
      <c r="Z410" s="54">
        <v>1.0786089999999999</v>
      </c>
      <c r="AA410" s="54">
        <v>8.6221329999999998</v>
      </c>
      <c r="AB410" s="54">
        <v>0</v>
      </c>
      <c r="AC410" s="54">
        <v>9.5347460000000002</v>
      </c>
      <c r="AD410" s="54">
        <v>1.526111</v>
      </c>
      <c r="AE410" s="54">
        <v>119.31731000000001</v>
      </c>
      <c r="AF410" s="54">
        <v>10.023927</v>
      </c>
      <c r="AG410" s="53">
        <v>87.158410000000003</v>
      </c>
      <c r="AH410" s="53">
        <v>6.7018999999999995E-2</v>
      </c>
      <c r="AI410" s="54">
        <v>1.362773</v>
      </c>
      <c r="AJ410" s="54">
        <v>2.11355</v>
      </c>
      <c r="AK410" s="53">
        <v>3.1764000000000001</v>
      </c>
      <c r="AL410" s="53">
        <v>1.1263829999999999</v>
      </c>
      <c r="AM410" s="53">
        <v>2.3417E-2</v>
      </c>
      <c r="AN410" s="53">
        <v>0.166938</v>
      </c>
      <c r="AO410" s="53">
        <v>0</v>
      </c>
      <c r="AP410" s="53">
        <v>3.658042</v>
      </c>
      <c r="AQ410" s="53">
        <v>2.5376500000000002</v>
      </c>
      <c r="AR410" s="53">
        <v>3.9337999999999998E-2</v>
      </c>
      <c r="AS410" s="53">
        <v>3.0741999999999998E-2</v>
      </c>
      <c r="AT410" s="53">
        <v>1.5717030000000001</v>
      </c>
      <c r="AU410" s="109">
        <v>8.1179159999999992</v>
      </c>
      <c r="AV410" s="109">
        <v>9.1470000000000006E-3</v>
      </c>
    </row>
    <row r="411" spans="1:48" ht="14.25" customHeight="1" x14ac:dyDescent="0.3">
      <c r="A411" s="9">
        <v>410</v>
      </c>
      <c r="B411" s="3">
        <v>44110</v>
      </c>
      <c r="C411" s="112">
        <v>6.1645899999999996</v>
      </c>
      <c r="D411" s="54">
        <v>1.8728000000000002E-2</v>
      </c>
      <c r="E411" s="112">
        <v>3.1002999999999999E-2</v>
      </c>
      <c r="F411" s="54">
        <v>5.5234240000000003</v>
      </c>
      <c r="G411" s="54">
        <v>2.1577299999999999</v>
      </c>
      <c r="H411" s="54">
        <v>8.8021740000000008</v>
      </c>
      <c r="I411" s="54">
        <v>6.5438999999999997E-2</v>
      </c>
      <c r="J411" s="54">
        <v>1.8495299999999999</v>
      </c>
      <c r="K411" s="54">
        <v>1.1620280000000001</v>
      </c>
      <c r="L411" s="54">
        <v>2.1380669999999999</v>
      </c>
      <c r="M411" s="54">
        <v>0.18077399999999999</v>
      </c>
      <c r="N411" s="54">
        <v>1.7591110000000001</v>
      </c>
      <c r="O411" s="54">
        <v>0.138931</v>
      </c>
      <c r="P411" s="54">
        <v>7.9347329999999996</v>
      </c>
      <c r="Q411" s="54">
        <v>0</v>
      </c>
      <c r="R411" s="54">
        <v>3.6823000000000002E-2</v>
      </c>
      <c r="S411" s="54">
        <v>3.5749999999999997</v>
      </c>
      <c r="T411" s="54">
        <v>7.7171000000000003E-2</v>
      </c>
      <c r="U411" s="54">
        <v>8.0274769999999993</v>
      </c>
      <c r="V411" s="54">
        <v>9.3117210000000004</v>
      </c>
      <c r="W411" s="54">
        <v>2.1952720000000001</v>
      </c>
      <c r="X411" s="54">
        <v>2.4160999999999998E-2</v>
      </c>
      <c r="Y411" s="54">
        <v>1.9943500000000001</v>
      </c>
      <c r="Z411" s="54">
        <v>1.078335</v>
      </c>
      <c r="AA411" s="54">
        <v>8.6030149999999992</v>
      </c>
      <c r="AB411" s="54">
        <v>0</v>
      </c>
      <c r="AC411" s="54">
        <v>9.5347460000000002</v>
      </c>
      <c r="AD411" s="54">
        <v>1.526111</v>
      </c>
      <c r="AE411" s="54">
        <v>119.24916399999999</v>
      </c>
      <c r="AF411" s="54">
        <v>10.032436000000001</v>
      </c>
      <c r="AG411" s="53">
        <v>87.142131000000006</v>
      </c>
      <c r="AH411" s="53">
        <v>6.7017999999999994E-2</v>
      </c>
      <c r="AI411" s="54">
        <v>1.3558809999999999</v>
      </c>
      <c r="AJ411" s="54">
        <v>2.108914</v>
      </c>
      <c r="AK411" s="53">
        <v>3.1601999999999997</v>
      </c>
      <c r="AL411" s="53">
        <v>1.126012</v>
      </c>
      <c r="AM411" s="53">
        <v>2.3016999999999999E-2</v>
      </c>
      <c r="AN411" s="53">
        <v>0.167105</v>
      </c>
      <c r="AO411" s="53">
        <v>0</v>
      </c>
      <c r="AP411" s="53">
        <v>3.6093320000000002</v>
      </c>
      <c r="AQ411" s="53">
        <v>2.5376500000000002</v>
      </c>
      <c r="AR411" s="53">
        <v>3.9182000000000002E-2</v>
      </c>
      <c r="AS411" s="53">
        <v>3.0717000000000001E-2</v>
      </c>
      <c r="AT411" s="53">
        <v>1.5700149999999999</v>
      </c>
      <c r="AU411" s="109">
        <v>8.1179159999999992</v>
      </c>
      <c r="AV411" s="109">
        <v>8.9779999999999999E-3</v>
      </c>
    </row>
    <row r="412" spans="1:48" ht="14.25" customHeight="1" x14ac:dyDescent="0.3">
      <c r="A412" s="9">
        <v>411</v>
      </c>
      <c r="B412" s="3">
        <v>44109</v>
      </c>
      <c r="C412" s="112">
        <v>6.162833</v>
      </c>
      <c r="D412" s="54">
        <v>1.8723E-2</v>
      </c>
      <c r="E412" s="112">
        <v>3.0994000000000001E-2</v>
      </c>
      <c r="F412" s="54">
        <v>5.5185589999999998</v>
      </c>
      <c r="G412" s="54">
        <v>2.1497000000000002</v>
      </c>
      <c r="H412" s="54">
        <v>8.7801460000000002</v>
      </c>
      <c r="I412" s="54">
        <v>6.5756999999999996E-2</v>
      </c>
      <c r="J412" s="54">
        <v>1.8294440000000001</v>
      </c>
      <c r="K412" s="54">
        <v>1.146315</v>
      </c>
      <c r="L412" s="54">
        <v>2.1352139999999999</v>
      </c>
      <c r="M412" s="54">
        <v>0.180725</v>
      </c>
      <c r="N412" s="54">
        <v>1.748127</v>
      </c>
      <c r="O412" s="54">
        <v>0.13889099999999999</v>
      </c>
      <c r="P412" s="54">
        <v>7.929462</v>
      </c>
      <c r="Q412" s="54">
        <v>0</v>
      </c>
      <c r="R412" s="54">
        <v>3.6315E-2</v>
      </c>
      <c r="S412" s="54">
        <v>3.5261</v>
      </c>
      <c r="T412" s="54">
        <v>7.5734999999999997E-2</v>
      </c>
      <c r="U412" s="54">
        <v>8.0274769999999993</v>
      </c>
      <c r="V412" s="54">
        <v>9.3117210000000004</v>
      </c>
      <c r="W412" s="54">
        <v>2.1800549999999999</v>
      </c>
      <c r="X412" s="54">
        <v>2.4156E-2</v>
      </c>
      <c r="Y412" s="54">
        <v>1.96563</v>
      </c>
      <c r="Z412" s="54">
        <v>1.078049</v>
      </c>
      <c r="AA412" s="54">
        <v>8.5928450000000005</v>
      </c>
      <c r="AB412" s="54">
        <v>0</v>
      </c>
      <c r="AC412" s="54">
        <v>9.5347460000000002</v>
      </c>
      <c r="AD412" s="54">
        <v>1.526111</v>
      </c>
      <c r="AE412" s="54">
        <v>119.156785</v>
      </c>
      <c r="AF412" s="54">
        <v>10.011736000000001</v>
      </c>
      <c r="AG412" s="53">
        <v>87.071398000000002</v>
      </c>
      <c r="AH412" s="53">
        <v>6.6961999999999994E-2</v>
      </c>
      <c r="AI412" s="54">
        <v>1.352573</v>
      </c>
      <c r="AJ412" s="54">
        <v>2.1003720000000001</v>
      </c>
      <c r="AK412" s="53">
        <v>3.1568000000000001</v>
      </c>
      <c r="AL412" s="53">
        <v>1.119974</v>
      </c>
      <c r="AM412" s="53">
        <v>2.2456E-2</v>
      </c>
      <c r="AN412" s="53">
        <v>0.16606299999999999</v>
      </c>
      <c r="AO412" s="53">
        <v>0</v>
      </c>
      <c r="AP412" s="53">
        <v>3.6093320000000002</v>
      </c>
      <c r="AQ412" s="53">
        <v>2.5376500000000002</v>
      </c>
      <c r="AR412" s="53">
        <v>3.9182000000000002E-2</v>
      </c>
      <c r="AS412" s="53">
        <v>3.0717000000000001E-2</v>
      </c>
      <c r="AT412" s="53">
        <v>1.567431</v>
      </c>
      <c r="AU412" s="109">
        <v>8.1179159999999992</v>
      </c>
      <c r="AV412" s="109">
        <v>8.4799999999999997E-3</v>
      </c>
    </row>
    <row r="413" spans="1:48" ht="14.25" customHeight="1" x14ac:dyDescent="0.3">
      <c r="A413" s="9">
        <v>412</v>
      </c>
      <c r="B413" s="3">
        <v>44106</v>
      </c>
      <c r="C413" s="112">
        <v>6.1570669999999996</v>
      </c>
      <c r="D413" s="54">
        <v>1.8704999999999999E-2</v>
      </c>
      <c r="E413" s="112">
        <v>3.0967000000000001E-2</v>
      </c>
      <c r="F413" s="54">
        <v>5.5138720000000001</v>
      </c>
      <c r="G413" s="54">
        <v>2.146833</v>
      </c>
      <c r="H413" s="54">
        <v>8.7374320000000001</v>
      </c>
      <c r="I413" s="54">
        <v>6.6127000000000005E-2</v>
      </c>
      <c r="J413" s="54">
        <v>1.8284899999999999</v>
      </c>
      <c r="K413" s="54">
        <v>1.1481330000000001</v>
      </c>
      <c r="L413" s="54">
        <v>2.131834</v>
      </c>
      <c r="M413" s="54">
        <v>0.18058099999999999</v>
      </c>
      <c r="N413" s="54">
        <v>1.752116</v>
      </c>
      <c r="O413" s="54">
        <v>0.138762</v>
      </c>
      <c r="P413" s="54">
        <v>7.9229479999999999</v>
      </c>
      <c r="Q413" s="54">
        <v>0</v>
      </c>
      <c r="R413" s="54">
        <v>3.6234000000000002E-2</v>
      </c>
      <c r="S413" s="54">
        <v>3.5196999999999998</v>
      </c>
      <c r="T413" s="54">
        <v>7.7309000000000003E-2</v>
      </c>
      <c r="U413" s="54">
        <v>8.0394819999999996</v>
      </c>
      <c r="V413" s="54">
        <v>9.3012650000000008</v>
      </c>
      <c r="W413" s="54">
        <v>2.1804269999999999</v>
      </c>
      <c r="X413" s="54">
        <v>2.4147999999999999E-2</v>
      </c>
      <c r="Y413" s="54">
        <v>1.9646399999999999</v>
      </c>
      <c r="Z413" s="54">
        <v>1.077167</v>
      </c>
      <c r="AA413" s="54">
        <v>8.5557359999999996</v>
      </c>
      <c r="AB413" s="54">
        <v>0</v>
      </c>
      <c r="AC413" s="54">
        <v>9.5538419999999995</v>
      </c>
      <c r="AD413" s="54">
        <v>1.530902</v>
      </c>
      <c r="AE413" s="54">
        <v>119.037121</v>
      </c>
      <c r="AF413" s="54">
        <v>9.9905089999999994</v>
      </c>
      <c r="AG413" s="53">
        <v>86.971427000000006</v>
      </c>
      <c r="AH413" s="53">
        <v>6.6948999999999995E-2</v>
      </c>
      <c r="AI413" s="54">
        <v>1.348525</v>
      </c>
      <c r="AJ413" s="54">
        <v>2.0998389999999998</v>
      </c>
      <c r="AK413" s="53">
        <v>3.1638000000000002</v>
      </c>
      <c r="AL413" s="53">
        <v>1.1233299999999999</v>
      </c>
      <c r="AM413" s="53">
        <v>2.2918000000000001E-2</v>
      </c>
      <c r="AN413" s="53">
        <v>0.166079</v>
      </c>
      <c r="AO413" s="53">
        <v>0</v>
      </c>
      <c r="AP413" s="53">
        <v>3.6093320000000002</v>
      </c>
      <c r="AQ413" s="53">
        <v>2.5376500000000002</v>
      </c>
      <c r="AR413" s="53">
        <v>3.9182000000000002E-2</v>
      </c>
      <c r="AS413" s="53">
        <v>3.0717000000000001E-2</v>
      </c>
      <c r="AT413" s="53">
        <v>1.566255</v>
      </c>
      <c r="AU413" s="109">
        <v>8.1179159999999992</v>
      </c>
      <c r="AV413" s="109">
        <v>8.796E-3</v>
      </c>
    </row>
    <row r="414" spans="1:48" ht="14.25" customHeight="1" x14ac:dyDescent="0.3">
      <c r="A414" s="9">
        <v>413</v>
      </c>
      <c r="B414" s="3">
        <v>44105</v>
      </c>
      <c r="C414" s="112">
        <v>6.15517</v>
      </c>
      <c r="D414" s="54">
        <v>1.8699E-2</v>
      </c>
      <c r="E414" s="112">
        <v>3.0957999999999999E-2</v>
      </c>
      <c r="F414" s="54">
        <v>5.512429</v>
      </c>
      <c r="G414" s="54">
        <v>2.1491579999999999</v>
      </c>
      <c r="H414" s="54">
        <v>8.7793089999999996</v>
      </c>
      <c r="I414" s="54">
        <v>6.5246999999999999E-2</v>
      </c>
      <c r="J414" s="54">
        <v>1.8288279999999999</v>
      </c>
      <c r="K414" s="54">
        <v>1.1494580000000001</v>
      </c>
      <c r="L414" s="54">
        <v>2.1361379999999999</v>
      </c>
      <c r="M414" s="54">
        <v>0.180535</v>
      </c>
      <c r="N414" s="54">
        <v>1.7502660000000001</v>
      </c>
      <c r="O414" s="54">
        <v>0.13872300000000001</v>
      </c>
      <c r="P414" s="54">
        <v>7.9076810000000002</v>
      </c>
      <c r="Q414" s="54">
        <v>0</v>
      </c>
      <c r="R414" s="54">
        <v>3.6062999999999998E-2</v>
      </c>
      <c r="S414" s="54">
        <v>3.5110000000000001</v>
      </c>
      <c r="T414" s="54">
        <v>7.7031000000000002E-2</v>
      </c>
      <c r="U414" s="54">
        <v>8.0394819999999996</v>
      </c>
      <c r="V414" s="54">
        <v>9.3012650000000008</v>
      </c>
      <c r="W414" s="54">
        <v>2.1728290000000001</v>
      </c>
      <c r="X414" s="54">
        <v>2.4142E-2</v>
      </c>
      <c r="Y414" s="54">
        <v>1.9595399999999998</v>
      </c>
      <c r="Z414" s="54">
        <v>1.0768850000000001</v>
      </c>
      <c r="AA414" s="54">
        <v>8.6015859999999993</v>
      </c>
      <c r="AB414" s="54">
        <v>0</v>
      </c>
      <c r="AC414" s="54">
        <v>9.5538419999999995</v>
      </c>
      <c r="AD414" s="54">
        <v>1.530902</v>
      </c>
      <c r="AE414" s="54">
        <v>118.99540500000001</v>
      </c>
      <c r="AF414" s="54">
        <v>10.012046</v>
      </c>
      <c r="AG414" s="53">
        <v>87.011167</v>
      </c>
      <c r="AH414" s="53">
        <v>6.6951999999999998E-2</v>
      </c>
      <c r="AI414" s="54">
        <v>1.3505769999999999</v>
      </c>
      <c r="AJ414" s="54">
        <v>2.095326</v>
      </c>
      <c r="AK414" s="53">
        <v>3.1324999999999998</v>
      </c>
      <c r="AL414" s="53">
        <v>1.1209750000000001</v>
      </c>
      <c r="AM414" s="53">
        <v>2.3161999999999999E-2</v>
      </c>
      <c r="AN414" s="53">
        <v>0.16606199999999999</v>
      </c>
      <c r="AO414" s="53">
        <v>0</v>
      </c>
      <c r="AP414" s="53">
        <v>3.6093320000000002</v>
      </c>
      <c r="AQ414" s="53">
        <v>2.5376500000000002</v>
      </c>
      <c r="AR414" s="53">
        <v>3.9182000000000002E-2</v>
      </c>
      <c r="AS414" s="53">
        <v>3.0717000000000001E-2</v>
      </c>
      <c r="AT414" s="53">
        <v>1.5684370000000001</v>
      </c>
      <c r="AU414" s="109">
        <v>8.1179159999999992</v>
      </c>
      <c r="AV414" s="109">
        <v>9.129E-3</v>
      </c>
    </row>
    <row r="415" spans="1:48" ht="14.25" customHeight="1" x14ac:dyDescent="0.3">
      <c r="A415" s="9">
        <v>414</v>
      </c>
      <c r="B415" s="3">
        <v>44104</v>
      </c>
      <c r="C415" s="112">
        <v>6.1536730000000004</v>
      </c>
      <c r="D415" s="54">
        <v>1.8693999999999999E-2</v>
      </c>
      <c r="E415" s="112">
        <v>3.0949000000000001E-2</v>
      </c>
      <c r="F415" s="54">
        <v>5.5094250000000002</v>
      </c>
      <c r="G415" s="54">
        <v>2.1412110000000002</v>
      </c>
      <c r="H415" s="54">
        <v>8.8303250000000002</v>
      </c>
      <c r="I415" s="54">
        <v>6.5974000000000005E-2</v>
      </c>
      <c r="J415" s="54">
        <v>1.794975</v>
      </c>
      <c r="K415" s="54">
        <v>1.123796</v>
      </c>
      <c r="L415" s="54">
        <v>2.1315360000000001</v>
      </c>
      <c r="M415" s="54">
        <v>0.18049599999999999</v>
      </c>
      <c r="N415" s="54">
        <v>1.7465360000000001</v>
      </c>
      <c r="O415" s="54">
        <v>0.138681</v>
      </c>
      <c r="P415" s="54">
        <v>7.8932010000000004</v>
      </c>
      <c r="Q415" s="54">
        <v>0</v>
      </c>
      <c r="R415" s="54">
        <v>3.5700999999999997E-2</v>
      </c>
      <c r="S415" s="54">
        <v>3.4507000000000003</v>
      </c>
      <c r="T415" s="54">
        <v>7.6573000000000002E-2</v>
      </c>
      <c r="U415" s="54">
        <v>7.8402010000000004</v>
      </c>
      <c r="V415" s="54">
        <v>9.0746570000000002</v>
      </c>
      <c r="W415" s="54">
        <v>2.166887</v>
      </c>
      <c r="X415" s="54">
        <v>2.4132000000000001E-2</v>
      </c>
      <c r="Y415" s="54">
        <v>1.92435</v>
      </c>
      <c r="Z415" s="54">
        <v>1.0765629999999999</v>
      </c>
      <c r="AA415" s="54">
        <v>8.6517289999999996</v>
      </c>
      <c r="AB415" s="54">
        <v>0</v>
      </c>
      <c r="AC415" s="54">
        <v>9.3250119999999992</v>
      </c>
      <c r="AD415" s="54">
        <v>1.5108200000000001</v>
      </c>
      <c r="AE415" s="54">
        <v>118.951654</v>
      </c>
      <c r="AF415" s="54">
        <v>9.9970479999999995</v>
      </c>
      <c r="AG415" s="53">
        <v>86.992934000000005</v>
      </c>
      <c r="AH415" s="53">
        <v>6.6848000000000005E-2</v>
      </c>
      <c r="AI415" s="54">
        <v>1.3620680000000001</v>
      </c>
      <c r="AJ415" s="54">
        <v>2.0929060000000002</v>
      </c>
      <c r="AK415" s="53">
        <v>3.1462999999999997</v>
      </c>
      <c r="AL415" s="53">
        <v>1.12263</v>
      </c>
      <c r="AM415" s="53">
        <v>2.3466999999999998E-2</v>
      </c>
      <c r="AN415" s="53">
        <v>0.16505800000000001</v>
      </c>
      <c r="AO415" s="53">
        <v>0</v>
      </c>
      <c r="AP415" s="53">
        <v>3.5755720000000002</v>
      </c>
      <c r="AQ415" s="53">
        <v>2.5376500000000002</v>
      </c>
      <c r="AR415" s="53">
        <v>3.9151999999999999E-2</v>
      </c>
      <c r="AS415" s="53">
        <v>3.0678E-2</v>
      </c>
      <c r="AT415" s="53">
        <v>1.5645579999999999</v>
      </c>
      <c r="AU415" s="109">
        <v>7.8454639999999998</v>
      </c>
      <c r="AV415" s="109">
        <v>8.9999999999999993E-3</v>
      </c>
    </row>
    <row r="416" spans="1:48" ht="14.25" customHeight="1" x14ac:dyDescent="0.3">
      <c r="A416" s="9">
        <v>415</v>
      </c>
      <c r="B416" s="3">
        <v>44103</v>
      </c>
      <c r="C416" s="112">
        <v>6.1519089999999998</v>
      </c>
      <c r="D416" s="54">
        <v>1.8690999999999999E-2</v>
      </c>
      <c r="E416" s="112">
        <v>3.0939999999999999E-2</v>
      </c>
      <c r="F416" s="54">
        <v>5.5052279999999998</v>
      </c>
      <c r="G416" s="54">
        <v>2.1375630000000001</v>
      </c>
      <c r="H416" s="54">
        <v>8.7713230000000006</v>
      </c>
      <c r="I416" s="54">
        <v>6.5143000000000006E-2</v>
      </c>
      <c r="J416" s="54">
        <v>1.7923899999999999</v>
      </c>
      <c r="K416" s="54">
        <v>1.121143</v>
      </c>
      <c r="L416" s="54">
        <v>2.128088</v>
      </c>
      <c r="M416" s="54">
        <v>0.18045</v>
      </c>
      <c r="N416" s="54">
        <v>1.7401260000000001</v>
      </c>
      <c r="O416" s="54">
        <v>0.13864399999999999</v>
      </c>
      <c r="P416" s="54">
        <v>7.8969930000000002</v>
      </c>
      <c r="Q416" s="54">
        <v>0</v>
      </c>
      <c r="R416" s="54">
        <v>3.5768000000000001E-2</v>
      </c>
      <c r="S416" s="54">
        <v>3.4628000000000001</v>
      </c>
      <c r="T416" s="54">
        <v>7.6150999999999996E-2</v>
      </c>
      <c r="U416" s="54">
        <v>7.8402010000000004</v>
      </c>
      <c r="V416" s="54">
        <v>9.0746570000000002</v>
      </c>
      <c r="W416" s="54">
        <v>2.1568329999999998</v>
      </c>
      <c r="X416" s="54">
        <v>2.4126999999999999E-2</v>
      </c>
      <c r="Y416" s="54">
        <v>1.9297</v>
      </c>
      <c r="Z416" s="54">
        <v>1.07629</v>
      </c>
      <c r="AA416" s="54">
        <v>8.5977619999999995</v>
      </c>
      <c r="AB416" s="54">
        <v>0</v>
      </c>
      <c r="AC416" s="54">
        <v>9.3250119999999992</v>
      </c>
      <c r="AD416" s="54">
        <v>1.5108200000000001</v>
      </c>
      <c r="AE416" s="54">
        <v>118.916252</v>
      </c>
      <c r="AF416" s="54">
        <v>9.9636119999999995</v>
      </c>
      <c r="AG416" s="53">
        <v>86.873294000000001</v>
      </c>
      <c r="AH416" s="53">
        <v>6.6904000000000005E-2</v>
      </c>
      <c r="AI416" s="54">
        <v>1.3485720000000001</v>
      </c>
      <c r="AJ416" s="54">
        <v>2.0865239999999998</v>
      </c>
      <c r="AK416" s="53">
        <v>3.1718000000000002</v>
      </c>
      <c r="AL416" s="53">
        <v>1.117618</v>
      </c>
      <c r="AM416" s="53">
        <v>2.3318999999999999E-2</v>
      </c>
      <c r="AN416" s="53">
        <v>0.16487199999999999</v>
      </c>
      <c r="AO416" s="53">
        <v>0</v>
      </c>
      <c r="AP416" s="53">
        <v>3.593712</v>
      </c>
      <c r="AQ416" s="53">
        <v>2.402593</v>
      </c>
      <c r="AR416" s="53">
        <v>3.9072999999999997E-2</v>
      </c>
      <c r="AS416" s="53">
        <v>3.0603000000000002E-2</v>
      </c>
      <c r="AT416" s="53">
        <v>1.5621620000000001</v>
      </c>
      <c r="AU416" s="109">
        <v>7.8454639999999998</v>
      </c>
      <c r="AV416" s="109">
        <v>9.2580000000000006E-3</v>
      </c>
    </row>
    <row r="417" spans="1:48" ht="14.25" customHeight="1" x14ac:dyDescent="0.3">
      <c r="A417" s="9">
        <v>416</v>
      </c>
      <c r="B417" s="3">
        <v>44102</v>
      </c>
      <c r="C417" s="112">
        <v>6.1501159999999997</v>
      </c>
      <c r="D417" s="54">
        <v>1.8685E-2</v>
      </c>
      <c r="E417" s="112">
        <v>3.0932000000000001E-2</v>
      </c>
      <c r="F417" s="54">
        <v>5.4899190000000004</v>
      </c>
      <c r="G417" s="54">
        <v>2.1217190000000001</v>
      </c>
      <c r="H417" s="54">
        <v>8.5641429999999996</v>
      </c>
      <c r="I417" s="54">
        <v>6.3976000000000005E-2</v>
      </c>
      <c r="J417" s="54">
        <v>1.790551</v>
      </c>
      <c r="K417" s="54">
        <v>1.1283829999999999</v>
      </c>
      <c r="L417" s="54">
        <v>2.1154799999999998</v>
      </c>
      <c r="M417" s="54">
        <v>0.18040300000000001</v>
      </c>
      <c r="N417" s="54">
        <v>1.7195130000000001</v>
      </c>
      <c r="O417" s="54">
        <v>0.13860500000000001</v>
      </c>
      <c r="P417" s="54">
        <v>7.9018980000000001</v>
      </c>
      <c r="Q417" s="54">
        <v>0</v>
      </c>
      <c r="R417" s="54">
        <v>3.5374000000000003E-2</v>
      </c>
      <c r="S417" s="54">
        <v>3.4445000000000006</v>
      </c>
      <c r="T417" s="54">
        <v>7.2855000000000003E-2</v>
      </c>
      <c r="U417" s="54">
        <v>7.8402010000000004</v>
      </c>
      <c r="V417" s="54">
        <v>9.0746570000000002</v>
      </c>
      <c r="W417" s="54">
        <v>2.1321140000000001</v>
      </c>
      <c r="X417" s="54">
        <v>2.4122000000000001E-2</v>
      </c>
      <c r="Y417" s="54">
        <v>1.9167699999999999</v>
      </c>
      <c r="Z417" s="54">
        <v>1.076022</v>
      </c>
      <c r="AA417" s="54">
        <v>8.4112340000000003</v>
      </c>
      <c r="AB417" s="54">
        <v>0</v>
      </c>
      <c r="AC417" s="54">
        <v>9.3250119999999992</v>
      </c>
      <c r="AD417" s="54">
        <v>1.5108200000000001</v>
      </c>
      <c r="AE417" s="54">
        <v>118.92438799999999</v>
      </c>
      <c r="AF417" s="54">
        <v>9.9159600000000001</v>
      </c>
      <c r="AG417" s="53">
        <v>86.660488000000001</v>
      </c>
      <c r="AH417" s="53">
        <v>6.6700999999999996E-2</v>
      </c>
      <c r="AI417" s="54">
        <v>1.317458</v>
      </c>
      <c r="AJ417" s="54">
        <v>2.0686879999999999</v>
      </c>
      <c r="AK417" s="53">
        <v>3.1354000000000002</v>
      </c>
      <c r="AL417" s="53">
        <v>1.1004959999999999</v>
      </c>
      <c r="AM417" s="53">
        <v>2.2561000000000001E-2</v>
      </c>
      <c r="AN417" s="53">
        <v>0.16423399999999999</v>
      </c>
      <c r="AO417" s="53">
        <v>0</v>
      </c>
      <c r="AP417" s="53">
        <v>3.593712</v>
      </c>
      <c r="AQ417" s="53">
        <v>2.402593</v>
      </c>
      <c r="AR417" s="53">
        <v>3.9072999999999997E-2</v>
      </c>
      <c r="AS417" s="53">
        <v>3.0603000000000002E-2</v>
      </c>
      <c r="AT417" s="53">
        <v>1.551361</v>
      </c>
      <c r="AU417" s="109">
        <v>7.8454639999999998</v>
      </c>
      <c r="AV417" s="109">
        <v>8.9130000000000008E-3</v>
      </c>
    </row>
    <row r="418" spans="1:48" ht="14.25" customHeight="1" x14ac:dyDescent="0.3">
      <c r="A418" s="9">
        <v>417</v>
      </c>
      <c r="B418" s="3">
        <v>44099</v>
      </c>
      <c r="C418" s="112">
        <v>6.1447839999999996</v>
      </c>
      <c r="D418" s="54">
        <v>1.8676999999999999E-2</v>
      </c>
      <c r="E418" s="112">
        <v>3.0904000000000001E-2</v>
      </c>
      <c r="F418" s="54">
        <v>5.4869440000000003</v>
      </c>
      <c r="G418" s="54">
        <v>2.12805</v>
      </c>
      <c r="H418" s="54">
        <v>8.6535659999999996</v>
      </c>
      <c r="I418" s="54">
        <v>6.4602000000000007E-2</v>
      </c>
      <c r="J418" s="54">
        <v>1.785995</v>
      </c>
      <c r="K418" s="54">
        <v>1.1242019999999999</v>
      </c>
      <c r="L418" s="54">
        <v>2.1241080000000001</v>
      </c>
      <c r="M418" s="54">
        <v>0.18027099999999999</v>
      </c>
      <c r="N418" s="54">
        <v>1.72001</v>
      </c>
      <c r="O418" s="54">
        <v>0.13847799999999999</v>
      </c>
      <c r="P418" s="54">
        <v>7.8639359999999998</v>
      </c>
      <c r="Q418" s="54">
        <v>0</v>
      </c>
      <c r="R418" s="54">
        <v>3.5364E-2</v>
      </c>
      <c r="S418" s="54">
        <v>3.4213</v>
      </c>
      <c r="T418" s="54">
        <v>7.2827000000000003E-2</v>
      </c>
      <c r="U418" s="54">
        <v>7.8339629999999998</v>
      </c>
      <c r="V418" s="54">
        <v>9.1139860000000006</v>
      </c>
      <c r="W418" s="54">
        <v>2.1370209999999998</v>
      </c>
      <c r="X418" s="54">
        <v>2.4117E-2</v>
      </c>
      <c r="Y418" s="54">
        <v>1.90269</v>
      </c>
      <c r="Z418" s="54">
        <v>1.0751869999999999</v>
      </c>
      <c r="AA418" s="54">
        <v>8.5000590000000003</v>
      </c>
      <c r="AB418" s="54">
        <v>0</v>
      </c>
      <c r="AC418" s="54">
        <v>9.3044860000000007</v>
      </c>
      <c r="AD418" s="54">
        <v>1.517136</v>
      </c>
      <c r="AE418" s="54">
        <v>118.543081</v>
      </c>
      <c r="AF418" s="54">
        <v>9.9371050000000007</v>
      </c>
      <c r="AG418" s="53">
        <v>86.691361999999998</v>
      </c>
      <c r="AH418" s="53">
        <v>6.6531999999999994E-2</v>
      </c>
      <c r="AI418" s="54">
        <v>1.3328739999999999</v>
      </c>
      <c r="AJ418" s="54">
        <v>2.072435</v>
      </c>
      <c r="AK418" s="53">
        <v>3.1175000000000002</v>
      </c>
      <c r="AL418" s="53">
        <v>1.1020239999999999</v>
      </c>
      <c r="AM418" s="53">
        <v>2.2776999999999999E-2</v>
      </c>
      <c r="AN418" s="53">
        <v>0.16433800000000001</v>
      </c>
      <c r="AO418" s="53">
        <v>0</v>
      </c>
      <c r="AP418" s="53">
        <v>3.593712</v>
      </c>
      <c r="AQ418" s="53">
        <v>2.402593</v>
      </c>
      <c r="AR418" s="53">
        <v>3.9072999999999997E-2</v>
      </c>
      <c r="AS418" s="53">
        <v>3.0603000000000002E-2</v>
      </c>
      <c r="AT418" s="53">
        <v>1.558093</v>
      </c>
      <c r="AU418" s="109">
        <v>7.8454639999999998</v>
      </c>
      <c r="AV418" s="109">
        <v>9.0790000000000003E-3</v>
      </c>
    </row>
    <row r="419" spans="1:48" ht="14.25" customHeight="1" x14ac:dyDescent="0.3">
      <c r="A419" s="9">
        <v>418</v>
      </c>
      <c r="B419" s="3">
        <v>44098</v>
      </c>
      <c r="C419" s="112">
        <v>6.1431079999999998</v>
      </c>
      <c r="D419" s="54">
        <v>1.8672000000000001E-2</v>
      </c>
      <c r="E419" s="112">
        <v>3.0896E-2</v>
      </c>
      <c r="F419" s="54">
        <v>5.4861899999999997</v>
      </c>
      <c r="G419" s="54">
        <v>2.1244010000000002</v>
      </c>
      <c r="H419" s="54">
        <v>8.6574860000000005</v>
      </c>
      <c r="I419" s="54">
        <v>6.5457000000000001E-2</v>
      </c>
      <c r="J419" s="54">
        <v>1.7571639999999999</v>
      </c>
      <c r="K419" s="54">
        <v>1.1118950000000001</v>
      </c>
      <c r="L419" s="54">
        <v>2.1202230000000002</v>
      </c>
      <c r="M419" s="54">
        <v>0.180226</v>
      </c>
      <c r="N419" s="54">
        <v>1.7167380000000001</v>
      </c>
      <c r="O419" s="54">
        <v>0.138437</v>
      </c>
      <c r="P419" s="54">
        <v>7.8536390000000003</v>
      </c>
      <c r="Q419" s="54">
        <v>0</v>
      </c>
      <c r="R419" s="54">
        <v>3.5355999999999999E-2</v>
      </c>
      <c r="S419" s="54">
        <v>3.3828999999999998</v>
      </c>
      <c r="T419" s="54">
        <v>7.2536000000000003E-2</v>
      </c>
      <c r="U419" s="54">
        <v>7.8339629999999998</v>
      </c>
      <c r="V419" s="54">
        <v>9.1139860000000006</v>
      </c>
      <c r="W419" s="54">
        <v>2.13605</v>
      </c>
      <c r="X419" s="54">
        <v>2.4108999999999998E-2</v>
      </c>
      <c r="Y419" s="54">
        <v>1.88222</v>
      </c>
      <c r="Z419" s="54">
        <v>1.0749359999999999</v>
      </c>
      <c r="AA419" s="54">
        <v>8.5024789999999992</v>
      </c>
      <c r="AB419" s="54">
        <v>0</v>
      </c>
      <c r="AC419" s="54">
        <v>9.3044860000000007</v>
      </c>
      <c r="AD419" s="54">
        <v>1.517136</v>
      </c>
      <c r="AE419" s="54">
        <v>118.523059</v>
      </c>
      <c r="AF419" s="54">
        <v>9.9169429999999998</v>
      </c>
      <c r="AG419" s="53">
        <v>86.637180000000001</v>
      </c>
      <c r="AH419" s="53">
        <v>6.6475999999999993E-2</v>
      </c>
      <c r="AI419" s="54">
        <v>1.340171</v>
      </c>
      <c r="AJ419" s="54">
        <v>2.0729679999999999</v>
      </c>
      <c r="AK419" s="53">
        <v>3.1518999999999999</v>
      </c>
      <c r="AL419" s="53">
        <v>1.101969</v>
      </c>
      <c r="AM419" s="53">
        <v>2.3033999999999999E-2</v>
      </c>
      <c r="AN419" s="53">
        <v>0.163802</v>
      </c>
      <c r="AO419" s="53">
        <v>0</v>
      </c>
      <c r="AP419" s="53">
        <v>3.593712</v>
      </c>
      <c r="AQ419" s="53">
        <v>2.402593</v>
      </c>
      <c r="AR419" s="53">
        <v>3.9072999999999997E-2</v>
      </c>
      <c r="AS419" s="53">
        <v>3.0603000000000002E-2</v>
      </c>
      <c r="AT419" s="53">
        <v>1.5589170000000001</v>
      </c>
      <c r="AU419" s="109">
        <v>7.8454639999999998</v>
      </c>
      <c r="AV419" s="109">
        <v>8.9540000000000002E-3</v>
      </c>
    </row>
    <row r="420" spans="1:48" x14ac:dyDescent="0.3">
      <c r="A420" s="9">
        <v>419</v>
      </c>
      <c r="B420" s="3">
        <v>44097</v>
      </c>
      <c r="C420" s="112">
        <v>6.1414140000000002</v>
      </c>
      <c r="D420" s="54">
        <v>1.8665999999999999E-2</v>
      </c>
      <c r="E420" s="112">
        <v>3.0887000000000001E-2</v>
      </c>
      <c r="F420" s="54">
        <v>5.4848059999999998</v>
      </c>
      <c r="G420" s="54">
        <v>2.1222910000000001</v>
      </c>
      <c r="H420" s="54">
        <v>8.6219789999999996</v>
      </c>
      <c r="I420" s="54">
        <v>6.5862000000000004E-2</v>
      </c>
      <c r="J420" s="54">
        <v>1.7462610000000001</v>
      </c>
      <c r="K420" s="54">
        <v>1.1047750000000001</v>
      </c>
      <c r="L420" s="54">
        <v>2.1196130000000002</v>
      </c>
      <c r="M420" s="54">
        <v>0.18018200000000001</v>
      </c>
      <c r="N420" s="54">
        <v>1.719822</v>
      </c>
      <c r="O420" s="54">
        <v>0.1384</v>
      </c>
      <c r="P420" s="54">
        <v>7.8551880000000001</v>
      </c>
      <c r="Q420" s="54">
        <v>0</v>
      </c>
      <c r="R420" s="54">
        <v>3.5241000000000001E-2</v>
      </c>
      <c r="S420" s="54">
        <v>3.3701000000000003</v>
      </c>
      <c r="T420" s="54">
        <v>7.4293999999999999E-2</v>
      </c>
      <c r="U420" s="54">
        <v>7.8339629999999998</v>
      </c>
      <c r="V420" s="54">
        <v>9.1139860000000006</v>
      </c>
      <c r="W420" s="54">
        <v>2.140282</v>
      </c>
      <c r="X420" s="54">
        <v>2.4104E-2</v>
      </c>
      <c r="Y420" s="54">
        <v>1.87296</v>
      </c>
      <c r="Z420" s="54">
        <v>1.07464</v>
      </c>
      <c r="AA420" s="54">
        <v>8.4717590000000005</v>
      </c>
      <c r="AB420" s="54">
        <v>0</v>
      </c>
      <c r="AC420" s="54">
        <v>9.3044860000000007</v>
      </c>
      <c r="AD420" s="54">
        <v>1.517136</v>
      </c>
      <c r="AE420" s="54">
        <v>118.518078</v>
      </c>
      <c r="AF420" s="54">
        <v>9.9103890000000003</v>
      </c>
      <c r="AG420" s="53">
        <v>86.603773000000004</v>
      </c>
      <c r="AH420" s="53">
        <v>6.6419000000000006E-2</v>
      </c>
      <c r="AI420" s="54">
        <v>1.3359000000000001</v>
      </c>
      <c r="AJ420" s="54">
        <v>2.073915</v>
      </c>
      <c r="AK420" s="53">
        <v>3.1541000000000001</v>
      </c>
      <c r="AL420" s="53">
        <v>1.105035</v>
      </c>
      <c r="AM420" s="53">
        <v>2.3156E-2</v>
      </c>
      <c r="AN420" s="53">
        <v>0.16351199999999999</v>
      </c>
      <c r="AO420" s="53">
        <v>0</v>
      </c>
      <c r="AP420" s="53">
        <v>3.593712</v>
      </c>
      <c r="AQ420" s="53">
        <v>2.402593</v>
      </c>
      <c r="AR420" s="53">
        <v>3.9072999999999997E-2</v>
      </c>
      <c r="AS420" s="53">
        <v>3.0603000000000002E-2</v>
      </c>
      <c r="AT420" s="53">
        <v>1.5578419999999999</v>
      </c>
      <c r="AU420" s="109">
        <v>7.8454639999999998</v>
      </c>
      <c r="AV420" s="109">
        <v>8.9359999999999995E-3</v>
      </c>
    </row>
    <row r="421" spans="1:48" x14ac:dyDescent="0.3">
      <c r="A421" s="9">
        <v>420</v>
      </c>
      <c r="B421" s="3">
        <v>44096</v>
      </c>
      <c r="C421" s="112">
        <v>6.1397519999999997</v>
      </c>
      <c r="D421" s="54">
        <v>1.8662999999999999E-2</v>
      </c>
      <c r="E421" s="112">
        <v>3.0877999999999999E-2</v>
      </c>
      <c r="F421" s="54">
        <v>5.4835690000000001</v>
      </c>
      <c r="G421" s="54">
        <v>2.116987</v>
      </c>
      <c r="H421" s="54">
        <v>8.5821850000000008</v>
      </c>
      <c r="I421" s="54">
        <v>6.6592999999999999E-2</v>
      </c>
      <c r="J421" s="54">
        <v>1.7352639999999999</v>
      </c>
      <c r="K421" s="54">
        <v>1.0996589999999999</v>
      </c>
      <c r="L421" s="54">
        <v>2.1155659999999998</v>
      </c>
      <c r="M421" s="54">
        <v>0.18013799999999999</v>
      </c>
      <c r="N421" s="54">
        <v>1.712256</v>
      </c>
      <c r="O421" s="54">
        <v>0.13836200000000001</v>
      </c>
      <c r="P421" s="54">
        <v>7.8577110000000001</v>
      </c>
      <c r="Q421" s="54">
        <v>0</v>
      </c>
      <c r="R421" s="54">
        <v>3.5071999999999999E-2</v>
      </c>
      <c r="S421" s="54">
        <v>3.3376000000000001</v>
      </c>
      <c r="T421" s="54">
        <v>7.3224999999999998E-2</v>
      </c>
      <c r="U421" s="54">
        <v>7.8339629999999998</v>
      </c>
      <c r="V421" s="54">
        <v>9.1139860000000006</v>
      </c>
      <c r="W421" s="54">
        <v>2.1381540000000001</v>
      </c>
      <c r="X421" s="54">
        <v>2.4098000000000001E-2</v>
      </c>
      <c r="Y421" s="54">
        <v>1.85649</v>
      </c>
      <c r="Z421" s="54">
        <v>1.074343</v>
      </c>
      <c r="AA421" s="54">
        <v>8.4296009999999999</v>
      </c>
      <c r="AB421" s="54">
        <v>0</v>
      </c>
      <c r="AC421" s="54">
        <v>9.3044860000000007</v>
      </c>
      <c r="AD421" s="54">
        <v>1.517136</v>
      </c>
      <c r="AE421" s="54">
        <v>118.58452200000001</v>
      </c>
      <c r="AF421" s="54">
        <v>9.8850689999999997</v>
      </c>
      <c r="AG421" s="53">
        <v>86.517994999999999</v>
      </c>
      <c r="AH421" s="53">
        <v>6.6399E-2</v>
      </c>
      <c r="AI421" s="54">
        <v>1.3358540000000001</v>
      </c>
      <c r="AJ421" s="54">
        <v>2.0721759999999998</v>
      </c>
      <c r="AK421" s="53">
        <v>3.1523000000000003</v>
      </c>
      <c r="AL421" s="53">
        <v>1.100714</v>
      </c>
      <c r="AM421" s="53">
        <v>2.325E-2</v>
      </c>
      <c r="AN421" s="53">
        <v>0.162774</v>
      </c>
      <c r="AO421" s="53">
        <v>0</v>
      </c>
      <c r="AP421" s="53">
        <v>3.5931649999999999</v>
      </c>
      <c r="AQ421" s="53">
        <v>2.402593</v>
      </c>
      <c r="AR421" s="53">
        <v>3.8926000000000002E-2</v>
      </c>
      <c r="AS421" s="53">
        <v>3.0554999999999999E-2</v>
      </c>
      <c r="AT421" s="53">
        <v>1.555796</v>
      </c>
      <c r="AU421" s="109">
        <v>7.8454639999999998</v>
      </c>
      <c r="AV421" s="109">
        <v>8.9099999999999995E-3</v>
      </c>
    </row>
    <row r="422" spans="1:48" x14ac:dyDescent="0.3">
      <c r="A422" s="9">
        <v>421</v>
      </c>
      <c r="B422" s="3">
        <v>44095</v>
      </c>
      <c r="C422" s="112">
        <v>6.1388299999999996</v>
      </c>
      <c r="D422" s="54">
        <v>1.8658000000000001E-2</v>
      </c>
      <c r="E422" s="112">
        <v>3.0873000000000001E-2</v>
      </c>
      <c r="F422" s="54">
        <v>5.4854710000000004</v>
      </c>
      <c r="G422" s="54">
        <v>2.1277740000000001</v>
      </c>
      <c r="H422" s="54">
        <v>8.5820559999999997</v>
      </c>
      <c r="I422" s="54">
        <v>6.6599000000000005E-2</v>
      </c>
      <c r="J422" s="54">
        <v>1.7657130000000001</v>
      </c>
      <c r="K422" s="54">
        <v>1.133273</v>
      </c>
      <c r="L422" s="54">
        <v>2.1187140000000002</v>
      </c>
      <c r="M422" s="54">
        <v>0.18009500000000001</v>
      </c>
      <c r="N422" s="54">
        <v>1.7181820000000001</v>
      </c>
      <c r="O422" s="54">
        <v>0.138326</v>
      </c>
      <c r="P422" s="54">
        <v>7.8594840000000001</v>
      </c>
      <c r="Q422" s="54">
        <v>0</v>
      </c>
      <c r="R422" s="54">
        <v>3.5541999999999997E-2</v>
      </c>
      <c r="S422" s="54">
        <v>3.3939999999999997</v>
      </c>
      <c r="T422" s="54">
        <v>7.2718000000000005E-2</v>
      </c>
      <c r="U422" s="54">
        <v>7.8339629999999998</v>
      </c>
      <c r="V422" s="54">
        <v>9.1139860000000006</v>
      </c>
      <c r="W422" s="54">
        <v>2.1429610000000001</v>
      </c>
      <c r="X422" s="54">
        <v>2.4093E-2</v>
      </c>
      <c r="Y422" s="54">
        <v>1.8895999999999999</v>
      </c>
      <c r="Z422" s="54">
        <v>1.0740620000000001</v>
      </c>
      <c r="AA422" s="54">
        <v>8.4114489999999993</v>
      </c>
      <c r="AB422" s="54">
        <v>0</v>
      </c>
      <c r="AC422" s="54">
        <v>9.3044860000000007</v>
      </c>
      <c r="AD422" s="54">
        <v>1.517136</v>
      </c>
      <c r="AE422" s="54">
        <v>118.598039</v>
      </c>
      <c r="AF422" s="54">
        <v>9.9155510000000007</v>
      </c>
      <c r="AG422" s="53">
        <v>86.593283999999997</v>
      </c>
      <c r="AH422" s="53">
        <v>6.6445000000000004E-2</v>
      </c>
      <c r="AI422" s="54">
        <v>1.331904</v>
      </c>
      <c r="AJ422" s="54">
        <v>2.07294</v>
      </c>
      <c r="AK422" s="53">
        <v>3.1366999999999998</v>
      </c>
      <c r="AL422" s="53">
        <v>1.1024499999999999</v>
      </c>
      <c r="AM422" s="53">
        <v>2.3414999999999998E-2</v>
      </c>
      <c r="AN422" s="53">
        <v>0.163574</v>
      </c>
      <c r="AO422" s="53">
        <v>0</v>
      </c>
      <c r="AP422" s="53">
        <v>3.5931649999999999</v>
      </c>
      <c r="AQ422" s="53">
        <v>2.402593</v>
      </c>
      <c r="AR422" s="53">
        <v>3.8926000000000002E-2</v>
      </c>
      <c r="AS422" s="53">
        <v>3.0554999999999999E-2</v>
      </c>
      <c r="AT422" s="53">
        <v>1.557631</v>
      </c>
      <c r="AU422" s="109">
        <v>7.8454639999999998</v>
      </c>
      <c r="AV422" s="109">
        <v>9.1310000000000002E-3</v>
      </c>
    </row>
    <row r="423" spans="1:48" x14ac:dyDescent="0.3">
      <c r="A423" s="9">
        <v>422</v>
      </c>
      <c r="B423" s="3">
        <v>44092</v>
      </c>
      <c r="C423" s="112">
        <v>6.1337489999999999</v>
      </c>
      <c r="D423" s="54">
        <v>1.8643E-2</v>
      </c>
      <c r="E423" s="112">
        <v>3.0848E-2</v>
      </c>
      <c r="F423" s="54">
        <v>5.481071</v>
      </c>
      <c r="G423" s="54">
        <v>2.124485</v>
      </c>
      <c r="H423" s="54">
        <v>8.5653889999999997</v>
      </c>
      <c r="I423" s="54">
        <v>6.6105999999999998E-2</v>
      </c>
      <c r="J423" s="54">
        <v>1.7664690000000001</v>
      </c>
      <c r="K423" s="54">
        <v>1.139948</v>
      </c>
      <c r="L423" s="54">
        <v>2.1156000000000001</v>
      </c>
      <c r="M423" s="54">
        <v>0.17996200000000001</v>
      </c>
      <c r="N423" s="54">
        <v>1.719624</v>
      </c>
      <c r="O423" s="54">
        <v>0.138214</v>
      </c>
      <c r="P423" s="54">
        <v>7.8596539999999999</v>
      </c>
      <c r="Q423" s="54">
        <v>0</v>
      </c>
      <c r="R423" s="54">
        <v>3.5487999999999999E-2</v>
      </c>
      <c r="S423" s="54">
        <v>3.3893</v>
      </c>
      <c r="T423" s="54">
        <v>7.3302000000000006E-2</v>
      </c>
      <c r="U423" s="54">
        <v>7.7242129999999998</v>
      </c>
      <c r="V423" s="54">
        <v>8.979457</v>
      </c>
      <c r="W423" s="54">
        <v>2.1417169999999999</v>
      </c>
      <c r="X423" s="54">
        <v>2.4076E-2</v>
      </c>
      <c r="Y423" s="54">
        <v>1.8869500000000001</v>
      </c>
      <c r="Z423" s="54">
        <v>1.0732079999999999</v>
      </c>
      <c r="AA423" s="54">
        <v>8.4119489999999999</v>
      </c>
      <c r="AB423" s="54">
        <v>0</v>
      </c>
      <c r="AC423" s="54">
        <v>9.1739080000000008</v>
      </c>
      <c r="AD423" s="54">
        <v>1.511261</v>
      </c>
      <c r="AE423" s="54">
        <v>118.601185</v>
      </c>
      <c r="AF423" s="54">
        <v>9.9097819999999999</v>
      </c>
      <c r="AG423" s="53">
        <v>86.526019000000005</v>
      </c>
      <c r="AH423" s="53">
        <v>6.6420000000000007E-2</v>
      </c>
      <c r="AI423" s="54">
        <v>1.3275319999999999</v>
      </c>
      <c r="AJ423" s="54">
        <v>2.0704509999999998</v>
      </c>
      <c r="AK423" s="53">
        <v>3.1255999999999999</v>
      </c>
      <c r="AL423" s="53">
        <v>1.1031329999999999</v>
      </c>
      <c r="AM423" s="53">
        <v>2.3088000000000001E-2</v>
      </c>
      <c r="AN423" s="53">
        <v>0.163216</v>
      </c>
      <c r="AO423" s="53">
        <v>0</v>
      </c>
      <c r="AP423" s="53">
        <v>3.5931649999999999</v>
      </c>
      <c r="AQ423" s="53">
        <v>2.402593</v>
      </c>
      <c r="AR423" s="53">
        <v>3.8926000000000002E-2</v>
      </c>
      <c r="AS423" s="53">
        <v>3.0554999999999999E-2</v>
      </c>
      <c r="AT423" s="53">
        <v>1.555026</v>
      </c>
      <c r="AU423" s="109">
        <v>7.8454639999999998</v>
      </c>
      <c r="AV423" s="109">
        <v>9.1610000000000007E-3</v>
      </c>
    </row>
    <row r="424" spans="1:48" x14ac:dyDescent="0.3">
      <c r="A424" s="9">
        <v>423</v>
      </c>
      <c r="B424" s="3">
        <v>44091</v>
      </c>
      <c r="C424" s="112">
        <v>6.131856</v>
      </c>
      <c r="D424" s="54">
        <v>1.8638999999999999E-2</v>
      </c>
      <c r="E424" s="112">
        <v>3.0841E-2</v>
      </c>
      <c r="F424" s="54">
        <v>5.4799759999999997</v>
      </c>
      <c r="G424" s="54">
        <v>2.1251859999999998</v>
      </c>
      <c r="H424" s="54">
        <v>8.5254569999999994</v>
      </c>
      <c r="I424" s="54">
        <v>6.6518999999999995E-2</v>
      </c>
      <c r="J424" s="54">
        <v>1.7575590000000001</v>
      </c>
      <c r="K424" s="54">
        <v>1.1387400000000001</v>
      </c>
      <c r="L424" s="54">
        <v>2.1156139999999999</v>
      </c>
      <c r="M424" s="54">
        <v>0.17991799999999999</v>
      </c>
      <c r="N424" s="54">
        <v>1.719768</v>
      </c>
      <c r="O424" s="54">
        <v>0.13817499999999999</v>
      </c>
      <c r="P424" s="54">
        <v>7.8660160000000001</v>
      </c>
      <c r="Q424" s="54">
        <v>0</v>
      </c>
      <c r="R424" s="54">
        <v>3.5295E-2</v>
      </c>
      <c r="S424" s="54">
        <v>3.3693</v>
      </c>
      <c r="T424" s="54">
        <v>7.3788999999999993E-2</v>
      </c>
      <c r="U424" s="54">
        <v>7.7242129999999998</v>
      </c>
      <c r="V424" s="54">
        <v>8.979457</v>
      </c>
      <c r="W424" s="54">
        <v>2.1454749999999998</v>
      </c>
      <c r="X424" s="54">
        <v>2.4070000000000001E-2</v>
      </c>
      <c r="Y424" s="54">
        <v>1.8765100000000001</v>
      </c>
      <c r="Z424" s="54">
        <v>1.072916</v>
      </c>
      <c r="AA424" s="54">
        <v>8.3699019999999997</v>
      </c>
      <c r="AB424" s="54">
        <v>0</v>
      </c>
      <c r="AC424" s="54">
        <v>9.1739080000000008</v>
      </c>
      <c r="AD424" s="54">
        <v>1.511261</v>
      </c>
      <c r="AE424" s="54">
        <v>118.66095199999999</v>
      </c>
      <c r="AF424" s="54">
        <v>9.896649</v>
      </c>
      <c r="AG424" s="53">
        <v>86.477655999999996</v>
      </c>
      <c r="AH424" s="53">
        <v>6.6385E-2</v>
      </c>
      <c r="AI424" s="54">
        <v>1.320276</v>
      </c>
      <c r="AJ424" s="54">
        <v>2.0719370000000001</v>
      </c>
      <c r="AK424" s="53">
        <v>3.1165000000000003</v>
      </c>
      <c r="AL424" s="53">
        <v>1.103548</v>
      </c>
      <c r="AM424" s="53">
        <v>2.2985999999999999E-2</v>
      </c>
      <c r="AN424" s="53">
        <v>0.16255600000000001</v>
      </c>
      <c r="AO424" s="53">
        <v>0</v>
      </c>
      <c r="AP424" s="53">
        <v>3.5931649999999999</v>
      </c>
      <c r="AQ424" s="53">
        <v>2.402593</v>
      </c>
      <c r="AR424" s="53">
        <v>3.8926000000000002E-2</v>
      </c>
      <c r="AS424" s="53">
        <v>3.0554999999999999E-2</v>
      </c>
      <c r="AT424" s="53">
        <v>1.554956</v>
      </c>
      <c r="AU424" s="109">
        <v>7.8454639999999998</v>
      </c>
      <c r="AV424" s="109">
        <v>8.933E-3</v>
      </c>
    </row>
    <row r="425" spans="1:48" x14ac:dyDescent="0.3">
      <c r="A425" s="9">
        <v>424</v>
      </c>
      <c r="B425" s="3">
        <v>44090</v>
      </c>
      <c r="C425" s="112">
        <v>6.1301079999999999</v>
      </c>
      <c r="D425" s="54">
        <v>1.8633E-2</v>
      </c>
      <c r="E425" s="112">
        <v>3.0832999999999999E-2</v>
      </c>
      <c r="F425" s="54">
        <v>5.4777959999999997</v>
      </c>
      <c r="G425" s="54">
        <v>2.1251699999999998</v>
      </c>
      <c r="H425" s="54">
        <v>8.5196939999999994</v>
      </c>
      <c r="I425" s="54">
        <v>6.6467999999999999E-2</v>
      </c>
      <c r="J425" s="54">
        <v>1.7612969999999999</v>
      </c>
      <c r="K425" s="54">
        <v>1.144331</v>
      </c>
      <c r="L425" s="54">
        <v>2.1156799999999998</v>
      </c>
      <c r="M425" s="54">
        <v>0.17987400000000001</v>
      </c>
      <c r="N425" s="54">
        <v>1.7236210000000001</v>
      </c>
      <c r="O425" s="54">
        <v>0.13813700000000001</v>
      </c>
      <c r="P425" s="54">
        <v>7.854279</v>
      </c>
      <c r="Q425" s="54">
        <v>0</v>
      </c>
      <c r="R425" s="54">
        <v>3.5295E-2</v>
      </c>
      <c r="S425" s="54">
        <v>3.3846000000000003</v>
      </c>
      <c r="T425" s="54">
        <v>7.4764999999999998E-2</v>
      </c>
      <c r="U425" s="54">
        <v>7.7242129999999998</v>
      </c>
      <c r="V425" s="54">
        <v>8.979457</v>
      </c>
      <c r="W425" s="54">
        <v>2.1456580000000001</v>
      </c>
      <c r="X425" s="54">
        <v>2.4065E-2</v>
      </c>
      <c r="Y425" s="54">
        <v>1.88388</v>
      </c>
      <c r="Z425" s="54">
        <v>1.072627</v>
      </c>
      <c r="AA425" s="54">
        <v>8.3691990000000001</v>
      </c>
      <c r="AB425" s="54">
        <v>0</v>
      </c>
      <c r="AC425" s="54">
        <v>9.1739080000000008</v>
      </c>
      <c r="AD425" s="54">
        <v>1.511261</v>
      </c>
      <c r="AE425" s="54">
        <v>118.576166</v>
      </c>
      <c r="AF425" s="54">
        <v>9.8917339999999996</v>
      </c>
      <c r="AG425" s="53">
        <v>86.450749000000002</v>
      </c>
      <c r="AH425" s="53">
        <v>6.6334000000000004E-2</v>
      </c>
      <c r="AI425" s="54">
        <v>1.319984</v>
      </c>
      <c r="AJ425" s="54">
        <v>2.0717150000000002</v>
      </c>
      <c r="AK425" s="53">
        <v>3.1212</v>
      </c>
      <c r="AL425" s="53">
        <v>1.105845</v>
      </c>
      <c r="AM425" s="53">
        <v>2.2752999999999999E-2</v>
      </c>
      <c r="AN425" s="53">
        <v>0.16275999999999999</v>
      </c>
      <c r="AO425" s="53">
        <v>0</v>
      </c>
      <c r="AP425" s="53">
        <v>3.5931649999999999</v>
      </c>
      <c r="AQ425" s="53">
        <v>2.402593</v>
      </c>
      <c r="AR425" s="53">
        <v>3.8926000000000002E-2</v>
      </c>
      <c r="AS425" s="53">
        <v>3.0554999999999999E-2</v>
      </c>
      <c r="AT425" s="53">
        <v>1.5544119999999999</v>
      </c>
      <c r="AU425" s="109">
        <v>7.8454639999999998</v>
      </c>
      <c r="AV425" s="109">
        <v>8.5710000000000005E-3</v>
      </c>
    </row>
    <row r="426" spans="1:48" x14ac:dyDescent="0.3">
      <c r="A426" s="9">
        <v>425</v>
      </c>
      <c r="B426" s="3">
        <v>44089</v>
      </c>
      <c r="C426" s="112">
        <v>6.1281489999999996</v>
      </c>
      <c r="D426" s="54">
        <v>1.8624999999999999E-2</v>
      </c>
      <c r="E426" s="112">
        <v>3.0823E-2</v>
      </c>
      <c r="F426" s="54">
        <v>5.4743760000000004</v>
      </c>
      <c r="G426" s="54">
        <v>2.1216379999999999</v>
      </c>
      <c r="H426" s="54">
        <v>8.5151760000000003</v>
      </c>
      <c r="I426" s="54">
        <v>6.5851999999999994E-2</v>
      </c>
      <c r="J426" s="54">
        <v>1.7558940000000001</v>
      </c>
      <c r="K426" s="54">
        <v>1.133756</v>
      </c>
      <c r="L426" s="54">
        <v>2.1133199999999999</v>
      </c>
      <c r="M426" s="54">
        <v>0.17982999999999999</v>
      </c>
      <c r="N426" s="54">
        <v>1.7160979999999999</v>
      </c>
      <c r="O426" s="54">
        <v>0.1381</v>
      </c>
      <c r="P426" s="54">
        <v>7.8425240000000001</v>
      </c>
      <c r="Q426" s="54">
        <v>0</v>
      </c>
      <c r="R426" s="54">
        <v>3.5159999999999997E-2</v>
      </c>
      <c r="S426" s="54">
        <v>3.3795999999999999</v>
      </c>
      <c r="T426" s="54">
        <v>7.3259000000000005E-2</v>
      </c>
      <c r="U426" s="54">
        <v>7.7242129999999998</v>
      </c>
      <c r="V426" s="54">
        <v>8.979457</v>
      </c>
      <c r="W426" s="54">
        <v>2.1375899999999999</v>
      </c>
      <c r="X426" s="54">
        <v>2.4059000000000001E-2</v>
      </c>
      <c r="Y426" s="54">
        <v>1.8828400000000001</v>
      </c>
      <c r="Z426" s="54">
        <v>1.0723480000000001</v>
      </c>
      <c r="AA426" s="54">
        <v>8.3646309999999993</v>
      </c>
      <c r="AB426" s="54">
        <v>0</v>
      </c>
      <c r="AC426" s="54">
        <v>9.1739080000000008</v>
      </c>
      <c r="AD426" s="54">
        <v>1.511261</v>
      </c>
      <c r="AE426" s="54">
        <v>118.41150500000001</v>
      </c>
      <c r="AF426" s="54">
        <v>9.8883460000000003</v>
      </c>
      <c r="AG426" s="53">
        <v>86.431764000000001</v>
      </c>
      <c r="AH426" s="53">
        <v>6.6289000000000001E-2</v>
      </c>
      <c r="AI426" s="54">
        <v>1.320362</v>
      </c>
      <c r="AJ426" s="54">
        <v>2.0665</v>
      </c>
      <c r="AK426" s="53">
        <v>3.1198000000000001</v>
      </c>
      <c r="AL426" s="53">
        <v>1.1015550000000001</v>
      </c>
      <c r="AM426" s="53">
        <v>2.2612E-2</v>
      </c>
      <c r="AN426" s="53">
        <v>0.162162</v>
      </c>
      <c r="AO426" s="53">
        <v>0</v>
      </c>
      <c r="AP426" s="53">
        <v>3.5625460000000002</v>
      </c>
      <c r="AQ426" s="53">
        <v>2.402593</v>
      </c>
      <c r="AR426" s="53">
        <v>3.8776999999999999E-2</v>
      </c>
      <c r="AS426" s="53">
        <v>3.0488999999999999E-2</v>
      </c>
      <c r="AT426" s="53">
        <v>1.5520499999999999</v>
      </c>
      <c r="AU426" s="109">
        <v>7.8454639999999998</v>
      </c>
      <c r="AV426" s="109">
        <v>8.397E-3</v>
      </c>
    </row>
    <row r="427" spans="1:48" x14ac:dyDescent="0.3">
      <c r="A427" s="9">
        <v>426</v>
      </c>
      <c r="B427" s="3">
        <v>44088</v>
      </c>
      <c r="C427" s="112">
        <v>6.1264580000000004</v>
      </c>
      <c r="D427" s="54">
        <v>1.8620000000000001E-2</v>
      </c>
      <c r="E427" s="112">
        <v>3.0814999999999999E-2</v>
      </c>
      <c r="F427" s="54">
        <v>5.4701329999999997</v>
      </c>
      <c r="G427" s="54">
        <v>2.1162429999999999</v>
      </c>
      <c r="H427" s="54">
        <v>8.4911569999999994</v>
      </c>
      <c r="I427" s="54">
        <v>6.5595000000000001E-2</v>
      </c>
      <c r="J427" s="54">
        <v>1.7499800000000001</v>
      </c>
      <c r="K427" s="54">
        <v>1.1275759999999999</v>
      </c>
      <c r="L427" s="54">
        <v>2.1086610000000001</v>
      </c>
      <c r="M427" s="54">
        <v>0.179786</v>
      </c>
      <c r="N427" s="54">
        <v>1.7080919999999999</v>
      </c>
      <c r="O427" s="54">
        <v>0.13806299999999999</v>
      </c>
      <c r="P427" s="54">
        <v>7.8341479999999999</v>
      </c>
      <c r="Q427" s="54">
        <v>0</v>
      </c>
      <c r="R427" s="54">
        <v>3.4939999999999999E-2</v>
      </c>
      <c r="S427" s="54">
        <v>3.3611000000000004</v>
      </c>
      <c r="T427" s="54">
        <v>7.1566000000000005E-2</v>
      </c>
      <c r="U427" s="54">
        <v>7.7242129999999998</v>
      </c>
      <c r="V427" s="54">
        <v>8.979457</v>
      </c>
      <c r="W427" s="54">
        <v>2.1284459999999998</v>
      </c>
      <c r="X427" s="54">
        <v>2.4053999999999999E-2</v>
      </c>
      <c r="Y427" s="54">
        <v>1.8740100000000002</v>
      </c>
      <c r="Z427" s="54">
        <v>1.0720799999999999</v>
      </c>
      <c r="AA427" s="54">
        <v>8.3378789999999992</v>
      </c>
      <c r="AB427" s="54">
        <v>0</v>
      </c>
      <c r="AC427" s="54">
        <v>9.1739080000000008</v>
      </c>
      <c r="AD427" s="54">
        <v>1.511261</v>
      </c>
      <c r="AE427" s="54">
        <v>118.344731</v>
      </c>
      <c r="AF427" s="54">
        <v>9.8758520000000001</v>
      </c>
      <c r="AG427" s="53">
        <v>86.376240999999993</v>
      </c>
      <c r="AH427" s="53">
        <v>6.6224000000000005E-2</v>
      </c>
      <c r="AI427" s="54">
        <v>1.3166359999999999</v>
      </c>
      <c r="AJ427" s="54">
        <v>2.0605069999999999</v>
      </c>
      <c r="AK427" s="53">
        <v>3.1119999999999997</v>
      </c>
      <c r="AL427" s="53">
        <v>1.0966100000000001</v>
      </c>
      <c r="AM427" s="53">
        <v>2.2473E-2</v>
      </c>
      <c r="AN427" s="53">
        <v>0.161608</v>
      </c>
      <c r="AO427" s="53">
        <v>0</v>
      </c>
      <c r="AP427" s="53">
        <v>3.5625460000000002</v>
      </c>
      <c r="AQ427" s="53">
        <v>2.402593</v>
      </c>
      <c r="AR427" s="53">
        <v>3.8776999999999999E-2</v>
      </c>
      <c r="AS427" s="53">
        <v>3.0488999999999999E-2</v>
      </c>
      <c r="AT427" s="53">
        <v>1.5477129999999999</v>
      </c>
      <c r="AU427" s="109">
        <v>7.8454639999999998</v>
      </c>
      <c r="AV427" s="109">
        <v>8.4130000000000003E-3</v>
      </c>
    </row>
    <row r="428" spans="1:48" x14ac:dyDescent="0.3">
      <c r="A428" s="9">
        <v>427</v>
      </c>
      <c r="B428" s="3">
        <v>44085</v>
      </c>
      <c r="C428" s="112">
        <v>6.1215619999999999</v>
      </c>
      <c r="D428" s="54">
        <v>1.8603999999999999E-2</v>
      </c>
      <c r="E428" s="112">
        <v>3.0800999999999999E-2</v>
      </c>
      <c r="F428" s="54">
        <v>5.4673160000000003</v>
      </c>
      <c r="G428" s="54">
        <v>2.1192950000000002</v>
      </c>
      <c r="H428" s="54">
        <v>8.5013179999999995</v>
      </c>
      <c r="I428" s="54">
        <v>6.5790000000000001E-2</v>
      </c>
      <c r="J428" s="54">
        <v>1.7474559999999999</v>
      </c>
      <c r="K428" s="54">
        <v>1.123828</v>
      </c>
      <c r="L428" s="54">
        <v>2.1104219999999998</v>
      </c>
      <c r="M428" s="54">
        <v>0.17965400000000001</v>
      </c>
      <c r="N428" s="54">
        <v>1.7083520000000001</v>
      </c>
      <c r="O428" s="54">
        <v>0.13795499999999999</v>
      </c>
      <c r="P428" s="54">
        <v>7.8225949999999997</v>
      </c>
      <c r="Q428" s="54">
        <v>0</v>
      </c>
      <c r="R428" s="54">
        <v>3.4814999999999999E-2</v>
      </c>
      <c r="S428" s="54">
        <v>3.3493000000000004</v>
      </c>
      <c r="T428" s="54">
        <v>7.1731000000000003E-2</v>
      </c>
      <c r="U428" s="54">
        <v>7.6834509999999998</v>
      </c>
      <c r="V428" s="54">
        <v>8.9428429999999999</v>
      </c>
      <c r="W428" s="54">
        <v>2.1311619999999998</v>
      </c>
      <c r="X428" s="54">
        <v>2.4039000000000001E-2</v>
      </c>
      <c r="Y428" s="54">
        <v>1.8651</v>
      </c>
      <c r="Z428" s="54">
        <v>1.0712740000000001</v>
      </c>
      <c r="AA428" s="54">
        <v>8.3473819999999996</v>
      </c>
      <c r="AB428" s="54">
        <v>0</v>
      </c>
      <c r="AC428" s="54">
        <v>9.1349479999999996</v>
      </c>
      <c r="AD428" s="54">
        <v>1.5039929999999999</v>
      </c>
      <c r="AE428" s="54">
        <v>118.21839</v>
      </c>
      <c r="AF428" s="54">
        <v>9.8704330000000002</v>
      </c>
      <c r="AG428" s="53">
        <v>86.328236000000004</v>
      </c>
      <c r="AH428" s="53">
        <v>6.6223000000000004E-2</v>
      </c>
      <c r="AI428" s="54">
        <v>1.3156969999999999</v>
      </c>
      <c r="AJ428" s="54">
        <v>2.0626850000000001</v>
      </c>
      <c r="AK428" s="53">
        <v>3.1105</v>
      </c>
      <c r="AL428" s="53">
        <v>1.0977950000000001</v>
      </c>
      <c r="AM428" s="53">
        <v>2.2658000000000001E-2</v>
      </c>
      <c r="AN428" s="53">
        <v>0.16145200000000001</v>
      </c>
      <c r="AO428" s="53">
        <v>0</v>
      </c>
      <c r="AP428" s="53">
        <v>3.5625460000000002</v>
      </c>
      <c r="AQ428" s="53">
        <v>2.402593</v>
      </c>
      <c r="AR428" s="53">
        <v>3.8776999999999999E-2</v>
      </c>
      <c r="AS428" s="53">
        <v>3.0488999999999999E-2</v>
      </c>
      <c r="AT428" s="53">
        <v>1.5488900000000001</v>
      </c>
      <c r="AU428" s="109">
        <v>7.8454639999999998</v>
      </c>
      <c r="AV428" s="109">
        <v>8.3669999999999994E-3</v>
      </c>
    </row>
    <row r="429" spans="1:48" x14ac:dyDescent="0.3">
      <c r="A429" s="9">
        <v>428</v>
      </c>
      <c r="B429" s="3">
        <v>44084</v>
      </c>
      <c r="C429" s="112">
        <v>6.1201619999999997</v>
      </c>
      <c r="D429" s="54">
        <v>1.8605E-2</v>
      </c>
      <c r="E429" s="112">
        <v>3.0793000000000001E-2</v>
      </c>
      <c r="F429" s="54">
        <v>5.463997</v>
      </c>
      <c r="G429" s="54">
        <v>2.116724</v>
      </c>
      <c r="H429" s="54">
        <v>8.5034039999999997</v>
      </c>
      <c r="I429" s="54">
        <v>6.5384999999999999E-2</v>
      </c>
      <c r="J429" s="54">
        <v>1.7474000000000001</v>
      </c>
      <c r="K429" s="54">
        <v>1.1230370000000001</v>
      </c>
      <c r="L429" s="54">
        <v>2.109391</v>
      </c>
      <c r="M429" s="54">
        <v>0.17962</v>
      </c>
      <c r="N429" s="54">
        <v>1.711878</v>
      </c>
      <c r="O429" s="54">
        <v>0.13791900000000001</v>
      </c>
      <c r="P429" s="54">
        <v>7.8205150000000003</v>
      </c>
      <c r="Q429" s="54">
        <v>0</v>
      </c>
      <c r="R429" s="54">
        <v>3.4757999999999997E-2</v>
      </c>
      <c r="S429" s="54">
        <v>3.3487999999999998</v>
      </c>
      <c r="T429" s="54">
        <v>7.2818999999999995E-2</v>
      </c>
      <c r="U429" s="54">
        <v>7.6834509999999998</v>
      </c>
      <c r="V429" s="54">
        <v>8.9428429999999999</v>
      </c>
      <c r="W429" s="54">
        <v>2.1330979999999999</v>
      </c>
      <c r="X429" s="54">
        <v>2.4032999999999999E-2</v>
      </c>
      <c r="Y429" s="54">
        <v>1.8646799999999999</v>
      </c>
      <c r="Z429" s="54">
        <v>1.070991</v>
      </c>
      <c r="AA429" s="54">
        <v>8.356636</v>
      </c>
      <c r="AB429" s="54">
        <v>0</v>
      </c>
      <c r="AC429" s="54">
        <v>9.1349479999999996</v>
      </c>
      <c r="AD429" s="54">
        <v>1.5039929999999999</v>
      </c>
      <c r="AE429" s="54">
        <v>118.182452</v>
      </c>
      <c r="AF429" s="54">
        <v>9.8722209999999997</v>
      </c>
      <c r="AG429" s="53">
        <v>86.318804999999998</v>
      </c>
      <c r="AH429" s="53">
        <v>6.6141000000000005E-2</v>
      </c>
      <c r="AI429" s="54">
        <v>1.316643</v>
      </c>
      <c r="AJ429" s="54">
        <v>2.0627550000000001</v>
      </c>
      <c r="AK429" s="53">
        <v>3.1015999999999999</v>
      </c>
      <c r="AL429" s="53">
        <v>1.099901</v>
      </c>
      <c r="AM429" s="53">
        <v>2.2578999999999998E-2</v>
      </c>
      <c r="AN429" s="53">
        <v>0.161162</v>
      </c>
      <c r="AO429" s="53">
        <v>0</v>
      </c>
      <c r="AP429" s="53">
        <v>3.5625460000000002</v>
      </c>
      <c r="AQ429" s="53">
        <v>2.402593</v>
      </c>
      <c r="AR429" s="53">
        <v>3.8776999999999999E-2</v>
      </c>
      <c r="AS429" s="53">
        <v>3.0488999999999999E-2</v>
      </c>
      <c r="AT429" s="53">
        <v>1.5482199999999999</v>
      </c>
      <c r="AU429" s="109">
        <v>7.8454639999999998</v>
      </c>
      <c r="AV429" s="109">
        <v>8.5509999999999996E-3</v>
      </c>
    </row>
    <row r="430" spans="1:48" x14ac:dyDescent="0.3">
      <c r="A430" s="9">
        <v>429</v>
      </c>
      <c r="B430" s="3">
        <v>44083</v>
      </c>
      <c r="C430" s="112">
        <v>6.1184539999999998</v>
      </c>
      <c r="D430" s="54">
        <v>1.8600999999999999E-2</v>
      </c>
      <c r="E430" s="112">
        <v>3.0786999999999998E-2</v>
      </c>
      <c r="F430" s="54">
        <v>5.4616210000000001</v>
      </c>
      <c r="G430" s="54">
        <v>2.1084610000000001</v>
      </c>
      <c r="H430" s="54">
        <v>8.4878129999999992</v>
      </c>
      <c r="I430" s="54">
        <v>6.5273999999999999E-2</v>
      </c>
      <c r="J430" s="54">
        <v>1.738605</v>
      </c>
      <c r="K430" s="54">
        <v>1.1127910000000001</v>
      </c>
      <c r="L430" s="54">
        <v>2.1048339999999999</v>
      </c>
      <c r="M430" s="54">
        <v>0.17957699999999999</v>
      </c>
      <c r="N430" s="54">
        <v>1.7025779999999999</v>
      </c>
      <c r="O430" s="54">
        <v>0.13787199999999999</v>
      </c>
      <c r="P430" s="54">
        <v>7.821625</v>
      </c>
      <c r="Q430" s="54">
        <v>0</v>
      </c>
      <c r="R430" s="54">
        <v>3.4525E-2</v>
      </c>
      <c r="S430" s="54">
        <v>3.3290999999999999</v>
      </c>
      <c r="T430" s="54">
        <v>7.0860999999999993E-2</v>
      </c>
      <c r="U430" s="54">
        <v>7.6834509999999998</v>
      </c>
      <c r="V430" s="54">
        <v>8.9428429999999999</v>
      </c>
      <c r="W430" s="54">
        <v>2.121915</v>
      </c>
      <c r="X430" s="54">
        <v>2.4028000000000001E-2</v>
      </c>
      <c r="Y430" s="54">
        <v>1.8559600000000001</v>
      </c>
      <c r="Z430" s="54">
        <v>1.0707310000000001</v>
      </c>
      <c r="AA430" s="54">
        <v>8.3417499999999993</v>
      </c>
      <c r="AB430" s="54">
        <v>0</v>
      </c>
      <c r="AC430" s="54">
        <v>9.1349479999999996</v>
      </c>
      <c r="AD430" s="54">
        <v>1.5039929999999999</v>
      </c>
      <c r="AE430" s="54">
        <v>118.181539</v>
      </c>
      <c r="AF430" s="54">
        <v>9.8516220000000008</v>
      </c>
      <c r="AG430" s="53">
        <v>86.249621000000005</v>
      </c>
      <c r="AH430" s="53">
        <v>6.6159999999999997E-2</v>
      </c>
      <c r="AI430" s="54">
        <v>1.3193699999999999</v>
      </c>
      <c r="AJ430" s="54">
        <v>2.055698</v>
      </c>
      <c r="AK430" s="53">
        <v>3.1135000000000002</v>
      </c>
      <c r="AL430" s="53">
        <v>1.093933</v>
      </c>
      <c r="AM430" s="53">
        <v>2.2557000000000001E-2</v>
      </c>
      <c r="AN430" s="53">
        <v>0.160861</v>
      </c>
      <c r="AO430" s="53">
        <v>0</v>
      </c>
      <c r="AP430" s="53">
        <v>3.5625460000000002</v>
      </c>
      <c r="AQ430" s="53">
        <v>2.402593</v>
      </c>
      <c r="AR430" s="53">
        <v>3.8776999999999999E-2</v>
      </c>
      <c r="AS430" s="53">
        <v>3.0488999999999999E-2</v>
      </c>
      <c r="AT430" s="53">
        <v>1.5444800000000001</v>
      </c>
      <c r="AU430" s="109">
        <v>7.8454639999999998</v>
      </c>
      <c r="AV430" s="109">
        <v>8.3479999999999995E-3</v>
      </c>
    </row>
    <row r="431" spans="1:48" x14ac:dyDescent="0.3">
      <c r="A431" s="9">
        <v>430</v>
      </c>
      <c r="B431" s="3">
        <v>44082</v>
      </c>
      <c r="C431" s="112">
        <v>6.1166700000000001</v>
      </c>
      <c r="D431" s="54">
        <v>1.8595E-2</v>
      </c>
      <c r="E431" s="112">
        <v>3.0779999999999998E-2</v>
      </c>
      <c r="F431" s="54">
        <v>5.4608230000000004</v>
      </c>
      <c r="G431" s="54">
        <v>2.1106039999999999</v>
      </c>
      <c r="H431" s="54">
        <v>8.4658809999999995</v>
      </c>
      <c r="I431" s="54">
        <v>6.5021999999999996E-2</v>
      </c>
      <c r="J431" s="54">
        <v>1.749962</v>
      </c>
      <c r="K431" s="54">
        <v>1.1146480000000001</v>
      </c>
      <c r="L431" s="54">
        <v>2.1043720000000001</v>
      </c>
      <c r="M431" s="54">
        <v>0.179536</v>
      </c>
      <c r="N431" s="54">
        <v>1.7131430000000001</v>
      </c>
      <c r="O431" s="54">
        <v>0.13783999999999999</v>
      </c>
      <c r="P431" s="54">
        <v>7.8212830000000002</v>
      </c>
      <c r="Q431" s="54">
        <v>0</v>
      </c>
      <c r="R431" s="54">
        <v>3.4722000000000003E-2</v>
      </c>
      <c r="S431" s="54">
        <v>3.3328000000000002</v>
      </c>
      <c r="T431" s="54">
        <v>7.3695999999999998E-2</v>
      </c>
      <c r="U431" s="54">
        <v>7.6834509999999998</v>
      </c>
      <c r="V431" s="54">
        <v>8.9428429999999999</v>
      </c>
      <c r="W431" s="54">
        <v>2.1253549999999999</v>
      </c>
      <c r="X431" s="54">
        <v>2.4022999999999999E-2</v>
      </c>
      <c r="Y431" s="54">
        <v>1.8587400000000001</v>
      </c>
      <c r="Z431" s="54">
        <v>1.0704629999999999</v>
      </c>
      <c r="AA431" s="54">
        <v>8.3188560000000003</v>
      </c>
      <c r="AB431" s="54">
        <v>0</v>
      </c>
      <c r="AC431" s="54">
        <v>9.1349479999999996</v>
      </c>
      <c r="AD431" s="54">
        <v>1.5039929999999999</v>
      </c>
      <c r="AE431" s="54">
        <v>118.212684</v>
      </c>
      <c r="AF431" s="54">
        <v>9.8546259999999997</v>
      </c>
      <c r="AG431" s="53">
        <v>86.240063000000006</v>
      </c>
      <c r="AH431" s="53">
        <v>6.6165000000000002E-2</v>
      </c>
      <c r="AI431" s="54">
        <v>1.3187469999999999</v>
      </c>
      <c r="AJ431" s="54">
        <v>2.0563440000000002</v>
      </c>
      <c r="AK431" s="53">
        <v>3.0979999999999999</v>
      </c>
      <c r="AL431" s="53">
        <v>1.1010439999999999</v>
      </c>
      <c r="AM431" s="53">
        <v>2.3007E-2</v>
      </c>
      <c r="AN431" s="53">
        <v>0.16095400000000001</v>
      </c>
      <c r="AO431" s="53">
        <v>0</v>
      </c>
      <c r="AP431" s="53">
        <v>3.5272269999999999</v>
      </c>
      <c r="AQ431" s="53">
        <v>2.402593</v>
      </c>
      <c r="AR431" s="53">
        <v>3.8566000000000003E-2</v>
      </c>
      <c r="AS431" s="53">
        <v>3.0426999999999999E-2</v>
      </c>
      <c r="AT431" s="53">
        <v>1.5453239999999999</v>
      </c>
      <c r="AU431" s="109">
        <v>7.8454639999999998</v>
      </c>
      <c r="AV431" s="109">
        <v>8.8730000000000007E-3</v>
      </c>
    </row>
    <row r="432" spans="1:48" x14ac:dyDescent="0.3">
      <c r="A432" s="9">
        <v>431</v>
      </c>
      <c r="B432" s="3">
        <v>44081</v>
      </c>
      <c r="C432" s="112">
        <v>6.1148020000000001</v>
      </c>
      <c r="D432" s="54">
        <v>1.8589999999999999E-2</v>
      </c>
      <c r="E432" s="112">
        <v>3.0772000000000001E-2</v>
      </c>
      <c r="F432" s="54">
        <v>5.4580359999999999</v>
      </c>
      <c r="G432" s="54">
        <v>2.1065339999999999</v>
      </c>
      <c r="H432" s="54">
        <v>8.4411290000000001</v>
      </c>
      <c r="I432" s="54">
        <v>6.5129000000000006E-2</v>
      </c>
      <c r="J432" s="54">
        <v>1.7343409999999999</v>
      </c>
      <c r="K432" s="54">
        <v>1.0993820000000001</v>
      </c>
      <c r="L432" s="54">
        <v>2.1009910000000001</v>
      </c>
      <c r="M432" s="54">
        <v>0.17949499999999999</v>
      </c>
      <c r="N432" s="54">
        <v>1.7088190000000001</v>
      </c>
      <c r="O432" s="54">
        <v>0.13780500000000001</v>
      </c>
      <c r="P432" s="54">
        <v>7.8193869999999999</v>
      </c>
      <c r="Q432" s="54">
        <v>0</v>
      </c>
      <c r="R432" s="54">
        <v>3.4320999999999997E-2</v>
      </c>
      <c r="S432" s="54">
        <v>3.2907999999999999</v>
      </c>
      <c r="T432" s="54">
        <v>7.3287000000000005E-2</v>
      </c>
      <c r="U432" s="54">
        <v>7.6834509999999998</v>
      </c>
      <c r="V432" s="54">
        <v>8.9428429999999999</v>
      </c>
      <c r="W432" s="54">
        <v>2.1227800000000001</v>
      </c>
      <c r="X432" s="54">
        <v>2.4017E-2</v>
      </c>
      <c r="Y432" s="54">
        <v>1.8354999999999999</v>
      </c>
      <c r="Z432" s="54">
        <v>1.070187</v>
      </c>
      <c r="AA432" s="54">
        <v>8.2969840000000001</v>
      </c>
      <c r="AB432" s="54">
        <v>0</v>
      </c>
      <c r="AC432" s="54">
        <v>9.1349479999999996</v>
      </c>
      <c r="AD432" s="54">
        <v>1.5039929999999999</v>
      </c>
      <c r="AE432" s="54">
        <v>118.183193</v>
      </c>
      <c r="AF432" s="54">
        <v>9.8362660000000002</v>
      </c>
      <c r="AG432" s="53">
        <v>86.184227000000007</v>
      </c>
      <c r="AH432" s="53">
        <v>6.6066E-2</v>
      </c>
      <c r="AI432" s="54">
        <v>1.3186549999999999</v>
      </c>
      <c r="AJ432" s="54">
        <v>2.054665</v>
      </c>
      <c r="AK432" s="53">
        <v>3.0835999999999997</v>
      </c>
      <c r="AL432" s="53">
        <v>1.0990500000000001</v>
      </c>
      <c r="AM432" s="53">
        <v>2.3087E-2</v>
      </c>
      <c r="AN432" s="53">
        <v>0.160164</v>
      </c>
      <c r="AO432" s="53">
        <v>0</v>
      </c>
      <c r="AP432" s="53">
        <v>3.5272269999999999</v>
      </c>
      <c r="AQ432" s="53">
        <v>2.402593</v>
      </c>
      <c r="AR432" s="53">
        <v>3.8566000000000003E-2</v>
      </c>
      <c r="AS432" s="53">
        <v>3.0426999999999999E-2</v>
      </c>
      <c r="AT432" s="53">
        <v>1.5430919999999999</v>
      </c>
      <c r="AU432" s="109">
        <v>7.8454639999999998</v>
      </c>
      <c r="AV432" s="109">
        <v>8.8540000000000008E-3</v>
      </c>
    </row>
    <row r="433" spans="1:48" x14ac:dyDescent="0.3">
      <c r="A433" s="9">
        <v>432</v>
      </c>
      <c r="B433" s="3">
        <v>44078</v>
      </c>
      <c r="C433" s="112">
        <v>6.1102550000000004</v>
      </c>
      <c r="D433" s="54">
        <v>1.8582999999999999E-2</v>
      </c>
      <c r="E433" s="112">
        <v>3.075E-2</v>
      </c>
      <c r="F433" s="54">
        <v>5.4530380000000003</v>
      </c>
      <c r="G433" s="54">
        <v>2.1077340000000002</v>
      </c>
      <c r="H433" s="54">
        <v>8.4296849999999992</v>
      </c>
      <c r="I433" s="54">
        <v>6.4840999999999996E-2</v>
      </c>
      <c r="J433" s="54">
        <v>1.7214480000000001</v>
      </c>
      <c r="K433" s="54">
        <v>1.0817399999999999</v>
      </c>
      <c r="L433" s="54">
        <v>2.0998610000000002</v>
      </c>
      <c r="M433" s="54">
        <v>0.17937700000000001</v>
      </c>
      <c r="N433" s="54">
        <v>1.707457</v>
      </c>
      <c r="O433" s="54">
        <v>0.13769700000000001</v>
      </c>
      <c r="P433" s="54">
        <v>7.8162039999999999</v>
      </c>
      <c r="Q433" s="54">
        <v>0</v>
      </c>
      <c r="R433" s="54">
        <v>3.4262000000000001E-2</v>
      </c>
      <c r="S433" s="54">
        <v>3.2713999999999999</v>
      </c>
      <c r="T433" s="54">
        <v>7.4122999999999994E-2</v>
      </c>
      <c r="U433" s="54">
        <v>7.5570310000000003</v>
      </c>
      <c r="V433" s="54">
        <v>8.7606350000000006</v>
      </c>
      <c r="W433" s="54">
        <v>2.1236269999999999</v>
      </c>
      <c r="X433" s="54">
        <v>2.4003E-2</v>
      </c>
      <c r="Y433" s="54">
        <v>1.82328</v>
      </c>
      <c r="Z433" s="54">
        <v>1.0693360000000001</v>
      </c>
      <c r="AA433" s="54">
        <v>8.2816890000000001</v>
      </c>
      <c r="AB433" s="54">
        <v>0</v>
      </c>
      <c r="AC433" s="54">
        <v>8.9952729999999992</v>
      </c>
      <c r="AD433" s="54">
        <v>1.4916259999999999</v>
      </c>
      <c r="AE433" s="54">
        <v>118.105405</v>
      </c>
      <c r="AF433" s="54">
        <v>9.8313290000000002</v>
      </c>
      <c r="AG433" s="53">
        <v>86.132255999999998</v>
      </c>
      <c r="AH433" s="53">
        <v>6.6045000000000006E-2</v>
      </c>
      <c r="AI433" s="54">
        <v>1.316465</v>
      </c>
      <c r="AJ433" s="54">
        <v>2.0545800000000001</v>
      </c>
      <c r="AK433" s="53">
        <v>3.0845000000000002</v>
      </c>
      <c r="AL433" s="53">
        <v>1.0993189999999999</v>
      </c>
      <c r="AM433" s="53">
        <v>2.3035E-2</v>
      </c>
      <c r="AN433" s="53">
        <v>0.160112</v>
      </c>
      <c r="AO433" s="53">
        <v>0</v>
      </c>
      <c r="AP433" s="53">
        <v>3.5272269999999999</v>
      </c>
      <c r="AQ433" s="53">
        <v>2.402593</v>
      </c>
      <c r="AR433" s="53">
        <v>3.8566000000000003E-2</v>
      </c>
      <c r="AS433" s="53">
        <v>3.0426999999999999E-2</v>
      </c>
      <c r="AT433" s="53">
        <v>1.5434639999999999</v>
      </c>
      <c r="AU433" s="109">
        <v>7.6191940000000002</v>
      </c>
      <c r="AV433" s="109">
        <v>9.1719999999999996E-3</v>
      </c>
    </row>
    <row r="434" spans="1:48" x14ac:dyDescent="0.3">
      <c r="A434" s="9">
        <v>433</v>
      </c>
      <c r="B434" s="3">
        <v>44077</v>
      </c>
      <c r="C434" s="112">
        <v>6.1087309999999997</v>
      </c>
      <c r="D434" s="54">
        <v>1.8613000000000001E-2</v>
      </c>
      <c r="E434" s="112">
        <v>3.0742999999999999E-2</v>
      </c>
      <c r="F434" s="54">
        <v>5.4518079999999998</v>
      </c>
      <c r="G434" s="54">
        <v>2.1194299999999999</v>
      </c>
      <c r="H434" s="54">
        <v>8.3809009999999997</v>
      </c>
      <c r="I434" s="54">
        <v>6.5720000000000001E-2</v>
      </c>
      <c r="J434" s="54">
        <v>1.731687</v>
      </c>
      <c r="K434" s="54">
        <v>1.089496</v>
      </c>
      <c r="L434" s="54">
        <v>2.1002510000000001</v>
      </c>
      <c r="M434" s="54">
        <v>0.17934</v>
      </c>
      <c r="N434" s="54">
        <v>1.721017</v>
      </c>
      <c r="O434" s="54">
        <v>0.13766</v>
      </c>
      <c r="P434" s="54">
        <v>7.8140999999999998</v>
      </c>
      <c r="Q434" s="54">
        <v>0</v>
      </c>
      <c r="R434" s="54">
        <v>3.4284000000000002E-2</v>
      </c>
      <c r="S434" s="54">
        <v>3.2921999999999998</v>
      </c>
      <c r="T434" s="54">
        <v>7.6990000000000003E-2</v>
      </c>
      <c r="U434" s="54">
        <v>7.5570310000000003</v>
      </c>
      <c r="V434" s="54">
        <v>8.7606350000000006</v>
      </c>
      <c r="W434" s="54">
        <v>2.136968</v>
      </c>
      <c r="X434" s="54">
        <v>2.3997999999999998E-2</v>
      </c>
      <c r="Y434" s="54">
        <v>1.8352999999999999</v>
      </c>
      <c r="Z434" s="54">
        <v>1.0690630000000001</v>
      </c>
      <c r="AA434" s="54">
        <v>8.2355040000000006</v>
      </c>
      <c r="AB434" s="54">
        <v>0</v>
      </c>
      <c r="AC434" s="54">
        <v>8.9952729999999992</v>
      </c>
      <c r="AD434" s="54">
        <v>1.4916259999999999</v>
      </c>
      <c r="AE434" s="54">
        <v>118.04880199999999</v>
      </c>
      <c r="AF434" s="54">
        <v>9.8258539999999996</v>
      </c>
      <c r="AG434" s="53">
        <v>86.085721000000007</v>
      </c>
      <c r="AH434" s="53">
        <v>6.6057000000000005E-2</v>
      </c>
      <c r="AI434" s="54">
        <v>1.3088</v>
      </c>
      <c r="AJ434" s="54">
        <v>2.0616690000000002</v>
      </c>
      <c r="AK434" s="53">
        <v>3.0846</v>
      </c>
      <c r="AL434" s="53">
        <v>1.108714</v>
      </c>
      <c r="AM434" s="53">
        <v>2.3370999999999999E-2</v>
      </c>
      <c r="AN434" s="53">
        <v>0.160243</v>
      </c>
      <c r="AO434" s="53">
        <v>0</v>
      </c>
      <c r="AP434" s="53">
        <v>3.5272269999999999</v>
      </c>
      <c r="AQ434" s="53">
        <v>2.402593</v>
      </c>
      <c r="AR434" s="53">
        <v>3.8566000000000003E-2</v>
      </c>
      <c r="AS434" s="53">
        <v>3.0426999999999999E-2</v>
      </c>
      <c r="AT434" s="53">
        <v>1.5506009999999999</v>
      </c>
      <c r="AU434" s="109">
        <v>7.6191940000000002</v>
      </c>
      <c r="AV434" s="109">
        <v>9.1909999999999995E-3</v>
      </c>
    </row>
    <row r="435" spans="1:48" x14ac:dyDescent="0.3">
      <c r="A435" s="9">
        <v>434</v>
      </c>
      <c r="B435" s="3">
        <v>44076</v>
      </c>
      <c r="C435" s="112">
        <v>6.1070070000000003</v>
      </c>
      <c r="D435" s="54">
        <v>1.8598E-2</v>
      </c>
      <c r="E435" s="112">
        <v>3.0734999999999998E-2</v>
      </c>
      <c r="F435" s="54">
        <v>5.4480209999999998</v>
      </c>
      <c r="G435" s="54">
        <v>2.1183459999999998</v>
      </c>
      <c r="H435" s="54">
        <v>8.3274069999999991</v>
      </c>
      <c r="I435" s="54">
        <v>6.6225000000000006E-2</v>
      </c>
      <c r="J435" s="54">
        <v>1.733771</v>
      </c>
      <c r="K435" s="54">
        <v>1.0979380000000001</v>
      </c>
      <c r="L435" s="54">
        <v>2.09903</v>
      </c>
      <c r="M435" s="54">
        <v>0.17930299999999999</v>
      </c>
      <c r="N435" s="54">
        <v>1.716175</v>
      </c>
      <c r="O435" s="54">
        <v>0.137623</v>
      </c>
      <c r="P435" s="54">
        <v>7.8084040000000003</v>
      </c>
      <c r="Q435" s="54">
        <v>0</v>
      </c>
      <c r="R435" s="54">
        <v>3.4328999999999998E-2</v>
      </c>
      <c r="S435" s="54">
        <v>3.2795999999999998</v>
      </c>
      <c r="T435" s="54">
        <v>7.6316999999999996E-2</v>
      </c>
      <c r="U435" s="54">
        <v>7.5570310000000003</v>
      </c>
      <c r="V435" s="54">
        <v>8.7606350000000006</v>
      </c>
      <c r="W435" s="54">
        <v>2.133381</v>
      </c>
      <c r="X435" s="54">
        <v>2.3991999999999999E-2</v>
      </c>
      <c r="Y435" s="54">
        <v>1.8307000000000002</v>
      </c>
      <c r="Z435" s="54">
        <v>1.0687819999999999</v>
      </c>
      <c r="AA435" s="54">
        <v>8.2023779999999995</v>
      </c>
      <c r="AB435" s="54">
        <v>0</v>
      </c>
      <c r="AC435" s="54">
        <v>8.9952729999999992</v>
      </c>
      <c r="AD435" s="54">
        <v>1.4916259999999999</v>
      </c>
      <c r="AE435" s="54">
        <v>117.94634000000001</v>
      </c>
      <c r="AF435" s="54">
        <v>9.8359609999999993</v>
      </c>
      <c r="AG435" s="53">
        <v>86.134112999999999</v>
      </c>
      <c r="AH435" s="53">
        <v>6.6050999999999999E-2</v>
      </c>
      <c r="AI435" s="54">
        <v>1.3064340000000001</v>
      </c>
      <c r="AJ435" s="54">
        <v>2.0599599999999998</v>
      </c>
      <c r="AK435" s="53">
        <v>3.0712000000000002</v>
      </c>
      <c r="AL435" s="53">
        <v>1.1046020000000001</v>
      </c>
      <c r="AM435" s="53">
        <v>2.3571999999999999E-2</v>
      </c>
      <c r="AN435" s="53">
        <v>0.160524</v>
      </c>
      <c r="AO435" s="53">
        <v>0</v>
      </c>
      <c r="AP435" s="53">
        <v>3.5272269999999999</v>
      </c>
      <c r="AQ435" s="53">
        <v>2.402593</v>
      </c>
      <c r="AR435" s="53">
        <v>3.8566000000000003E-2</v>
      </c>
      <c r="AS435" s="53">
        <v>3.0426999999999999E-2</v>
      </c>
      <c r="AT435" s="53">
        <v>1.550969</v>
      </c>
      <c r="AU435" s="109">
        <v>7.6191940000000002</v>
      </c>
      <c r="AV435" s="109">
        <v>9.4120000000000002E-3</v>
      </c>
    </row>
    <row r="436" spans="1:48" x14ac:dyDescent="0.3">
      <c r="A436" s="9">
        <v>435</v>
      </c>
      <c r="B436" s="3">
        <v>44075</v>
      </c>
      <c r="C436" s="112">
        <v>6.1054870000000001</v>
      </c>
      <c r="D436" s="54">
        <v>1.8592999999999998E-2</v>
      </c>
      <c r="E436" s="112">
        <v>3.0727000000000001E-2</v>
      </c>
      <c r="F436" s="54">
        <v>5.4401760000000001</v>
      </c>
      <c r="G436" s="54">
        <v>2.1057100000000002</v>
      </c>
      <c r="H436" s="54">
        <v>8.2943879999999996</v>
      </c>
      <c r="I436" s="54">
        <v>6.5254999999999994E-2</v>
      </c>
      <c r="J436" s="54">
        <v>1.7232780000000001</v>
      </c>
      <c r="K436" s="54">
        <v>1.099005</v>
      </c>
      <c r="L436" s="54">
        <v>2.0943000000000001</v>
      </c>
      <c r="M436" s="54">
        <v>0.17926600000000001</v>
      </c>
      <c r="N436" s="54">
        <v>1.706906</v>
      </c>
      <c r="O436" s="54">
        <v>0.13758799999999999</v>
      </c>
      <c r="P436" s="54">
        <v>7.7956989999999999</v>
      </c>
      <c r="Q436" s="54">
        <v>0</v>
      </c>
      <c r="R436" s="54">
        <v>3.4334000000000003E-2</v>
      </c>
      <c r="S436" s="54">
        <v>3.2763</v>
      </c>
      <c r="T436" s="54">
        <v>7.5130000000000002E-2</v>
      </c>
      <c r="U436" s="54">
        <v>7.5570310000000003</v>
      </c>
      <c r="V436" s="54">
        <v>8.7606350000000006</v>
      </c>
      <c r="W436" s="54">
        <v>2.122398</v>
      </c>
      <c r="X436" s="54">
        <v>2.3987000000000001E-2</v>
      </c>
      <c r="Y436" s="54">
        <v>1.8280699999999999</v>
      </c>
      <c r="Z436" s="54">
        <v>1.068513</v>
      </c>
      <c r="AA436" s="54">
        <v>8.1754809999999996</v>
      </c>
      <c r="AB436" s="54">
        <v>0</v>
      </c>
      <c r="AC436" s="54">
        <v>8.9952729999999992</v>
      </c>
      <c r="AD436" s="54">
        <v>1.4916259999999999</v>
      </c>
      <c r="AE436" s="54">
        <v>117.839558</v>
      </c>
      <c r="AF436" s="54">
        <v>9.8145849999999992</v>
      </c>
      <c r="AG436" s="53">
        <v>86.057860000000005</v>
      </c>
      <c r="AH436" s="53">
        <v>6.6070000000000004E-2</v>
      </c>
      <c r="AI436" s="54">
        <v>1.3032840000000001</v>
      </c>
      <c r="AJ436" s="54">
        <v>2.0539969999999999</v>
      </c>
      <c r="AK436" s="53">
        <v>3.0915000000000004</v>
      </c>
      <c r="AL436" s="53">
        <v>1.0980730000000001</v>
      </c>
      <c r="AM436" s="53">
        <v>2.3341000000000001E-2</v>
      </c>
      <c r="AN436" s="53">
        <v>0.16014300000000001</v>
      </c>
      <c r="AO436" s="53">
        <v>0</v>
      </c>
      <c r="AP436" s="53">
        <v>3.5336439999999998</v>
      </c>
      <c r="AQ436" s="53">
        <v>2.402593</v>
      </c>
      <c r="AR436" s="53">
        <v>3.8536000000000001E-2</v>
      </c>
      <c r="AS436" s="53">
        <v>3.04E-2</v>
      </c>
      <c r="AT436" s="53">
        <v>1.545018</v>
      </c>
      <c r="AU436" s="109">
        <v>7.6191940000000002</v>
      </c>
      <c r="AV436" s="109">
        <v>9.3530000000000002E-3</v>
      </c>
    </row>
    <row r="437" spans="1:48" x14ac:dyDescent="0.3">
      <c r="A437" s="9">
        <v>436</v>
      </c>
      <c r="B437" s="3">
        <v>44074</v>
      </c>
      <c r="C437" s="112">
        <v>6.103567</v>
      </c>
      <c r="D437" s="54">
        <v>1.8588E-2</v>
      </c>
      <c r="E437" s="112">
        <v>3.0720000000000001E-2</v>
      </c>
      <c r="F437" s="54">
        <v>5.4378919999999997</v>
      </c>
      <c r="G437" s="54">
        <v>2.1081120000000002</v>
      </c>
      <c r="H437" s="54">
        <v>8.2719120000000004</v>
      </c>
      <c r="I437" s="54">
        <v>6.4652000000000001E-2</v>
      </c>
      <c r="J437" s="54">
        <v>1.75515</v>
      </c>
      <c r="K437" s="54">
        <v>1.1131519999999999</v>
      </c>
      <c r="L437" s="54">
        <v>2.095135</v>
      </c>
      <c r="M437" s="54">
        <v>0.179226</v>
      </c>
      <c r="N437" s="54">
        <v>1.7069300000000001</v>
      </c>
      <c r="O437" s="54">
        <v>0.13755300000000001</v>
      </c>
      <c r="P437" s="54">
        <v>7.7931350000000004</v>
      </c>
      <c r="Q437" s="54">
        <v>0</v>
      </c>
      <c r="R437" s="54">
        <v>3.4449E-2</v>
      </c>
      <c r="S437" s="54">
        <v>3.3243</v>
      </c>
      <c r="T437" s="54">
        <v>7.4664999999999995E-2</v>
      </c>
      <c r="U437" s="54">
        <v>7.5341870000000002</v>
      </c>
      <c r="V437" s="54">
        <v>8.7173809999999996</v>
      </c>
      <c r="W437" s="54">
        <v>2.121413</v>
      </c>
      <c r="X437" s="54">
        <v>2.3980000000000001E-2</v>
      </c>
      <c r="Y437" s="54">
        <v>1.8557299999999999</v>
      </c>
      <c r="Z437" s="54">
        <v>1.0682430000000001</v>
      </c>
      <c r="AA437" s="54">
        <v>8.1565180000000002</v>
      </c>
      <c r="AB437" s="54">
        <v>0</v>
      </c>
      <c r="AC437" s="54">
        <v>8.9725090000000005</v>
      </c>
      <c r="AD437" s="54">
        <v>1.4928049999999999</v>
      </c>
      <c r="AE437" s="54">
        <v>117.776635</v>
      </c>
      <c r="AF437" s="54">
        <v>9.8217079999999992</v>
      </c>
      <c r="AG437" s="53">
        <v>86.028706</v>
      </c>
      <c r="AH437" s="53">
        <v>6.6054000000000002E-2</v>
      </c>
      <c r="AI437" s="54">
        <v>1.298694</v>
      </c>
      <c r="AJ437" s="54">
        <v>2.0526279999999999</v>
      </c>
      <c r="AK437" s="53">
        <v>3.0707</v>
      </c>
      <c r="AL437" s="53">
        <v>1.095823</v>
      </c>
      <c r="AM437" s="53">
        <v>2.3213999999999999E-2</v>
      </c>
      <c r="AN437" s="53">
        <v>0.15992999999999999</v>
      </c>
      <c r="AO437" s="53">
        <v>0</v>
      </c>
      <c r="AP437" s="53">
        <v>3.502186</v>
      </c>
      <c r="AQ437" s="53">
        <v>2.402593</v>
      </c>
      <c r="AR437" s="53">
        <v>3.8360999999999999E-2</v>
      </c>
      <c r="AS437" s="53">
        <v>3.0360000000000002E-2</v>
      </c>
      <c r="AT437" s="53">
        <v>1.546754</v>
      </c>
      <c r="AU437" s="109">
        <v>7.1574499999999999</v>
      </c>
      <c r="AV437" s="109">
        <v>9.3860000000000002E-3</v>
      </c>
    </row>
    <row r="438" spans="1:48" x14ac:dyDescent="0.3">
      <c r="A438" s="9">
        <v>437</v>
      </c>
      <c r="B438" s="3">
        <v>44071</v>
      </c>
      <c r="C438" s="112">
        <v>6.0996240000000004</v>
      </c>
      <c r="D438" s="54">
        <v>1.8574E-2</v>
      </c>
      <c r="E438" s="112">
        <v>3.0699000000000001E-2</v>
      </c>
      <c r="F438" s="54">
        <v>5.4350480000000001</v>
      </c>
      <c r="G438" s="54">
        <v>2.106382</v>
      </c>
      <c r="H438" s="54">
        <v>8.2760590000000001</v>
      </c>
      <c r="I438" s="54">
        <v>6.4408999999999994E-2</v>
      </c>
      <c r="J438" s="54">
        <v>1.7659910000000001</v>
      </c>
      <c r="K438" s="54">
        <v>1.118236</v>
      </c>
      <c r="L438" s="54">
        <v>2.0939640000000002</v>
      </c>
      <c r="M438" s="54">
        <v>0.17911099999999999</v>
      </c>
      <c r="N438" s="54">
        <v>1.705851</v>
      </c>
      <c r="O438" s="54">
        <v>0.13744799999999999</v>
      </c>
      <c r="P438" s="54">
        <v>7.7852360000000003</v>
      </c>
      <c r="Q438" s="54">
        <v>0</v>
      </c>
      <c r="R438" s="54">
        <v>3.4611000000000003E-2</v>
      </c>
      <c r="S438" s="54">
        <v>3.3381000000000003</v>
      </c>
      <c r="T438" s="54">
        <v>7.4345999999999995E-2</v>
      </c>
      <c r="U438" s="54">
        <v>7.443289</v>
      </c>
      <c r="V438" s="54">
        <v>8.6112719999999996</v>
      </c>
      <c r="W438" s="54">
        <v>2.1164830000000001</v>
      </c>
      <c r="X438" s="54">
        <v>2.3965E-2</v>
      </c>
      <c r="Y438" s="54">
        <v>1.8636200000000001</v>
      </c>
      <c r="Z438" s="54">
        <v>1.0674220000000001</v>
      </c>
      <c r="AA438" s="54">
        <v>8.1633840000000006</v>
      </c>
      <c r="AB438" s="54">
        <v>0</v>
      </c>
      <c r="AC438" s="54">
        <v>8.8704509999999992</v>
      </c>
      <c r="AD438" s="54">
        <v>1.4750209999999999</v>
      </c>
      <c r="AE438" s="54">
        <v>117.646654</v>
      </c>
      <c r="AF438" s="54">
        <v>9.8104610000000001</v>
      </c>
      <c r="AG438" s="53">
        <v>85.922886000000005</v>
      </c>
      <c r="AH438" s="53">
        <v>6.5997E-2</v>
      </c>
      <c r="AI438" s="54">
        <v>1.2984089999999999</v>
      </c>
      <c r="AJ438" s="54">
        <v>2.048854</v>
      </c>
      <c r="AK438" s="53">
        <v>3.0529000000000002</v>
      </c>
      <c r="AL438" s="53">
        <v>1.0940430000000001</v>
      </c>
      <c r="AM438" s="53">
        <v>2.3099999999999999E-2</v>
      </c>
      <c r="AN438" s="53">
        <v>0.16025300000000001</v>
      </c>
      <c r="AO438" s="53">
        <v>0</v>
      </c>
      <c r="AP438" s="53">
        <v>3.502186</v>
      </c>
      <c r="AQ438" s="53">
        <v>2.3118310000000002</v>
      </c>
      <c r="AR438" s="53">
        <v>3.8360999999999999E-2</v>
      </c>
      <c r="AS438" s="53">
        <v>3.0360000000000002E-2</v>
      </c>
      <c r="AT438" s="53">
        <v>1.546063</v>
      </c>
      <c r="AU438" s="109">
        <v>7.1574499999999999</v>
      </c>
      <c r="AV438" s="109">
        <v>9.3609999999999995E-3</v>
      </c>
    </row>
    <row r="439" spans="1:48" x14ac:dyDescent="0.3">
      <c r="A439" s="9">
        <v>438</v>
      </c>
      <c r="B439" s="3">
        <v>44070</v>
      </c>
      <c r="C439" s="112">
        <v>6.098147</v>
      </c>
      <c r="D439" s="54">
        <v>1.8568999999999999E-2</v>
      </c>
      <c r="E439" s="112">
        <v>3.0692000000000001E-2</v>
      </c>
      <c r="F439" s="54">
        <v>5.4329980000000004</v>
      </c>
      <c r="G439" s="54">
        <v>2.1043069999999999</v>
      </c>
      <c r="H439" s="54">
        <v>8.2922010000000004</v>
      </c>
      <c r="I439" s="54">
        <v>6.3843999999999998E-2</v>
      </c>
      <c r="J439" s="54">
        <v>1.7525679999999999</v>
      </c>
      <c r="K439" s="54">
        <v>1.1068709999999999</v>
      </c>
      <c r="L439" s="54">
        <v>2.0934849999999998</v>
      </c>
      <c r="M439" s="54">
        <v>0.17907400000000001</v>
      </c>
      <c r="N439" s="54">
        <v>1.705101</v>
      </c>
      <c r="O439" s="54">
        <v>0.13741400000000001</v>
      </c>
      <c r="P439" s="54">
        <v>7.7748819999999998</v>
      </c>
      <c r="Q439" s="54">
        <v>0</v>
      </c>
      <c r="R439" s="54">
        <v>3.4382000000000003E-2</v>
      </c>
      <c r="S439" s="54">
        <v>3.3050999999999995</v>
      </c>
      <c r="T439" s="54">
        <v>7.5256000000000003E-2</v>
      </c>
      <c r="U439" s="54">
        <v>7.443289</v>
      </c>
      <c r="V439" s="54">
        <v>8.6112719999999996</v>
      </c>
      <c r="W439" s="54">
        <v>2.1169829999999998</v>
      </c>
      <c r="X439" s="54">
        <v>2.3959999999999999E-2</v>
      </c>
      <c r="Y439" s="54">
        <v>1.8454999999999999</v>
      </c>
      <c r="Z439" s="54">
        <v>1.067331</v>
      </c>
      <c r="AA439" s="54">
        <v>8.1828459999999996</v>
      </c>
      <c r="AB439" s="54">
        <v>0</v>
      </c>
      <c r="AC439" s="54">
        <v>8.8704509999999992</v>
      </c>
      <c r="AD439" s="54">
        <v>1.4750209999999999</v>
      </c>
      <c r="AE439" s="54">
        <v>117.583704</v>
      </c>
      <c r="AF439" s="54">
        <v>9.818282</v>
      </c>
      <c r="AG439" s="53">
        <v>85.968987999999996</v>
      </c>
      <c r="AH439" s="53">
        <v>6.5933000000000005E-2</v>
      </c>
      <c r="AI439" s="54">
        <v>1.3022400000000001</v>
      </c>
      <c r="AJ439" s="54">
        <v>2.048683</v>
      </c>
      <c r="AK439" s="53">
        <v>3.0503999999999998</v>
      </c>
      <c r="AL439" s="53">
        <v>1.094244</v>
      </c>
      <c r="AM439" s="53">
        <v>2.3195E-2</v>
      </c>
      <c r="AN439" s="53">
        <v>0.15968199999999999</v>
      </c>
      <c r="AO439" s="53">
        <v>0</v>
      </c>
      <c r="AP439" s="53">
        <v>3.502186</v>
      </c>
      <c r="AQ439" s="53">
        <v>2.3118310000000002</v>
      </c>
      <c r="AR439" s="53">
        <v>3.8360999999999999E-2</v>
      </c>
      <c r="AS439" s="53">
        <v>3.0360000000000002E-2</v>
      </c>
      <c r="AT439" s="53">
        <v>1.545733</v>
      </c>
      <c r="AU439" s="109">
        <v>7.1574499999999999</v>
      </c>
      <c r="AV439" s="109">
        <v>9.5090000000000001E-3</v>
      </c>
    </row>
    <row r="440" spans="1:48" x14ac:dyDescent="0.3">
      <c r="A440" s="9">
        <v>439</v>
      </c>
      <c r="B440" s="3">
        <v>44069</v>
      </c>
      <c r="C440" s="112">
        <v>6.0966630000000004</v>
      </c>
      <c r="D440" s="54">
        <v>1.8564000000000001E-2</v>
      </c>
      <c r="E440" s="112">
        <v>3.0685E-2</v>
      </c>
      <c r="F440" s="54">
        <v>5.433039</v>
      </c>
      <c r="G440" s="54">
        <v>2.0995789999999999</v>
      </c>
      <c r="H440" s="54">
        <v>8.315035</v>
      </c>
      <c r="I440" s="54">
        <v>6.4505999999999994E-2</v>
      </c>
      <c r="J440" s="54">
        <v>1.7407440000000001</v>
      </c>
      <c r="K440" s="54">
        <v>1.104149</v>
      </c>
      <c r="L440" s="54">
        <v>2.0931760000000001</v>
      </c>
      <c r="M440" s="54">
        <v>0.179037</v>
      </c>
      <c r="N440" s="54">
        <v>1.702717</v>
      </c>
      <c r="O440" s="54">
        <v>0.13738</v>
      </c>
      <c r="P440" s="54">
        <v>7.7711220000000001</v>
      </c>
      <c r="Q440" s="54">
        <v>0</v>
      </c>
      <c r="R440" s="54">
        <v>3.4248000000000001E-2</v>
      </c>
      <c r="S440" s="54">
        <v>3.2848000000000002</v>
      </c>
      <c r="T440" s="54">
        <v>7.3499999999999996E-2</v>
      </c>
      <c r="U440" s="54">
        <v>7.443289</v>
      </c>
      <c r="V440" s="54">
        <v>8.6112719999999996</v>
      </c>
      <c r="W440" s="54">
        <v>2.1192660000000001</v>
      </c>
      <c r="X440" s="54">
        <v>2.3954E-2</v>
      </c>
      <c r="Y440" s="54">
        <v>1.83439</v>
      </c>
      <c r="Z440" s="54">
        <v>1.0670679999999999</v>
      </c>
      <c r="AA440" s="54">
        <v>8.2012149999999995</v>
      </c>
      <c r="AB440" s="54">
        <v>0</v>
      </c>
      <c r="AC440" s="54">
        <v>8.8704509999999992</v>
      </c>
      <c r="AD440" s="54">
        <v>1.4750209999999999</v>
      </c>
      <c r="AE440" s="54">
        <v>117.55105</v>
      </c>
      <c r="AF440" s="54">
        <v>9.8043490000000002</v>
      </c>
      <c r="AG440" s="53">
        <v>85.902822999999998</v>
      </c>
      <c r="AH440" s="53">
        <v>6.5890000000000004E-2</v>
      </c>
      <c r="AI440" s="54">
        <v>1.30579</v>
      </c>
      <c r="AJ440" s="54">
        <v>2.049909</v>
      </c>
      <c r="AK440" s="53">
        <v>3.0526</v>
      </c>
      <c r="AL440" s="53">
        <v>1.093674</v>
      </c>
      <c r="AM440" s="53">
        <v>2.3158000000000002E-2</v>
      </c>
      <c r="AN440" s="53">
        <v>0.159496</v>
      </c>
      <c r="AO440" s="53">
        <v>0</v>
      </c>
      <c r="AP440" s="53">
        <v>3.502186</v>
      </c>
      <c r="AQ440" s="53">
        <v>2.3118310000000002</v>
      </c>
      <c r="AR440" s="53">
        <v>3.8360999999999999E-2</v>
      </c>
      <c r="AS440" s="53">
        <v>3.0360000000000002E-2</v>
      </c>
      <c r="AT440" s="53">
        <v>1.545696</v>
      </c>
      <c r="AU440" s="109">
        <v>7.1574499999999999</v>
      </c>
      <c r="AV440" s="109">
        <v>9.5399999999999999E-3</v>
      </c>
    </row>
    <row r="441" spans="1:48" x14ac:dyDescent="0.3">
      <c r="A441" s="9">
        <v>440</v>
      </c>
      <c r="B441" s="3">
        <v>44068</v>
      </c>
      <c r="C441" s="112">
        <v>6.0952310000000001</v>
      </c>
      <c r="D441" s="54">
        <v>1.8561000000000001E-2</v>
      </c>
      <c r="E441" s="112">
        <v>3.0678E-2</v>
      </c>
      <c r="F441" s="54">
        <v>5.4297940000000002</v>
      </c>
      <c r="G441" s="54">
        <v>2.0993919999999999</v>
      </c>
      <c r="H441" s="54">
        <v>8.2704229999999992</v>
      </c>
      <c r="I441" s="54">
        <v>6.4679E-2</v>
      </c>
      <c r="J441" s="54">
        <v>1.7666459999999999</v>
      </c>
      <c r="K441" s="54">
        <v>1.120706</v>
      </c>
      <c r="L441" s="54">
        <v>2.0934870000000001</v>
      </c>
      <c r="M441" s="54">
        <v>0.17899899999999999</v>
      </c>
      <c r="N441" s="54">
        <v>1.7025809999999999</v>
      </c>
      <c r="O441" s="54">
        <v>0.13734399999999999</v>
      </c>
      <c r="P441" s="54">
        <v>7.7853969999999997</v>
      </c>
      <c r="Q441" s="54">
        <v>0</v>
      </c>
      <c r="R441" s="54">
        <v>3.4528000000000003E-2</v>
      </c>
      <c r="S441" s="54">
        <v>3.3367</v>
      </c>
      <c r="T441" s="54">
        <v>7.2556999999999996E-2</v>
      </c>
      <c r="U441" s="54">
        <v>7.443289</v>
      </c>
      <c r="V441" s="54">
        <v>8.6112719999999996</v>
      </c>
      <c r="W441" s="54">
        <v>2.1176710000000001</v>
      </c>
      <c r="X441" s="54">
        <v>2.3949000000000002E-2</v>
      </c>
      <c r="Y441" s="54">
        <v>1.8632899999999999</v>
      </c>
      <c r="Z441" s="54">
        <v>1.0667960000000001</v>
      </c>
      <c r="AA441" s="54">
        <v>8.1624850000000002</v>
      </c>
      <c r="AB441" s="54">
        <v>0</v>
      </c>
      <c r="AC441" s="54">
        <v>8.8704509999999992</v>
      </c>
      <c r="AD441" s="54">
        <v>1.4750209999999999</v>
      </c>
      <c r="AE441" s="54">
        <v>117.59582</v>
      </c>
      <c r="AF441" s="54">
        <v>9.8163630000000008</v>
      </c>
      <c r="AG441" s="53">
        <v>85.935028000000003</v>
      </c>
      <c r="AH441" s="53">
        <v>6.5925999999999998E-2</v>
      </c>
      <c r="AI441" s="54">
        <v>1.298802</v>
      </c>
      <c r="AJ441" s="54">
        <v>2.0488339999999998</v>
      </c>
      <c r="AK441" s="53">
        <v>3.0472999999999999</v>
      </c>
      <c r="AL441" s="53">
        <v>1.0911409999999999</v>
      </c>
      <c r="AM441" s="53">
        <v>2.2984000000000001E-2</v>
      </c>
      <c r="AN441" s="53">
        <v>0.160079</v>
      </c>
      <c r="AO441" s="53">
        <v>0</v>
      </c>
      <c r="AP441" s="53">
        <v>3.4324520000000001</v>
      </c>
      <c r="AQ441" s="53">
        <v>2.3118310000000002</v>
      </c>
      <c r="AR441" s="53">
        <v>3.8339999999999999E-2</v>
      </c>
      <c r="AS441" s="53">
        <v>3.0317E-2</v>
      </c>
      <c r="AT441" s="53">
        <v>1.5452859999999999</v>
      </c>
      <c r="AU441" s="109">
        <v>7.1574499999999999</v>
      </c>
      <c r="AV441" s="109">
        <v>9.3299999999999998E-3</v>
      </c>
    </row>
    <row r="442" spans="1:48" x14ac:dyDescent="0.3">
      <c r="A442" s="9">
        <v>441</v>
      </c>
      <c r="B442" s="3">
        <v>44067</v>
      </c>
      <c r="C442" s="112">
        <v>6.0934210000000002</v>
      </c>
      <c r="D442" s="54">
        <v>1.856E-2</v>
      </c>
      <c r="E442" s="112">
        <v>3.0651000000000001E-2</v>
      </c>
      <c r="F442" s="54">
        <v>5.4194560000000003</v>
      </c>
      <c r="G442" s="54">
        <v>2.0842779999999999</v>
      </c>
      <c r="H442" s="54">
        <v>8.1228049999999996</v>
      </c>
      <c r="I442" s="54">
        <v>6.3366000000000006E-2</v>
      </c>
      <c r="J442" s="54">
        <v>1.7710900000000001</v>
      </c>
      <c r="K442" s="54">
        <v>1.1211610000000001</v>
      </c>
      <c r="L442" s="54">
        <v>2.0838199999999998</v>
      </c>
      <c r="M442" s="54">
        <v>0.17896599999999999</v>
      </c>
      <c r="N442" s="54">
        <v>1.6890240000000001</v>
      </c>
      <c r="O442" s="54">
        <v>0.137297</v>
      </c>
      <c r="P442" s="54">
        <v>7.8202109999999996</v>
      </c>
      <c r="Q442" s="54">
        <v>0</v>
      </c>
      <c r="R442" s="54">
        <v>3.4623000000000001E-2</v>
      </c>
      <c r="S442" s="54">
        <v>3.3346</v>
      </c>
      <c r="T442" s="54">
        <v>7.0844000000000004E-2</v>
      </c>
      <c r="U442" s="54">
        <v>7.443289</v>
      </c>
      <c r="V442" s="54">
        <v>8.6112719999999996</v>
      </c>
      <c r="W442" s="54">
        <v>2.0999080000000001</v>
      </c>
      <c r="X442" s="54">
        <v>2.3945999999999999E-2</v>
      </c>
      <c r="Y442" s="54">
        <v>1.8620300000000001</v>
      </c>
      <c r="Z442" s="54">
        <v>1.066516</v>
      </c>
      <c r="AA442" s="54">
        <v>8.0450579999999992</v>
      </c>
      <c r="AB442" s="54">
        <v>0</v>
      </c>
      <c r="AC442" s="54">
        <v>8.8704509999999992</v>
      </c>
      <c r="AD442" s="54">
        <v>1.4750209999999999</v>
      </c>
      <c r="AE442" s="54">
        <v>117.71315</v>
      </c>
      <c r="AF442" s="54">
        <v>9.7854530000000004</v>
      </c>
      <c r="AG442" s="53">
        <v>85.811447000000001</v>
      </c>
      <c r="AH442" s="53">
        <v>6.5976999999999994E-2</v>
      </c>
      <c r="AI442" s="54">
        <v>1.283145</v>
      </c>
      <c r="AJ442" s="54">
        <v>2.0362529999999999</v>
      </c>
      <c r="AK442" s="53">
        <v>3.0566</v>
      </c>
      <c r="AL442" s="53">
        <v>1.0796049999999999</v>
      </c>
      <c r="AM442" s="53">
        <v>2.2499999999999999E-2</v>
      </c>
      <c r="AN442" s="53">
        <v>0.160022</v>
      </c>
      <c r="AO442" s="53">
        <v>0</v>
      </c>
      <c r="AP442" s="53">
        <v>3.4324520000000001</v>
      </c>
      <c r="AQ442" s="53">
        <v>2.3118310000000002</v>
      </c>
      <c r="AR442" s="53">
        <v>3.8339999999999999E-2</v>
      </c>
      <c r="AS442" s="53">
        <v>3.0317E-2</v>
      </c>
      <c r="AT442" s="53">
        <v>1.539334</v>
      </c>
      <c r="AU442" s="109">
        <v>7.1574499999999999</v>
      </c>
      <c r="AV442" s="109">
        <v>9.0860000000000003E-3</v>
      </c>
    </row>
    <row r="443" spans="1:48" x14ac:dyDescent="0.3">
      <c r="A443" s="9">
        <v>442</v>
      </c>
      <c r="B443" s="3">
        <v>44064</v>
      </c>
      <c r="C443" s="112">
        <v>6.0892730000000004</v>
      </c>
      <c r="D443" s="54">
        <v>1.8547000000000001E-2</v>
      </c>
      <c r="E443" s="112">
        <v>3.0627999999999999E-2</v>
      </c>
      <c r="F443" s="54">
        <v>5.4213680000000002</v>
      </c>
      <c r="G443" s="54">
        <v>2.0959439999999998</v>
      </c>
      <c r="H443" s="54">
        <v>8.1929149999999993</v>
      </c>
      <c r="I443" s="54">
        <v>6.4193E-2</v>
      </c>
      <c r="J443" s="54">
        <v>1.7894350000000001</v>
      </c>
      <c r="K443" s="54">
        <v>1.142069</v>
      </c>
      <c r="L443" s="54">
        <v>2.0905040000000001</v>
      </c>
      <c r="M443" s="54">
        <v>0.17887</v>
      </c>
      <c r="N443" s="54">
        <v>1.6979569999999999</v>
      </c>
      <c r="O443" s="54">
        <v>0.13719799999999999</v>
      </c>
      <c r="P443" s="54">
        <v>7.8088899999999999</v>
      </c>
      <c r="Q443" s="54">
        <v>0</v>
      </c>
      <c r="R443" s="54">
        <v>3.4877999999999999E-2</v>
      </c>
      <c r="S443" s="54">
        <v>3.3800999999999997</v>
      </c>
      <c r="T443" s="54">
        <v>7.0974999999999996E-2</v>
      </c>
      <c r="U443" s="54">
        <v>7.5712429999999999</v>
      </c>
      <c r="V443" s="54">
        <v>8.7226920000000003</v>
      </c>
      <c r="W443" s="54">
        <v>2.109451</v>
      </c>
      <c r="X443" s="54">
        <v>2.3935000000000001E-2</v>
      </c>
      <c r="Y443" s="54">
        <v>1.88731</v>
      </c>
      <c r="Z443" s="54">
        <v>1.0657019999999999</v>
      </c>
      <c r="AA443" s="54">
        <v>8.1115390000000005</v>
      </c>
      <c r="AB443" s="54">
        <v>0</v>
      </c>
      <c r="AC443" s="54">
        <v>9.0258909999999997</v>
      </c>
      <c r="AD443" s="54">
        <v>1.4800690000000001</v>
      </c>
      <c r="AE443" s="54">
        <v>117.396033</v>
      </c>
      <c r="AF443" s="54">
        <v>9.8268149999999999</v>
      </c>
      <c r="AG443" s="53">
        <v>85.886959000000004</v>
      </c>
      <c r="AH443" s="53">
        <v>6.6073000000000007E-2</v>
      </c>
      <c r="AI443" s="54">
        <v>1.2925310000000001</v>
      </c>
      <c r="AJ443" s="54">
        <v>2.0424289999999998</v>
      </c>
      <c r="AK443" s="53">
        <v>3.0409999999999999</v>
      </c>
      <c r="AL443" s="53">
        <v>1.0850390000000001</v>
      </c>
      <c r="AM443" s="53">
        <v>2.2896E-2</v>
      </c>
      <c r="AN443" s="53">
        <v>0.16066800000000001</v>
      </c>
      <c r="AO443" s="53">
        <v>0</v>
      </c>
      <c r="AP443" s="53">
        <v>3.4324520000000001</v>
      </c>
      <c r="AQ443" s="53">
        <v>2.3118310000000002</v>
      </c>
      <c r="AR443" s="53">
        <v>3.8339999999999999E-2</v>
      </c>
      <c r="AS443" s="53">
        <v>3.0317E-2</v>
      </c>
      <c r="AT443" s="53">
        <v>1.543248</v>
      </c>
      <c r="AU443" s="109">
        <v>7.1574499999999999</v>
      </c>
      <c r="AV443" s="109">
        <v>9.3109999999999998E-3</v>
      </c>
    </row>
    <row r="444" spans="1:48" x14ac:dyDescent="0.3">
      <c r="A444" s="9">
        <v>443</v>
      </c>
      <c r="B444" s="3">
        <v>44063</v>
      </c>
      <c r="C444" s="112">
        <v>6.088114</v>
      </c>
      <c r="D444" s="54">
        <v>1.8543E-2</v>
      </c>
      <c r="E444" s="112">
        <v>3.0620999999999999E-2</v>
      </c>
      <c r="F444" s="54">
        <v>5.4289699999999996</v>
      </c>
      <c r="G444" s="54">
        <v>2.1087929999999999</v>
      </c>
      <c r="H444" s="54">
        <v>8.2426999999999992</v>
      </c>
      <c r="I444" s="54">
        <v>6.6517999999999994E-2</v>
      </c>
      <c r="J444" s="54">
        <v>1.788284</v>
      </c>
      <c r="K444" s="54">
        <v>1.134949</v>
      </c>
      <c r="L444" s="54">
        <v>2.0998329999999998</v>
      </c>
      <c r="M444" s="54">
        <v>0.17883399999999999</v>
      </c>
      <c r="N444" s="54">
        <v>1.7019960000000001</v>
      </c>
      <c r="O444" s="54">
        <v>0.13716900000000001</v>
      </c>
      <c r="P444" s="54">
        <v>7.7886110000000004</v>
      </c>
      <c r="Q444" s="54">
        <v>0</v>
      </c>
      <c r="R444" s="54">
        <v>3.4731999999999999E-2</v>
      </c>
      <c r="S444" s="54">
        <v>3.3805000000000001</v>
      </c>
      <c r="T444" s="54">
        <v>7.0849999999999996E-2</v>
      </c>
      <c r="U444" s="54">
        <v>7.5712429999999999</v>
      </c>
      <c r="V444" s="54">
        <v>8.7226920000000003</v>
      </c>
      <c r="W444" s="54">
        <v>2.1274069999999998</v>
      </c>
      <c r="X444" s="54">
        <v>2.3928999999999999E-2</v>
      </c>
      <c r="Y444" s="54">
        <v>1.8866800000000001</v>
      </c>
      <c r="Z444" s="54">
        <v>1.065429</v>
      </c>
      <c r="AA444" s="54">
        <v>8.1572610000000001</v>
      </c>
      <c r="AB444" s="54">
        <v>0</v>
      </c>
      <c r="AC444" s="54">
        <v>9.0258909999999997</v>
      </c>
      <c r="AD444" s="54">
        <v>1.4800690000000001</v>
      </c>
      <c r="AE444" s="54">
        <v>117.232906</v>
      </c>
      <c r="AF444" s="54">
        <v>9.8476490000000005</v>
      </c>
      <c r="AG444" s="53">
        <v>85.954471999999996</v>
      </c>
      <c r="AH444" s="53">
        <v>6.5948000000000007E-2</v>
      </c>
      <c r="AI444" s="54">
        <v>1.296448</v>
      </c>
      <c r="AJ444" s="54">
        <v>2.0531730000000001</v>
      </c>
      <c r="AK444" s="53">
        <v>3.0375999999999999</v>
      </c>
      <c r="AL444" s="53">
        <v>1.089863</v>
      </c>
      <c r="AM444" s="53">
        <v>2.3292E-2</v>
      </c>
      <c r="AN444" s="53">
        <v>0.16073399999999999</v>
      </c>
      <c r="AO444" s="53">
        <v>0</v>
      </c>
      <c r="AP444" s="53">
        <v>3.4324520000000001</v>
      </c>
      <c r="AQ444" s="53">
        <v>2.3118310000000002</v>
      </c>
      <c r="AR444" s="53">
        <v>3.8339999999999999E-2</v>
      </c>
      <c r="AS444" s="53">
        <v>3.0317E-2</v>
      </c>
      <c r="AT444" s="53">
        <v>1.550745</v>
      </c>
      <c r="AU444" s="109">
        <v>7.1574499999999999</v>
      </c>
      <c r="AV444" s="109">
        <v>9.4219999999999998E-3</v>
      </c>
    </row>
    <row r="445" spans="1:48" x14ac:dyDescent="0.3">
      <c r="A445" s="9">
        <v>444</v>
      </c>
      <c r="B445" s="3">
        <v>44062</v>
      </c>
      <c r="C445" s="112">
        <v>6.0866340000000001</v>
      </c>
      <c r="D445" s="54">
        <v>1.8488999999999998E-2</v>
      </c>
      <c r="E445" s="112">
        <v>3.0612E-2</v>
      </c>
      <c r="F445" s="54">
        <v>5.4263630000000003</v>
      </c>
      <c r="G445" s="54">
        <v>2.0972559999999998</v>
      </c>
      <c r="H445" s="54">
        <v>8.2461769999999994</v>
      </c>
      <c r="I445" s="54">
        <v>6.7060999999999996E-2</v>
      </c>
      <c r="J445" s="54">
        <v>1.7381519999999999</v>
      </c>
      <c r="K445" s="54">
        <v>1.1062590000000001</v>
      </c>
      <c r="L445" s="54">
        <v>2.0929600000000002</v>
      </c>
      <c r="M445" s="54">
        <v>0.17879800000000001</v>
      </c>
      <c r="N445" s="54">
        <v>1.697182</v>
      </c>
      <c r="O445" s="54">
        <v>0.13711999999999999</v>
      </c>
      <c r="P445" s="54">
        <v>7.7723339999999999</v>
      </c>
      <c r="Q445" s="54">
        <v>0</v>
      </c>
      <c r="R445" s="54">
        <v>3.4091000000000003E-2</v>
      </c>
      <c r="S445" s="54">
        <v>3.3043000000000005</v>
      </c>
      <c r="T445" s="54">
        <v>7.1385000000000004E-2</v>
      </c>
      <c r="U445" s="54">
        <v>7.5712429999999999</v>
      </c>
      <c r="V445" s="54">
        <v>8.7226920000000003</v>
      </c>
      <c r="W445" s="54">
        <v>2.117766</v>
      </c>
      <c r="X445" s="54">
        <v>2.3927E-2</v>
      </c>
      <c r="Y445" s="54">
        <v>1.8452899999999999</v>
      </c>
      <c r="Z445" s="54">
        <v>1.064559</v>
      </c>
      <c r="AA445" s="54">
        <v>8.1690400000000007</v>
      </c>
      <c r="AB445" s="54">
        <v>0</v>
      </c>
      <c r="AC445" s="54">
        <v>9.0258909999999997</v>
      </c>
      <c r="AD445" s="54">
        <v>1.4800690000000001</v>
      </c>
      <c r="AE445" s="54">
        <v>117.122371</v>
      </c>
      <c r="AF445" s="54">
        <v>9.8421719999999997</v>
      </c>
      <c r="AG445" s="53">
        <v>86.016782000000006</v>
      </c>
      <c r="AH445" s="53">
        <v>6.5688999999999997E-2</v>
      </c>
      <c r="AI445" s="54">
        <v>1.3032429999999999</v>
      </c>
      <c r="AJ445" s="54">
        <v>2.047488</v>
      </c>
      <c r="AK445" s="53">
        <v>3.0575999999999999</v>
      </c>
      <c r="AL445" s="53">
        <v>1.0893949999999999</v>
      </c>
      <c r="AM445" s="53">
        <v>2.3293999999999999E-2</v>
      </c>
      <c r="AN445" s="53">
        <v>0.15976699999999999</v>
      </c>
      <c r="AO445" s="53">
        <v>0</v>
      </c>
      <c r="AP445" s="53">
        <v>3.4353820000000002</v>
      </c>
      <c r="AQ445" s="53">
        <v>2.3118310000000002</v>
      </c>
      <c r="AR445" s="53">
        <v>3.8199999999999998E-2</v>
      </c>
      <c r="AS445" s="53">
        <v>3.0317E-2</v>
      </c>
      <c r="AT445" s="53">
        <v>1.5440590000000001</v>
      </c>
      <c r="AU445" s="109">
        <v>7.1574499999999999</v>
      </c>
      <c r="AV445" s="109">
        <v>9.4389999999999995E-3</v>
      </c>
    </row>
    <row r="446" spans="1:48" x14ac:dyDescent="0.3">
      <c r="A446" s="9">
        <v>445</v>
      </c>
      <c r="B446" s="3">
        <v>44061</v>
      </c>
      <c r="C446" s="112">
        <v>6.084911</v>
      </c>
      <c r="D446" s="54">
        <v>1.8482999999999999E-2</v>
      </c>
      <c r="E446" s="112">
        <v>3.0605E-2</v>
      </c>
      <c r="F446" s="54">
        <v>5.4208439999999998</v>
      </c>
      <c r="G446" s="54">
        <v>2.0903649999999998</v>
      </c>
      <c r="H446" s="54">
        <v>8.2419670000000007</v>
      </c>
      <c r="I446" s="54">
        <v>6.5389000000000003E-2</v>
      </c>
      <c r="J446" s="54">
        <v>1.7269369999999999</v>
      </c>
      <c r="K446" s="54">
        <v>1.101475</v>
      </c>
      <c r="L446" s="54">
        <v>2.0906220000000002</v>
      </c>
      <c r="M446" s="54">
        <v>0.178761</v>
      </c>
      <c r="N446" s="54">
        <v>1.692631</v>
      </c>
      <c r="O446" s="54">
        <v>0.13708899999999999</v>
      </c>
      <c r="P446" s="54">
        <v>7.7635899999999998</v>
      </c>
      <c r="Q446" s="54">
        <v>0</v>
      </c>
      <c r="R446" s="54">
        <v>3.3996999999999999E-2</v>
      </c>
      <c r="S446" s="54">
        <v>3.2858000000000001</v>
      </c>
      <c r="T446" s="54">
        <v>7.0803000000000005E-2</v>
      </c>
      <c r="U446" s="54">
        <v>7.5712429999999999</v>
      </c>
      <c r="V446" s="54">
        <v>8.7226920000000003</v>
      </c>
      <c r="W446" s="54">
        <v>2.1106050000000001</v>
      </c>
      <c r="X446" s="54">
        <v>2.3921999999999999E-2</v>
      </c>
      <c r="Y446" s="54">
        <v>1.8348</v>
      </c>
      <c r="Z446" s="54">
        <v>1.064287</v>
      </c>
      <c r="AA446" s="54">
        <v>8.1679259999999996</v>
      </c>
      <c r="AB446" s="54">
        <v>0</v>
      </c>
      <c r="AC446" s="54">
        <v>9.0258909999999997</v>
      </c>
      <c r="AD446" s="54">
        <v>1.4800690000000001</v>
      </c>
      <c r="AE446" s="54">
        <v>117.014303</v>
      </c>
      <c r="AF446" s="54">
        <v>9.8195289999999993</v>
      </c>
      <c r="AG446" s="53">
        <v>85.951487</v>
      </c>
      <c r="AH446" s="53">
        <v>6.5725000000000006E-2</v>
      </c>
      <c r="AI446" s="54">
        <v>1.3037909999999999</v>
      </c>
      <c r="AJ446" s="54">
        <v>2.0428120000000001</v>
      </c>
      <c r="AK446" s="53">
        <v>3.0669999999999997</v>
      </c>
      <c r="AL446" s="53">
        <v>1.0856170000000001</v>
      </c>
      <c r="AM446" s="53">
        <v>2.3004E-2</v>
      </c>
      <c r="AN446" s="53">
        <v>0.15951699999999999</v>
      </c>
      <c r="AO446" s="53">
        <v>0</v>
      </c>
      <c r="AP446" s="53">
        <v>3.402304</v>
      </c>
      <c r="AQ446" s="53">
        <v>2.3118310000000002</v>
      </c>
      <c r="AR446" s="53">
        <v>3.8012999999999998E-2</v>
      </c>
      <c r="AS446" s="53">
        <v>3.0252000000000001E-2</v>
      </c>
      <c r="AT446" s="53">
        <v>1.5420480000000001</v>
      </c>
      <c r="AU446" s="109">
        <v>7.1574499999999999</v>
      </c>
      <c r="AV446" s="109">
        <v>9.4739999999999998E-3</v>
      </c>
    </row>
    <row r="447" spans="1:48" x14ac:dyDescent="0.3">
      <c r="A447" s="9">
        <v>446</v>
      </c>
      <c r="B447" s="3">
        <v>44060</v>
      </c>
      <c r="C447" s="112">
        <v>6.0837070000000004</v>
      </c>
      <c r="D447" s="54">
        <v>1.8481000000000001E-2</v>
      </c>
      <c r="E447" s="112">
        <v>3.0596000000000002E-2</v>
      </c>
      <c r="F447" s="54">
        <v>5.4180729999999997</v>
      </c>
      <c r="G447" s="54">
        <v>2.0856780000000001</v>
      </c>
      <c r="H447" s="54">
        <v>8.2371169999999996</v>
      </c>
      <c r="I447" s="54">
        <v>6.5034999999999996E-2</v>
      </c>
      <c r="J447" s="54">
        <v>1.719309</v>
      </c>
      <c r="K447" s="54">
        <v>1.099286</v>
      </c>
      <c r="L447" s="54">
        <v>2.0872649999999999</v>
      </c>
      <c r="M447" s="54">
        <v>0.178726</v>
      </c>
      <c r="N447" s="54">
        <v>1.6864250000000001</v>
      </c>
      <c r="O447" s="54">
        <v>0.13702800000000001</v>
      </c>
      <c r="P447" s="54">
        <v>7.7649489999999997</v>
      </c>
      <c r="Q447" s="54">
        <v>0</v>
      </c>
      <c r="R447" s="54">
        <v>3.4099999999999998E-2</v>
      </c>
      <c r="S447" s="54">
        <v>3.2873000000000001</v>
      </c>
      <c r="T447" s="54">
        <v>6.9542000000000007E-2</v>
      </c>
      <c r="U447" s="54">
        <v>7.5451569999999997</v>
      </c>
      <c r="V447" s="54">
        <v>8.6853540000000002</v>
      </c>
      <c r="W447" s="54">
        <v>2.1066199999999999</v>
      </c>
      <c r="X447" s="54">
        <v>2.3917999999999998E-2</v>
      </c>
      <c r="Y447" s="54">
        <v>1.83562</v>
      </c>
      <c r="Z447" s="54">
        <v>1.06402</v>
      </c>
      <c r="AA447" s="54">
        <v>8.14757</v>
      </c>
      <c r="AB447" s="54">
        <v>0</v>
      </c>
      <c r="AC447" s="54">
        <v>9.0013670000000001</v>
      </c>
      <c r="AD447" s="54">
        <v>1.4800690000000001</v>
      </c>
      <c r="AE447" s="54">
        <v>117.02909099999999</v>
      </c>
      <c r="AF447" s="54">
        <v>9.7849839999999997</v>
      </c>
      <c r="AG447" s="53">
        <v>85.816143999999994</v>
      </c>
      <c r="AH447" s="53">
        <v>6.5765000000000004E-2</v>
      </c>
      <c r="AI447" s="54">
        <v>1.30098</v>
      </c>
      <c r="AJ447" s="54">
        <v>2.0402870000000002</v>
      </c>
      <c r="AK447" s="53">
        <v>3.0781999999999998</v>
      </c>
      <c r="AL447" s="53">
        <v>1.083645</v>
      </c>
      <c r="AM447" s="53">
        <v>2.2776000000000001E-2</v>
      </c>
      <c r="AN447" s="53">
        <v>0.15962999999999999</v>
      </c>
      <c r="AO447" s="53">
        <v>0</v>
      </c>
      <c r="AP447" s="53">
        <v>3.402304</v>
      </c>
      <c r="AQ447" s="53">
        <v>2.3118310000000002</v>
      </c>
      <c r="AR447" s="53">
        <v>3.8012999999999998E-2</v>
      </c>
      <c r="AS447" s="53">
        <v>3.0252000000000001E-2</v>
      </c>
      <c r="AT447" s="53">
        <v>1.5405850000000001</v>
      </c>
      <c r="AU447" s="109">
        <v>7.1574499999999999</v>
      </c>
      <c r="AV447" s="109">
        <v>9.3240000000000007E-3</v>
      </c>
    </row>
    <row r="448" spans="1:48" x14ac:dyDescent="0.3">
      <c r="A448" s="9">
        <v>447</v>
      </c>
      <c r="B448" s="3">
        <v>44057</v>
      </c>
      <c r="C448" s="112">
        <v>6.081061</v>
      </c>
      <c r="D448" s="54">
        <v>1.8467999999999998E-2</v>
      </c>
      <c r="E448" s="112">
        <v>3.0577E-2</v>
      </c>
      <c r="F448" s="54">
        <v>5.4110769999999997</v>
      </c>
      <c r="G448" s="54">
        <v>2.0916790000000001</v>
      </c>
      <c r="H448" s="54">
        <v>8.2121619999999993</v>
      </c>
      <c r="I448" s="54">
        <v>6.4435999999999993E-2</v>
      </c>
      <c r="J448" s="54">
        <v>1.746918</v>
      </c>
      <c r="K448" s="54">
        <v>1.1205240000000001</v>
      </c>
      <c r="L448" s="54">
        <v>2.0879859999999999</v>
      </c>
      <c r="M448" s="54">
        <v>0.178618</v>
      </c>
      <c r="N448" s="54">
        <v>1.689324</v>
      </c>
      <c r="O448" s="54">
        <v>0.13664299999999999</v>
      </c>
      <c r="P448" s="54">
        <v>7.7684329999999999</v>
      </c>
      <c r="Q448" s="54">
        <v>0</v>
      </c>
      <c r="R448" s="54">
        <v>3.4383999999999998E-2</v>
      </c>
      <c r="S448" s="54">
        <v>3.3236000000000003</v>
      </c>
      <c r="T448" s="54">
        <v>6.9537000000000002E-2</v>
      </c>
      <c r="U448" s="54">
        <v>7.3870880000000003</v>
      </c>
      <c r="V448" s="54">
        <v>8.3130439999999997</v>
      </c>
      <c r="W448" s="54">
        <v>2.1109049999999998</v>
      </c>
      <c r="X448" s="54">
        <v>2.3873999999999999E-2</v>
      </c>
      <c r="Y448" s="54">
        <v>1.8561000000000001</v>
      </c>
      <c r="Z448" s="54">
        <v>1.0632109999999999</v>
      </c>
      <c r="AA448" s="54">
        <v>8.1153220000000008</v>
      </c>
      <c r="AB448" s="54">
        <v>0</v>
      </c>
      <c r="AC448" s="54">
        <v>8.8368149999999996</v>
      </c>
      <c r="AD448" s="54">
        <v>1.4688950000000001</v>
      </c>
      <c r="AE448" s="54">
        <v>117.018171</v>
      </c>
      <c r="AF448" s="54">
        <v>9.7904389999999992</v>
      </c>
      <c r="AG448" s="53">
        <v>85.752071999999998</v>
      </c>
      <c r="AH448" s="53">
        <v>6.5615000000000007E-2</v>
      </c>
      <c r="AI448" s="54">
        <v>1.2958149999999999</v>
      </c>
      <c r="AJ448" s="54">
        <v>2.0419890000000001</v>
      </c>
      <c r="AK448" s="53">
        <v>3.0701000000000001</v>
      </c>
      <c r="AL448" s="53">
        <v>1.0836969999999999</v>
      </c>
      <c r="AM448" s="53">
        <v>2.2748999999999998E-2</v>
      </c>
      <c r="AN448" s="53">
        <v>0.159749</v>
      </c>
      <c r="AO448" s="53">
        <v>0</v>
      </c>
      <c r="AP448" s="53">
        <v>3.402304</v>
      </c>
      <c r="AQ448" s="53">
        <v>2.3118310000000002</v>
      </c>
      <c r="AR448" s="53">
        <v>3.8012999999999998E-2</v>
      </c>
      <c r="AS448" s="53">
        <v>3.0252000000000001E-2</v>
      </c>
      <c r="AT448" s="53">
        <v>1.541299</v>
      </c>
      <c r="AU448" s="109">
        <v>7.1574499999999999</v>
      </c>
      <c r="AV448" s="109">
        <v>9.3120000000000008E-3</v>
      </c>
    </row>
    <row r="449" spans="1:48" x14ac:dyDescent="0.3">
      <c r="A449" s="9">
        <v>448</v>
      </c>
      <c r="B449" s="3">
        <v>44056</v>
      </c>
      <c r="C449" s="112">
        <v>6.0796999999999999</v>
      </c>
      <c r="D449" s="54">
        <v>1.8454999999999999E-2</v>
      </c>
      <c r="E449" s="112">
        <v>3.0568999999999999E-2</v>
      </c>
      <c r="F449" s="54">
        <v>5.4079350000000002</v>
      </c>
      <c r="G449" s="54">
        <v>2.0982409999999998</v>
      </c>
      <c r="H449" s="54">
        <v>8.1508950000000002</v>
      </c>
      <c r="I449" s="54">
        <v>6.4061000000000007E-2</v>
      </c>
      <c r="J449" s="54">
        <v>1.770567</v>
      </c>
      <c r="K449" s="54">
        <v>1.141845</v>
      </c>
      <c r="L449" s="54">
        <v>2.0889920000000002</v>
      </c>
      <c r="M449" s="54">
        <v>0.17858399999999999</v>
      </c>
      <c r="N449" s="54">
        <v>1.689414</v>
      </c>
      <c r="O449" s="54">
        <v>0.13664399999999999</v>
      </c>
      <c r="P449" s="54">
        <v>7.780767</v>
      </c>
      <c r="Q449" s="54">
        <v>0</v>
      </c>
      <c r="R449" s="54">
        <v>3.4935000000000001E-2</v>
      </c>
      <c r="S449" s="54">
        <v>3.3945000000000003</v>
      </c>
      <c r="T449" s="54">
        <v>6.9821999999999995E-2</v>
      </c>
      <c r="U449" s="54">
        <v>7.3870880000000003</v>
      </c>
      <c r="V449" s="54">
        <v>8.3130439999999997</v>
      </c>
      <c r="W449" s="54">
        <v>2.1068280000000001</v>
      </c>
      <c r="X449" s="54">
        <v>2.3879000000000001E-2</v>
      </c>
      <c r="Y449" s="54">
        <v>1.8965199999999998</v>
      </c>
      <c r="Z449" s="54">
        <v>1.063485</v>
      </c>
      <c r="AA449" s="54">
        <v>8.0718779999999999</v>
      </c>
      <c r="AB449" s="54">
        <v>0</v>
      </c>
      <c r="AC449" s="54">
        <v>8.8368149999999996</v>
      </c>
      <c r="AD449" s="54">
        <v>1.4688950000000001</v>
      </c>
      <c r="AE449" s="54">
        <v>117.123633</v>
      </c>
      <c r="AF449" s="54">
        <v>9.7800799999999999</v>
      </c>
      <c r="AG449" s="53">
        <v>85.678191999999996</v>
      </c>
      <c r="AH449" s="53">
        <v>6.5779000000000004E-2</v>
      </c>
      <c r="AI449" s="54">
        <v>1.2895460000000001</v>
      </c>
      <c r="AJ449" s="54">
        <v>2.0410590000000002</v>
      </c>
      <c r="AK449" s="53">
        <v>3.1071999999999997</v>
      </c>
      <c r="AL449" s="53">
        <v>1.0818460000000001</v>
      </c>
      <c r="AM449" s="53">
        <v>2.2586999999999999E-2</v>
      </c>
      <c r="AN449" s="53">
        <v>0.160332</v>
      </c>
      <c r="AO449" s="53">
        <v>0</v>
      </c>
      <c r="AP449" s="53">
        <v>3.402304</v>
      </c>
      <c r="AQ449" s="53">
        <v>2.3118310000000002</v>
      </c>
      <c r="AR449" s="53">
        <v>3.8012999999999998E-2</v>
      </c>
      <c r="AS449" s="53">
        <v>3.0252000000000001E-2</v>
      </c>
      <c r="AT449" s="53">
        <v>1.541561</v>
      </c>
      <c r="AU449" s="109">
        <v>7.1574499999999999</v>
      </c>
      <c r="AV449" s="109">
        <v>9.3159999999999996E-3</v>
      </c>
    </row>
    <row r="450" spans="1:48" x14ac:dyDescent="0.3">
      <c r="A450" s="9">
        <v>449</v>
      </c>
      <c r="B450" s="3">
        <v>44055</v>
      </c>
      <c r="C450" s="112">
        <v>6.0786090000000002</v>
      </c>
      <c r="D450" s="54">
        <v>1.8446000000000001E-2</v>
      </c>
      <c r="E450" s="112">
        <v>3.0561000000000001E-2</v>
      </c>
      <c r="F450" s="54">
        <v>5.4074819999999999</v>
      </c>
      <c r="G450" s="54">
        <v>2.0950700000000002</v>
      </c>
      <c r="H450" s="54">
        <v>8.066808</v>
      </c>
      <c r="I450" s="54">
        <v>6.5916000000000002E-2</v>
      </c>
      <c r="J450" s="54">
        <v>1.763231</v>
      </c>
      <c r="K450" s="54">
        <v>1.1414740000000001</v>
      </c>
      <c r="L450" s="54">
        <v>2.0873979999999999</v>
      </c>
      <c r="M450" s="54">
        <v>0.17855099999999999</v>
      </c>
      <c r="N450" s="54">
        <v>1.680976</v>
      </c>
      <c r="O450" s="54">
        <v>0.13658799999999999</v>
      </c>
      <c r="P450" s="54">
        <v>7.7702039999999997</v>
      </c>
      <c r="Q450" s="54">
        <v>0</v>
      </c>
      <c r="R450" s="54">
        <v>3.4963000000000001E-2</v>
      </c>
      <c r="S450" s="54">
        <v>3.3906999999999998</v>
      </c>
      <c r="T450" s="54">
        <v>6.7635000000000001E-2</v>
      </c>
      <c r="U450" s="54">
        <v>7.3870880000000003</v>
      </c>
      <c r="V450" s="54">
        <v>8.3130439999999997</v>
      </c>
      <c r="W450" s="54">
        <v>2.1059619999999999</v>
      </c>
      <c r="X450" s="54">
        <v>2.3872000000000001E-2</v>
      </c>
      <c r="Y450" s="54">
        <v>1.8949400000000001</v>
      </c>
      <c r="Z450" s="54">
        <v>1.068163</v>
      </c>
      <c r="AA450" s="54">
        <v>8.0165670000000002</v>
      </c>
      <c r="AB450" s="54">
        <v>0</v>
      </c>
      <c r="AC450" s="54">
        <v>8.8368149999999996</v>
      </c>
      <c r="AD450" s="54">
        <v>1.4688950000000001</v>
      </c>
      <c r="AE450" s="54">
        <v>117.058234</v>
      </c>
      <c r="AF450" s="54">
        <v>9.7562809999999995</v>
      </c>
      <c r="AG450" s="53">
        <v>85.579728000000003</v>
      </c>
      <c r="AH450" s="53">
        <v>6.5823999999999994E-2</v>
      </c>
      <c r="AI450" s="54">
        <v>1.2830569999999999</v>
      </c>
      <c r="AJ450" s="54">
        <v>2.0405730000000002</v>
      </c>
      <c r="AK450" s="53">
        <v>3.1278000000000001</v>
      </c>
      <c r="AL450" s="53">
        <v>1.0776920000000001</v>
      </c>
      <c r="AM450" s="53">
        <v>2.2626E-2</v>
      </c>
      <c r="AN450" s="53">
        <v>0.16085099999999999</v>
      </c>
      <c r="AO450" s="53">
        <v>0</v>
      </c>
      <c r="AP450" s="53">
        <v>3.402304</v>
      </c>
      <c r="AQ450" s="53">
        <v>2.3118310000000002</v>
      </c>
      <c r="AR450" s="53">
        <v>3.8012999999999998E-2</v>
      </c>
      <c r="AS450" s="53">
        <v>3.0252000000000001E-2</v>
      </c>
      <c r="AT450" s="53">
        <v>1.5415859999999999</v>
      </c>
      <c r="AU450" s="109">
        <v>7.1574499999999999</v>
      </c>
      <c r="AV450" s="109">
        <v>9.0629999999999999E-3</v>
      </c>
    </row>
    <row r="451" spans="1:48" x14ac:dyDescent="0.3">
      <c r="A451" s="9">
        <v>450</v>
      </c>
      <c r="B451" s="3">
        <v>44054</v>
      </c>
      <c r="C451" s="112">
        <v>6.0772360000000001</v>
      </c>
      <c r="D451" s="54">
        <v>1.8438E-2</v>
      </c>
      <c r="E451" s="112">
        <v>3.0557999999999998E-2</v>
      </c>
      <c r="F451" s="54">
        <v>5.4087050000000003</v>
      </c>
      <c r="G451" s="54">
        <v>2.0878320000000001</v>
      </c>
      <c r="H451" s="54">
        <v>8.0622330000000009</v>
      </c>
      <c r="I451" s="54">
        <v>6.7668000000000006E-2</v>
      </c>
      <c r="J451" s="54">
        <v>1.718793</v>
      </c>
      <c r="K451" s="54">
        <v>1.11331</v>
      </c>
      <c r="L451" s="54">
        <v>2.0883980000000002</v>
      </c>
      <c r="M451" s="54">
        <v>0.17851500000000001</v>
      </c>
      <c r="N451" s="54">
        <v>1.682423</v>
      </c>
      <c r="O451" s="54">
        <v>0.136577</v>
      </c>
      <c r="P451" s="54">
        <v>7.7762869999999999</v>
      </c>
      <c r="Q451" s="54">
        <v>0</v>
      </c>
      <c r="R451" s="54">
        <v>3.4520000000000002E-2</v>
      </c>
      <c r="S451" s="54">
        <v>3.2902</v>
      </c>
      <c r="T451" s="54">
        <v>6.8880999999999998E-2</v>
      </c>
      <c r="U451" s="54">
        <v>7.3870880000000003</v>
      </c>
      <c r="V451" s="54">
        <v>8.3130439999999997</v>
      </c>
      <c r="W451" s="54">
        <v>2.1092960000000001</v>
      </c>
      <c r="X451" s="54">
        <v>2.3866999999999999E-2</v>
      </c>
      <c r="Y451" s="54">
        <v>1.83727</v>
      </c>
      <c r="Z451" s="54">
        <v>1.0601309999999999</v>
      </c>
      <c r="AA451" s="54">
        <v>8.035857</v>
      </c>
      <c r="AB451" s="54">
        <v>0</v>
      </c>
      <c r="AC451" s="54">
        <v>8.8368149999999996</v>
      </c>
      <c r="AD451" s="54">
        <v>1.4688950000000001</v>
      </c>
      <c r="AE451" s="54">
        <v>117.16942299999999</v>
      </c>
      <c r="AF451" s="54">
        <v>9.7790949999999999</v>
      </c>
      <c r="AG451" s="53">
        <v>85.793803999999994</v>
      </c>
      <c r="AH451" s="53">
        <v>6.5852999999999995E-2</v>
      </c>
      <c r="AI451" s="54">
        <v>1.289218</v>
      </c>
      <c r="AJ451" s="54">
        <v>2.0427620000000002</v>
      </c>
      <c r="AK451" s="53">
        <v>3.1248</v>
      </c>
      <c r="AL451" s="53">
        <v>1.081275</v>
      </c>
      <c r="AM451" s="53">
        <v>2.2865E-2</v>
      </c>
      <c r="AN451" s="53">
        <v>0.16009699999999999</v>
      </c>
      <c r="AO451" s="53">
        <v>0</v>
      </c>
      <c r="AP451" s="53">
        <v>3.3504019999999999</v>
      </c>
      <c r="AQ451" s="53">
        <v>2.3118310000000002</v>
      </c>
      <c r="AR451" s="53">
        <v>3.7803999999999997E-2</v>
      </c>
      <c r="AS451" s="53">
        <v>3.0131999999999999E-2</v>
      </c>
      <c r="AT451" s="53">
        <v>1.5402549999999999</v>
      </c>
      <c r="AU451" s="109">
        <v>7.1574499999999999</v>
      </c>
      <c r="AV451" s="109">
        <v>9.2160000000000002E-3</v>
      </c>
    </row>
    <row r="452" spans="1:48" x14ac:dyDescent="0.3">
      <c r="A452" s="9">
        <v>451</v>
      </c>
      <c r="B452" s="3">
        <v>44053</v>
      </c>
      <c r="C452" s="112">
        <v>6.0758869999999998</v>
      </c>
      <c r="D452" s="54">
        <v>1.8443999999999999E-2</v>
      </c>
      <c r="E452" s="112">
        <v>3.0550999999999998E-2</v>
      </c>
      <c r="F452" s="54">
        <v>5.4013609999999996</v>
      </c>
      <c r="G452" s="54">
        <v>2.0807370000000001</v>
      </c>
      <c r="H452" s="54">
        <v>7.9941089999999999</v>
      </c>
      <c r="I452" s="54">
        <v>6.8365999999999996E-2</v>
      </c>
      <c r="J452" s="54">
        <v>1.7033069999999999</v>
      </c>
      <c r="K452" s="54">
        <v>1.1106769999999999</v>
      </c>
      <c r="L452" s="54">
        <v>2.0858509999999999</v>
      </c>
      <c r="M452" s="54">
        <v>0.178481</v>
      </c>
      <c r="N452" s="54">
        <v>1.6789350000000001</v>
      </c>
      <c r="O452" s="54">
        <v>0.13656599999999999</v>
      </c>
      <c r="P452" s="54">
        <v>7.7841149999999999</v>
      </c>
      <c r="Q452" s="54">
        <v>0</v>
      </c>
      <c r="R452" s="54">
        <v>3.4317E-2</v>
      </c>
      <c r="S452" s="54">
        <v>3.2550000000000003</v>
      </c>
      <c r="T452" s="54">
        <v>6.9079000000000002E-2</v>
      </c>
      <c r="U452" s="54">
        <v>7.3870880000000003</v>
      </c>
      <c r="V452" s="54">
        <v>8.3130439999999997</v>
      </c>
      <c r="W452" s="54">
        <v>2.1053700000000002</v>
      </c>
      <c r="X452" s="54">
        <v>2.3861E-2</v>
      </c>
      <c r="Y452" s="54">
        <v>1.8181400000000001</v>
      </c>
      <c r="Z452" s="54">
        <v>1.0599080000000001</v>
      </c>
      <c r="AA452" s="54">
        <v>7.9886840000000001</v>
      </c>
      <c r="AB452" s="54">
        <v>0</v>
      </c>
      <c r="AC452" s="54">
        <v>8.8368149999999996</v>
      </c>
      <c r="AD452" s="54">
        <v>1.4688950000000001</v>
      </c>
      <c r="AE452" s="54">
        <v>117.33802900000001</v>
      </c>
      <c r="AF452" s="54">
        <v>9.7488499999999991</v>
      </c>
      <c r="AG452" s="53">
        <v>85.674878000000007</v>
      </c>
      <c r="AH452" s="53">
        <v>6.5784999999999996E-2</v>
      </c>
      <c r="AI452" s="54">
        <v>1.279919</v>
      </c>
      <c r="AJ452" s="54">
        <v>2.0399389999999999</v>
      </c>
      <c r="AK452" s="53">
        <v>3.1008999999999998</v>
      </c>
      <c r="AL452" s="53">
        <v>1.079585</v>
      </c>
      <c r="AM452" s="53">
        <v>2.2721999999999999E-2</v>
      </c>
      <c r="AN452" s="53">
        <v>0.159696</v>
      </c>
      <c r="AO452" s="53">
        <v>0</v>
      </c>
      <c r="AP452" s="53">
        <v>3.3504019999999999</v>
      </c>
      <c r="AQ452" s="53">
        <v>2.3118310000000002</v>
      </c>
      <c r="AR452" s="53">
        <v>3.7803999999999997E-2</v>
      </c>
      <c r="AS452" s="53">
        <v>3.0131999999999999E-2</v>
      </c>
      <c r="AT452" s="53">
        <v>1.5381229999999999</v>
      </c>
      <c r="AU452" s="109">
        <v>7.1574499999999999</v>
      </c>
      <c r="AV452" s="109">
        <v>9.0900000000000009E-3</v>
      </c>
    </row>
    <row r="453" spans="1:48" x14ac:dyDescent="0.3">
      <c r="A453" s="9">
        <v>452</v>
      </c>
      <c r="B453" s="3">
        <v>44050</v>
      </c>
      <c r="C453" s="112">
        <v>6.0731929999999998</v>
      </c>
      <c r="D453" s="54">
        <v>1.8433000000000001E-2</v>
      </c>
      <c r="E453" s="112">
        <v>3.0533000000000001E-2</v>
      </c>
      <c r="F453" s="54">
        <v>5.3819030000000003</v>
      </c>
      <c r="G453" s="54">
        <v>2.0594079999999999</v>
      </c>
      <c r="H453" s="54">
        <v>7.8687589999999998</v>
      </c>
      <c r="I453" s="54">
        <v>6.6961999999999994E-2</v>
      </c>
      <c r="J453" s="54">
        <v>1.669834</v>
      </c>
      <c r="K453" s="54">
        <v>1.0921419999999999</v>
      </c>
      <c r="L453" s="54">
        <v>2.071323</v>
      </c>
      <c r="M453" s="54">
        <v>0.178373</v>
      </c>
      <c r="N453" s="54">
        <v>1.665319</v>
      </c>
      <c r="O453" s="54">
        <v>0.136493</v>
      </c>
      <c r="P453" s="54">
        <v>7.8094479999999997</v>
      </c>
      <c r="Q453" s="54">
        <v>0</v>
      </c>
      <c r="R453" s="54">
        <v>3.3739999999999999E-2</v>
      </c>
      <c r="S453" s="54">
        <v>3.1635000000000004</v>
      </c>
      <c r="T453" s="54">
        <v>6.9231000000000001E-2</v>
      </c>
      <c r="U453" s="54">
        <v>7.1908580000000004</v>
      </c>
      <c r="V453" s="54">
        <v>8.2665539999999993</v>
      </c>
      <c r="W453" s="54">
        <v>2.0733359999999998</v>
      </c>
      <c r="X453" s="54">
        <v>2.3845999999999999E-2</v>
      </c>
      <c r="Y453" s="54">
        <v>1.7666999999999999</v>
      </c>
      <c r="Z453" s="54">
        <v>1.0593140000000001</v>
      </c>
      <c r="AA453" s="54">
        <v>7.8875169999999999</v>
      </c>
      <c r="AB453" s="54">
        <v>0</v>
      </c>
      <c r="AC453" s="54">
        <v>8.5391290000000009</v>
      </c>
      <c r="AD453" s="54">
        <v>1.468602</v>
      </c>
      <c r="AE453" s="54">
        <v>117.900924</v>
      </c>
      <c r="AF453" s="54">
        <v>9.7170930000000002</v>
      </c>
      <c r="AG453" s="53">
        <v>85.682851999999997</v>
      </c>
      <c r="AH453" s="53">
        <v>6.5682000000000004E-2</v>
      </c>
      <c r="AI453" s="54">
        <v>1.2722899999999999</v>
      </c>
      <c r="AJ453" s="54">
        <v>2.0176370000000001</v>
      </c>
      <c r="AK453" s="53">
        <v>3.0489999999999999</v>
      </c>
      <c r="AL453" s="53">
        <v>1.0697430000000001</v>
      </c>
      <c r="AM453" s="53">
        <v>2.2575000000000001E-2</v>
      </c>
      <c r="AN453" s="53">
        <v>0.15845899999999999</v>
      </c>
      <c r="AO453" s="53">
        <v>0</v>
      </c>
      <c r="AP453" s="53">
        <v>3.3504019999999999</v>
      </c>
      <c r="AQ453" s="53">
        <v>2.3118310000000002</v>
      </c>
      <c r="AR453" s="53">
        <v>3.7803999999999997E-2</v>
      </c>
      <c r="AS453" s="53">
        <v>3.0131999999999999E-2</v>
      </c>
      <c r="AT453" s="53">
        <v>1.5268360000000001</v>
      </c>
      <c r="AU453" s="109">
        <v>7.1574499999999999</v>
      </c>
      <c r="AV453" s="109">
        <v>9.0620000000000006E-3</v>
      </c>
    </row>
    <row r="454" spans="1:48" x14ac:dyDescent="0.3">
      <c r="A454" s="9">
        <v>453</v>
      </c>
      <c r="B454" s="3">
        <v>44049</v>
      </c>
      <c r="C454" s="112">
        <v>6.0719019999999997</v>
      </c>
      <c r="D454" s="54">
        <v>1.8429000000000001E-2</v>
      </c>
      <c r="E454" s="112">
        <v>3.0526000000000001E-2</v>
      </c>
      <c r="F454" s="54">
        <v>5.3733120000000003</v>
      </c>
      <c r="G454" s="54">
        <v>2.0554130000000002</v>
      </c>
      <c r="H454" s="54">
        <v>7.7593509999999997</v>
      </c>
      <c r="I454" s="54">
        <v>6.4828999999999998E-2</v>
      </c>
      <c r="J454" s="54">
        <v>1.74438</v>
      </c>
      <c r="K454" s="54">
        <v>1.1554880000000001</v>
      </c>
      <c r="L454" s="54">
        <v>2.0671300000000001</v>
      </c>
      <c r="M454" s="54">
        <v>0.178338</v>
      </c>
      <c r="N454" s="54">
        <v>1.6623699999999999</v>
      </c>
      <c r="O454" s="54">
        <v>0.136467</v>
      </c>
      <c r="P454" s="54">
        <v>7.8344690000000003</v>
      </c>
      <c r="Q454" s="54">
        <v>0</v>
      </c>
      <c r="R454" s="54">
        <v>3.5126999999999999E-2</v>
      </c>
      <c r="S454" s="54">
        <v>3.3576000000000001</v>
      </c>
      <c r="T454" s="54">
        <v>6.7020999999999997E-2</v>
      </c>
      <c r="U454" s="54">
        <v>7.1908580000000004</v>
      </c>
      <c r="V454" s="54">
        <v>8.2665539999999993</v>
      </c>
      <c r="W454" s="54">
        <v>2.0600670000000001</v>
      </c>
      <c r="X454" s="54">
        <v>2.3841000000000001E-2</v>
      </c>
      <c r="Y454" s="54">
        <v>1.8781099999999999</v>
      </c>
      <c r="Z454" s="54">
        <v>1.0590580000000001</v>
      </c>
      <c r="AA454" s="54">
        <v>7.7702619999999998</v>
      </c>
      <c r="AB454" s="54">
        <v>0</v>
      </c>
      <c r="AC454" s="54">
        <v>8.5391290000000009</v>
      </c>
      <c r="AD454" s="54">
        <v>1.468602</v>
      </c>
      <c r="AE454" s="54">
        <v>118.62185100000001</v>
      </c>
      <c r="AF454" s="54">
        <v>9.6865439999999996</v>
      </c>
      <c r="AG454" s="53">
        <v>85.456174000000004</v>
      </c>
      <c r="AH454" s="53">
        <v>6.5754000000000007E-2</v>
      </c>
      <c r="AI454" s="54">
        <v>1.2430779999999999</v>
      </c>
      <c r="AJ454" s="54">
        <v>2.0077829999999999</v>
      </c>
      <c r="AK454" s="53">
        <v>3.1095999999999999</v>
      </c>
      <c r="AL454" s="53">
        <v>1.070918</v>
      </c>
      <c r="AM454" s="53">
        <v>2.2064E-2</v>
      </c>
      <c r="AN454" s="53">
        <v>0.16058700000000001</v>
      </c>
      <c r="AO454" s="53">
        <v>0</v>
      </c>
      <c r="AP454" s="53">
        <v>3.3504019999999999</v>
      </c>
      <c r="AQ454" s="53">
        <v>2.3118310000000002</v>
      </c>
      <c r="AR454" s="53">
        <v>3.7803999999999997E-2</v>
      </c>
      <c r="AS454" s="53">
        <v>3.0131999999999999E-2</v>
      </c>
      <c r="AT454" s="53">
        <v>1.52732</v>
      </c>
      <c r="AU454" s="109">
        <v>7.1574499999999999</v>
      </c>
      <c r="AV454" s="109">
        <v>8.8500000000000002E-3</v>
      </c>
    </row>
    <row r="455" spans="1:48" x14ac:dyDescent="0.3">
      <c r="A455" s="9">
        <v>454</v>
      </c>
      <c r="B455" s="3">
        <v>44048</v>
      </c>
      <c r="C455" s="112">
        <v>6.0707040000000001</v>
      </c>
      <c r="D455" s="54">
        <v>1.8425E-2</v>
      </c>
      <c r="E455" s="112">
        <v>3.0519000000000001E-2</v>
      </c>
      <c r="F455" s="54">
        <v>5.3673440000000001</v>
      </c>
      <c r="G455" s="54">
        <v>2.050338</v>
      </c>
      <c r="H455" s="54">
        <v>7.7501319999999998</v>
      </c>
      <c r="I455" s="54">
        <v>6.2426000000000002E-2</v>
      </c>
      <c r="J455" s="54">
        <v>1.7315179999999999</v>
      </c>
      <c r="K455" s="54">
        <v>1.158282</v>
      </c>
      <c r="L455" s="54">
        <v>2.0642309999999999</v>
      </c>
      <c r="M455" s="54">
        <v>0.17829900000000001</v>
      </c>
      <c r="N455" s="54">
        <v>1.6555169999999999</v>
      </c>
      <c r="O455" s="54">
        <v>0.13644100000000001</v>
      </c>
      <c r="P455" s="54">
        <v>7.8503049999999996</v>
      </c>
      <c r="Q455" s="54">
        <v>0</v>
      </c>
      <c r="R455" s="54">
        <v>3.4812000000000003E-2</v>
      </c>
      <c r="S455" s="54">
        <v>3.3315999999999999</v>
      </c>
      <c r="T455" s="54">
        <v>6.6352999999999995E-2</v>
      </c>
      <c r="U455" s="54">
        <v>7.1908580000000004</v>
      </c>
      <c r="V455" s="54">
        <v>8.2665539999999993</v>
      </c>
      <c r="W455" s="54">
        <v>2.0479910000000001</v>
      </c>
      <c r="X455" s="54">
        <v>2.3831999999999999E-2</v>
      </c>
      <c r="Y455" s="54">
        <v>1.8622300000000001</v>
      </c>
      <c r="Z455" s="54">
        <v>1.0587949999999999</v>
      </c>
      <c r="AA455" s="54">
        <v>7.7493210000000001</v>
      </c>
      <c r="AB455" s="54">
        <v>0</v>
      </c>
      <c r="AC455" s="54">
        <v>8.5391290000000009</v>
      </c>
      <c r="AD455" s="54">
        <v>1.468602</v>
      </c>
      <c r="AE455" s="54">
        <v>119.101061</v>
      </c>
      <c r="AF455" s="54">
        <v>9.6309869999999993</v>
      </c>
      <c r="AG455" s="53">
        <v>85.197428000000002</v>
      </c>
      <c r="AH455" s="53">
        <v>6.5550999999999998E-2</v>
      </c>
      <c r="AI455" s="54">
        <v>1.2306969999999999</v>
      </c>
      <c r="AJ455" s="54">
        <v>1.9989699999999999</v>
      </c>
      <c r="AK455" s="53">
        <v>3.1042000000000001</v>
      </c>
      <c r="AL455" s="53">
        <v>1.0647340000000001</v>
      </c>
      <c r="AM455" s="53">
        <v>2.1193E-2</v>
      </c>
      <c r="AN455" s="53">
        <v>0.16012399999999999</v>
      </c>
      <c r="AO455" s="53">
        <v>0</v>
      </c>
      <c r="AP455" s="53">
        <v>3.3504019999999999</v>
      </c>
      <c r="AQ455" s="53">
        <v>2.3118310000000002</v>
      </c>
      <c r="AR455" s="53">
        <v>3.7803999999999997E-2</v>
      </c>
      <c r="AS455" s="53">
        <v>3.0131999999999999E-2</v>
      </c>
      <c r="AT455" s="53">
        <v>1.522705</v>
      </c>
      <c r="AU455" s="109">
        <v>7.1574499999999999</v>
      </c>
      <c r="AV455" s="109">
        <v>8.6300000000000005E-3</v>
      </c>
    </row>
    <row r="456" spans="1:48" x14ac:dyDescent="0.3">
      <c r="A456" s="9">
        <v>455</v>
      </c>
      <c r="B456" s="3">
        <v>44047</v>
      </c>
      <c r="C456" s="112">
        <v>6.0697159999999997</v>
      </c>
      <c r="D456" s="54">
        <v>1.8422999999999998E-2</v>
      </c>
      <c r="E456" s="112">
        <v>3.0512000000000001E-2</v>
      </c>
      <c r="F456" s="54">
        <v>5.3656030000000001</v>
      </c>
      <c r="G456" s="54">
        <v>2.0585450000000001</v>
      </c>
      <c r="H456" s="54">
        <v>7.8717059999999996</v>
      </c>
      <c r="I456" s="54">
        <v>6.1985999999999999E-2</v>
      </c>
      <c r="J456" s="54">
        <v>1.7817890000000001</v>
      </c>
      <c r="K456" s="54">
        <v>1.1870750000000001</v>
      </c>
      <c r="L456" s="54">
        <v>2.0683980000000002</v>
      </c>
      <c r="M456" s="54">
        <v>0.17827499999999999</v>
      </c>
      <c r="N456" s="54">
        <v>1.65872</v>
      </c>
      <c r="O456" s="54">
        <v>0.13641200000000001</v>
      </c>
      <c r="P456" s="54">
        <v>7.8492100000000002</v>
      </c>
      <c r="Q456" s="54">
        <v>0</v>
      </c>
      <c r="R456" s="54">
        <v>3.5751999999999999E-2</v>
      </c>
      <c r="S456" s="54">
        <v>3.4404999999999997</v>
      </c>
      <c r="T456" s="54">
        <v>6.5826999999999997E-2</v>
      </c>
      <c r="U456" s="54">
        <v>7.1908580000000004</v>
      </c>
      <c r="V456" s="54">
        <v>8.2665539999999993</v>
      </c>
      <c r="W456" s="54">
        <v>2.0476670000000001</v>
      </c>
      <c r="X456" s="54">
        <v>2.3816E-2</v>
      </c>
      <c r="Y456" s="54">
        <v>1.9208500000000002</v>
      </c>
      <c r="Z456" s="54">
        <v>1.058581</v>
      </c>
      <c r="AA456" s="54">
        <v>7.8187249999999997</v>
      </c>
      <c r="AB456" s="54">
        <v>0</v>
      </c>
      <c r="AC456" s="54">
        <v>8.5391290000000009</v>
      </c>
      <c r="AD456" s="54">
        <v>1.468602</v>
      </c>
      <c r="AE456" s="54">
        <v>119.139408</v>
      </c>
      <c r="AF456" s="54">
        <v>9.6759310000000003</v>
      </c>
      <c r="AG456" s="53">
        <v>85.265760999999998</v>
      </c>
      <c r="AH456" s="53">
        <v>6.5683000000000005E-2</v>
      </c>
      <c r="AI456" s="54">
        <v>1.2309619999999999</v>
      </c>
      <c r="AJ456" s="54">
        <v>1.9988159999999999</v>
      </c>
      <c r="AK456" s="53">
        <v>3.1375000000000002</v>
      </c>
      <c r="AL456" s="53">
        <v>1.068705</v>
      </c>
      <c r="AM456" s="53">
        <v>2.1181999999999999E-2</v>
      </c>
      <c r="AN456" s="53">
        <v>0.162242</v>
      </c>
      <c r="AO456" s="53">
        <v>0</v>
      </c>
      <c r="AP456" s="53">
        <v>3.3417340000000002</v>
      </c>
      <c r="AQ456" s="53">
        <v>2.3118310000000002</v>
      </c>
      <c r="AR456" s="53">
        <v>3.7838999999999998E-2</v>
      </c>
      <c r="AS456" s="53">
        <v>3.0196000000000001E-2</v>
      </c>
      <c r="AT456" s="53">
        <v>1.5286919999999999</v>
      </c>
      <c r="AU456" s="109">
        <v>7.3233920000000001</v>
      </c>
      <c r="AV456" s="109">
        <v>8.5249999999999996E-3</v>
      </c>
    </row>
    <row r="457" spans="1:48" ht="14.25" customHeight="1" x14ac:dyDescent="0.3">
      <c r="A457" s="9">
        <v>456</v>
      </c>
      <c r="B457" s="3">
        <v>44042</v>
      </c>
      <c r="C457" s="112">
        <v>6.0638560000000004</v>
      </c>
      <c r="D457" s="54">
        <v>1.8402000000000002E-2</v>
      </c>
      <c r="E457" s="112">
        <v>3.0481000000000001E-2</v>
      </c>
      <c r="F457" s="54">
        <v>5.3691180000000003</v>
      </c>
      <c r="G457" s="54">
        <v>2.0650089999999999</v>
      </c>
      <c r="H457" s="54">
        <v>7.8673900000000003</v>
      </c>
      <c r="I457" s="54">
        <v>6.1990999999999997E-2</v>
      </c>
      <c r="J457" s="54">
        <v>1.795688</v>
      </c>
      <c r="K457" s="54">
        <v>1.1810750000000001</v>
      </c>
      <c r="L457" s="54">
        <v>2.0692680000000001</v>
      </c>
      <c r="M457" s="54">
        <v>0.178121</v>
      </c>
      <c r="N457" s="54">
        <v>1.656377</v>
      </c>
      <c r="O457" s="54">
        <v>0.13627500000000001</v>
      </c>
      <c r="P457" s="54">
        <v>7.8464609999999997</v>
      </c>
      <c r="Q457" s="54">
        <v>0</v>
      </c>
      <c r="R457" s="54">
        <v>3.6061999999999997E-2</v>
      </c>
      <c r="S457" s="54">
        <v>3.4658000000000002</v>
      </c>
      <c r="T457" s="54">
        <v>6.4301999999999998E-2</v>
      </c>
      <c r="U457" s="54">
        <v>7.0681820000000002</v>
      </c>
      <c r="V457" s="54">
        <v>8.1345589999999994</v>
      </c>
      <c r="W457" s="54">
        <v>2.0568249999999999</v>
      </c>
      <c r="X457" s="54">
        <v>2.3792000000000001E-2</v>
      </c>
      <c r="Y457" s="54">
        <v>1.93468</v>
      </c>
      <c r="Z457" s="54">
        <v>1.0574809999999999</v>
      </c>
      <c r="AA457" s="54">
        <v>7.8139969999999996</v>
      </c>
      <c r="AB457" s="54">
        <v>0</v>
      </c>
      <c r="AC457" s="54">
        <v>8.4230820000000008</v>
      </c>
      <c r="AD457" s="54">
        <v>1.481414</v>
      </c>
      <c r="AE457" s="54">
        <v>119.29150300000001</v>
      </c>
      <c r="AF457" s="54">
        <v>9.6937829999999998</v>
      </c>
      <c r="AG457" s="53">
        <v>85.268805999999998</v>
      </c>
      <c r="AH457" s="53">
        <v>6.5497E-2</v>
      </c>
      <c r="AI457" s="54">
        <v>1.2274579999999999</v>
      </c>
      <c r="AJ457" s="54">
        <v>2.004181</v>
      </c>
      <c r="AK457" s="53">
        <v>3.1130999999999998</v>
      </c>
      <c r="AL457" s="53">
        <v>1.0681130000000001</v>
      </c>
      <c r="AM457" s="53">
        <v>2.1197000000000001E-2</v>
      </c>
      <c r="AN457" s="53">
        <v>0.16255500000000001</v>
      </c>
      <c r="AO457" s="53">
        <v>0</v>
      </c>
      <c r="AP457" s="53">
        <v>3.3209659999999999</v>
      </c>
      <c r="AQ457" s="53">
        <v>2.3118310000000002</v>
      </c>
      <c r="AR457" s="53">
        <v>3.773E-2</v>
      </c>
      <c r="AS457" s="53">
        <v>3.0165000000000001E-2</v>
      </c>
      <c r="AT457" s="53">
        <v>1.531188</v>
      </c>
      <c r="AU457" s="109">
        <v>7.279077</v>
      </c>
      <c r="AV457" s="109">
        <v>8.5800000000000008E-3</v>
      </c>
    </row>
    <row r="458" spans="1:48" ht="14.25" customHeight="1" x14ac:dyDescent="0.3">
      <c r="A458" s="9">
        <v>457</v>
      </c>
      <c r="B458" s="3">
        <v>44041</v>
      </c>
      <c r="C458" s="112">
        <v>6.0625780000000002</v>
      </c>
      <c r="D458" s="54">
        <v>1.84E-2</v>
      </c>
      <c r="E458" s="112">
        <v>3.0474000000000001E-2</v>
      </c>
      <c r="F458" s="54">
        <v>5.3645420000000001</v>
      </c>
      <c r="G458" s="54">
        <v>2.0681180000000001</v>
      </c>
      <c r="H458" s="54">
        <v>7.8454509999999997</v>
      </c>
      <c r="I458" s="54">
        <v>6.0673999999999999E-2</v>
      </c>
      <c r="J458" s="54">
        <v>1.819993</v>
      </c>
      <c r="K458" s="54">
        <v>1.180175</v>
      </c>
      <c r="L458" s="54">
        <v>2.0640459999999998</v>
      </c>
      <c r="M458" s="54">
        <v>0.17808599999999999</v>
      </c>
      <c r="N458" s="54">
        <v>1.6497809999999999</v>
      </c>
      <c r="O458" s="54">
        <v>0.13624600000000001</v>
      </c>
      <c r="P458" s="54">
        <v>7.849628</v>
      </c>
      <c r="Q458" s="54">
        <v>0</v>
      </c>
      <c r="R458" s="54">
        <v>3.6206000000000002E-2</v>
      </c>
      <c r="S458" s="54">
        <v>3.4788999999999999</v>
      </c>
      <c r="T458" s="54">
        <v>6.2925999999999996E-2</v>
      </c>
      <c r="U458" s="54">
        <v>7.0681820000000002</v>
      </c>
      <c r="V458" s="54">
        <v>8.1345589999999994</v>
      </c>
      <c r="W458" s="54">
        <v>2.0491920000000001</v>
      </c>
      <c r="X458" s="54">
        <v>2.3785000000000001E-2</v>
      </c>
      <c r="Y458" s="54">
        <v>1.9432199999999999</v>
      </c>
      <c r="Z458" s="54">
        <v>1.0572280000000001</v>
      </c>
      <c r="AA458" s="54">
        <v>7.7751770000000002</v>
      </c>
      <c r="AB458" s="54">
        <v>0</v>
      </c>
      <c r="AC458" s="54">
        <v>8.4230820000000008</v>
      </c>
      <c r="AD458" s="54">
        <v>1.481414</v>
      </c>
      <c r="AE458" s="54">
        <v>119.53226100000001</v>
      </c>
      <c r="AF458" s="54">
        <v>9.7178120000000003</v>
      </c>
      <c r="AG458" s="53">
        <v>85.310950000000005</v>
      </c>
      <c r="AH458" s="53">
        <v>6.5264000000000003E-2</v>
      </c>
      <c r="AI458" s="54">
        <v>1.219387</v>
      </c>
      <c r="AJ458" s="54">
        <v>1.998813</v>
      </c>
      <c r="AK458" s="53">
        <v>3.0566</v>
      </c>
      <c r="AL458" s="53">
        <v>1.063553</v>
      </c>
      <c r="AM458" s="53">
        <v>2.0892000000000001E-2</v>
      </c>
      <c r="AN458" s="53">
        <v>0.16257199999999999</v>
      </c>
      <c r="AO458" s="53">
        <v>0</v>
      </c>
      <c r="AP458" s="53">
        <v>3.3209659999999999</v>
      </c>
      <c r="AQ458" s="53">
        <v>2.1935750000000001</v>
      </c>
      <c r="AR458" s="53">
        <v>3.773E-2</v>
      </c>
      <c r="AS458" s="53">
        <v>3.0165000000000001E-2</v>
      </c>
      <c r="AT458" s="53">
        <v>1.526502</v>
      </c>
      <c r="AU458" s="109">
        <v>7.279077</v>
      </c>
      <c r="AV458" s="109">
        <v>8.4390000000000003E-3</v>
      </c>
    </row>
    <row r="459" spans="1:48" ht="14.25" customHeight="1" x14ac:dyDescent="0.3">
      <c r="A459" s="9">
        <v>458</v>
      </c>
      <c r="B459" s="3">
        <v>44040</v>
      </c>
      <c r="C459" s="112">
        <v>6.0613869999999999</v>
      </c>
      <c r="D459" s="54">
        <v>1.8395999999999999E-2</v>
      </c>
      <c r="E459" s="112">
        <v>3.0467000000000001E-2</v>
      </c>
      <c r="F459" s="54">
        <v>5.3658060000000001</v>
      </c>
      <c r="G459" s="54">
        <v>2.079561</v>
      </c>
      <c r="H459" s="54">
        <v>7.8255800000000004</v>
      </c>
      <c r="I459" s="54">
        <v>6.0396999999999999E-2</v>
      </c>
      <c r="J459" s="54">
        <v>1.881027</v>
      </c>
      <c r="K459" s="54">
        <v>1.1951700000000001</v>
      </c>
      <c r="L459" s="54">
        <v>2.0685090000000002</v>
      </c>
      <c r="M459" s="54">
        <v>0.17805599999999999</v>
      </c>
      <c r="N459" s="54">
        <v>1.657214</v>
      </c>
      <c r="O459" s="54">
        <v>0.13621800000000001</v>
      </c>
      <c r="P459" s="54">
        <v>7.8729469999999999</v>
      </c>
      <c r="Q459" s="54">
        <v>0</v>
      </c>
      <c r="R459" s="54">
        <v>3.7048999999999999E-2</v>
      </c>
      <c r="S459" s="54">
        <v>3.6004</v>
      </c>
      <c r="T459" s="54">
        <v>6.3309000000000004E-2</v>
      </c>
      <c r="U459" s="54">
        <v>7.0681820000000002</v>
      </c>
      <c r="V459" s="54">
        <v>8.1345589999999994</v>
      </c>
      <c r="W459" s="54">
        <v>2.0682700000000001</v>
      </c>
      <c r="X459" s="54">
        <v>2.3779000000000002E-2</v>
      </c>
      <c r="Y459" s="54">
        <v>2.0106999999999999</v>
      </c>
      <c r="Z459" s="54">
        <v>1.0569809999999999</v>
      </c>
      <c r="AA459" s="54">
        <v>7.7389979999999996</v>
      </c>
      <c r="AB459" s="54">
        <v>0</v>
      </c>
      <c r="AC459" s="54">
        <v>8.4230820000000008</v>
      </c>
      <c r="AD459" s="54">
        <v>1.481414</v>
      </c>
      <c r="AE459" s="54">
        <v>120.246399</v>
      </c>
      <c r="AF459" s="54">
        <v>9.7503720000000005</v>
      </c>
      <c r="AG459" s="53">
        <v>85.355777000000003</v>
      </c>
      <c r="AH459" s="53">
        <v>6.5196000000000004E-2</v>
      </c>
      <c r="AI459" s="54">
        <v>1.208178</v>
      </c>
      <c r="AJ459" s="54">
        <v>2.0096349999999998</v>
      </c>
      <c r="AK459" s="53">
        <v>3.0695000000000001</v>
      </c>
      <c r="AL459" s="53">
        <v>1.07107</v>
      </c>
      <c r="AM459" s="53">
        <v>2.0695999999999999E-2</v>
      </c>
      <c r="AN459" s="53">
        <v>0.16401299999999999</v>
      </c>
      <c r="AO459" s="53">
        <v>0</v>
      </c>
      <c r="AP459" s="53">
        <v>3.3076620000000001</v>
      </c>
      <c r="AQ459" s="53">
        <v>2.1935750000000001</v>
      </c>
      <c r="AR459" s="53">
        <v>3.7686999999999998E-2</v>
      </c>
      <c r="AS459" s="53">
        <v>3.0178E-2</v>
      </c>
      <c r="AT459" s="53">
        <v>1.531987</v>
      </c>
      <c r="AU459" s="109">
        <v>7.1865959999999998</v>
      </c>
      <c r="AV459" s="109">
        <v>8.4679999999999998E-3</v>
      </c>
    </row>
    <row r="460" spans="1:48" ht="14.25" customHeight="1" x14ac:dyDescent="0.3">
      <c r="A460" s="9">
        <v>459</v>
      </c>
      <c r="B460" s="3">
        <v>44039</v>
      </c>
      <c r="C460" s="112">
        <v>6.060238</v>
      </c>
      <c r="D460" s="54">
        <v>1.8394000000000001E-2</v>
      </c>
      <c r="E460" s="112">
        <v>3.0460000000000001E-2</v>
      </c>
      <c r="F460" s="54">
        <v>5.3599319999999997</v>
      </c>
      <c r="G460" s="54">
        <v>2.0770559999999998</v>
      </c>
      <c r="H460" s="54">
        <v>7.823124</v>
      </c>
      <c r="I460" s="54">
        <v>5.8958000000000003E-2</v>
      </c>
      <c r="J460" s="54">
        <v>1.8722829999999999</v>
      </c>
      <c r="K460" s="54">
        <v>1.1933670000000001</v>
      </c>
      <c r="L460" s="54">
        <v>2.066306</v>
      </c>
      <c r="M460" s="54">
        <v>0.17802799999999999</v>
      </c>
      <c r="N460" s="54">
        <v>1.649475</v>
      </c>
      <c r="O460" s="54">
        <v>0.13619000000000001</v>
      </c>
      <c r="P460" s="54">
        <v>7.869167</v>
      </c>
      <c r="Q460" s="54">
        <v>0</v>
      </c>
      <c r="R460" s="54">
        <v>3.6891E-2</v>
      </c>
      <c r="S460" s="54">
        <v>3.5673000000000004</v>
      </c>
      <c r="T460" s="54">
        <v>6.1950999999999999E-2</v>
      </c>
      <c r="U460" s="54">
        <v>7.0681820000000002</v>
      </c>
      <c r="V460" s="54">
        <v>8.1345589999999994</v>
      </c>
      <c r="W460" s="54">
        <v>2.0599590000000001</v>
      </c>
      <c r="X460" s="54">
        <v>2.3772000000000001E-2</v>
      </c>
      <c r="Y460" s="54">
        <v>1.9917899999999999</v>
      </c>
      <c r="Z460" s="54">
        <v>1.056748</v>
      </c>
      <c r="AA460" s="54">
        <v>7.7367520000000001</v>
      </c>
      <c r="AB460" s="54">
        <v>0</v>
      </c>
      <c r="AC460" s="54">
        <v>8.4230820000000008</v>
      </c>
      <c r="AD460" s="54">
        <v>1.481414</v>
      </c>
      <c r="AE460" s="54">
        <v>120.24102499999999</v>
      </c>
      <c r="AF460" s="54">
        <v>9.7254009999999997</v>
      </c>
      <c r="AG460" s="53">
        <v>85.233316000000002</v>
      </c>
      <c r="AH460" s="53">
        <v>6.5041000000000002E-2</v>
      </c>
      <c r="AI460" s="54">
        <v>1.204877</v>
      </c>
      <c r="AJ460" s="54">
        <v>2.004508</v>
      </c>
      <c r="AK460" s="53">
        <v>3.0491000000000001</v>
      </c>
      <c r="AL460" s="53">
        <v>1.064354</v>
      </c>
      <c r="AM460" s="53">
        <v>2.0545000000000001E-2</v>
      </c>
      <c r="AN460" s="53">
        <v>0.16369800000000001</v>
      </c>
      <c r="AO460" s="53">
        <v>0</v>
      </c>
      <c r="AP460" s="53">
        <v>3.3076620000000001</v>
      </c>
      <c r="AQ460" s="53">
        <v>2.1935750000000001</v>
      </c>
      <c r="AR460" s="53">
        <v>3.7686999999999998E-2</v>
      </c>
      <c r="AS460" s="53">
        <v>3.0178E-2</v>
      </c>
      <c r="AT460" s="53">
        <v>1.528921</v>
      </c>
      <c r="AU460" s="109">
        <v>7.1865959999999998</v>
      </c>
      <c r="AV460" s="109">
        <v>8.397E-3</v>
      </c>
    </row>
    <row r="461" spans="1:48" ht="14.25" customHeight="1" x14ac:dyDescent="0.3">
      <c r="A461" s="9">
        <v>460</v>
      </c>
      <c r="B461" s="3">
        <v>44036</v>
      </c>
      <c r="C461" s="112">
        <v>6.0564119999999999</v>
      </c>
      <c r="D461" s="54">
        <v>1.8381999999999999E-2</v>
      </c>
      <c r="E461" s="112">
        <v>3.0439999999999998E-2</v>
      </c>
      <c r="F461" s="54">
        <v>5.3570950000000002</v>
      </c>
      <c r="G461" s="54">
        <v>2.0772040000000001</v>
      </c>
      <c r="H461" s="54">
        <v>7.8260759999999996</v>
      </c>
      <c r="I461" s="54">
        <v>5.8470000000000001E-2</v>
      </c>
      <c r="J461" s="54">
        <v>1.870214</v>
      </c>
      <c r="K461" s="54">
        <v>1.185357</v>
      </c>
      <c r="L461" s="54">
        <v>2.0656979999999998</v>
      </c>
      <c r="M461" s="54">
        <v>0.17793999999999999</v>
      </c>
      <c r="N461" s="54">
        <v>1.651564</v>
      </c>
      <c r="O461" s="54">
        <v>0.136106</v>
      </c>
      <c r="P461" s="54">
        <v>7.8672550000000001</v>
      </c>
      <c r="Q461" s="54">
        <v>0</v>
      </c>
      <c r="R461" s="54">
        <v>3.6866000000000003E-2</v>
      </c>
      <c r="S461" s="54">
        <v>3.544</v>
      </c>
      <c r="T461" s="54">
        <v>6.2781000000000003E-2</v>
      </c>
      <c r="U461" s="54">
        <v>7.0731460000000004</v>
      </c>
      <c r="V461" s="54">
        <v>8.1445329999999991</v>
      </c>
      <c r="W461" s="54">
        <v>2.0627749999999998</v>
      </c>
      <c r="X461" s="54">
        <v>2.3758000000000001E-2</v>
      </c>
      <c r="Y461" s="54">
        <v>1.9792699999999999</v>
      </c>
      <c r="Z461" s="54">
        <v>1.056028</v>
      </c>
      <c r="AA461" s="54">
        <v>7.7350709999999996</v>
      </c>
      <c r="AB461" s="54">
        <v>0</v>
      </c>
      <c r="AC461" s="54">
        <v>8.4204810000000005</v>
      </c>
      <c r="AD461" s="54">
        <v>1.474172</v>
      </c>
      <c r="AE461" s="54">
        <v>120.270577</v>
      </c>
      <c r="AF461" s="54">
        <v>9.7084030000000006</v>
      </c>
      <c r="AG461" s="53">
        <v>85.138403999999994</v>
      </c>
      <c r="AH461" s="53">
        <v>6.4968999999999999E-2</v>
      </c>
      <c r="AI461" s="54">
        <v>1.203681</v>
      </c>
      <c r="AJ461" s="54">
        <v>2.0058579999999999</v>
      </c>
      <c r="AK461" s="53">
        <v>3.0387999999999997</v>
      </c>
      <c r="AL461" s="53">
        <v>1.065456</v>
      </c>
      <c r="AM461" s="53">
        <v>2.0681000000000001E-2</v>
      </c>
      <c r="AN461" s="53">
        <v>0.16363800000000001</v>
      </c>
      <c r="AO461" s="53">
        <v>0</v>
      </c>
      <c r="AP461" s="53">
        <v>3.3076620000000001</v>
      </c>
      <c r="AQ461" s="53">
        <v>2.1935750000000001</v>
      </c>
      <c r="AR461" s="53">
        <v>3.7686999999999998E-2</v>
      </c>
      <c r="AS461" s="53">
        <v>3.0178E-2</v>
      </c>
      <c r="AT461" s="53">
        <v>1.52843</v>
      </c>
      <c r="AU461" s="109">
        <v>7.1865959999999998</v>
      </c>
      <c r="AV461" s="109">
        <v>8.3960000000000007E-3</v>
      </c>
    </row>
    <row r="462" spans="1:48" ht="14.25" customHeight="1" x14ac:dyDescent="0.3">
      <c r="A462" s="9">
        <v>461</v>
      </c>
      <c r="B462" s="3">
        <v>44035</v>
      </c>
      <c r="C462" s="112">
        <v>6.0532560000000002</v>
      </c>
      <c r="D462" s="54">
        <v>1.8379E-2</v>
      </c>
      <c r="E462" s="112">
        <v>3.0433000000000002E-2</v>
      </c>
      <c r="F462" s="54">
        <v>5.352665</v>
      </c>
      <c r="G462" s="54">
        <v>2.0736020000000002</v>
      </c>
      <c r="H462" s="54">
        <v>7.8116649999999996</v>
      </c>
      <c r="I462" s="54">
        <v>5.7932999999999998E-2</v>
      </c>
      <c r="J462" s="54">
        <v>1.859264</v>
      </c>
      <c r="K462" s="54">
        <v>1.181994</v>
      </c>
      <c r="L462" s="54">
        <v>2.0642450000000001</v>
      </c>
      <c r="M462" s="54">
        <v>0.17790900000000001</v>
      </c>
      <c r="N462" s="54">
        <v>1.652676</v>
      </c>
      <c r="O462" s="54">
        <v>0.13605600000000001</v>
      </c>
      <c r="P462" s="54">
        <v>7.8620349999999997</v>
      </c>
      <c r="Q462" s="54">
        <v>0</v>
      </c>
      <c r="R462" s="54">
        <v>3.6743999999999999E-2</v>
      </c>
      <c r="S462" s="54">
        <v>3.5188999999999999</v>
      </c>
      <c r="T462" s="54">
        <v>6.4052999999999999E-2</v>
      </c>
      <c r="U462" s="54">
        <v>7.0731460000000004</v>
      </c>
      <c r="V462" s="54">
        <v>8.1445329999999991</v>
      </c>
      <c r="W462" s="54">
        <v>2.0588500000000001</v>
      </c>
      <c r="X462" s="54">
        <v>2.3751000000000001E-2</v>
      </c>
      <c r="Y462" s="54">
        <v>1.9651099999999999</v>
      </c>
      <c r="Z462" s="54">
        <v>1.0557719999999999</v>
      </c>
      <c r="AA462" s="54">
        <v>7.7330350000000001</v>
      </c>
      <c r="AB462" s="54">
        <v>0</v>
      </c>
      <c r="AC462" s="54">
        <v>8.4204810000000005</v>
      </c>
      <c r="AD462" s="54">
        <v>1.474172</v>
      </c>
      <c r="AE462" s="54">
        <v>120.312741</v>
      </c>
      <c r="AF462" s="54">
        <v>9.6791319999999992</v>
      </c>
      <c r="AG462" s="53">
        <v>85.024343999999999</v>
      </c>
      <c r="AH462" s="53">
        <v>6.4920000000000005E-2</v>
      </c>
      <c r="AI462" s="54">
        <v>1.2008810000000001</v>
      </c>
      <c r="AJ462" s="54">
        <v>2.003539</v>
      </c>
      <c r="AK462" s="53">
        <v>3.0375000000000001</v>
      </c>
      <c r="AL462" s="53">
        <v>1.065771</v>
      </c>
      <c r="AM462" s="53">
        <v>2.0556000000000001E-2</v>
      </c>
      <c r="AN462" s="53">
        <v>0.16356599999999999</v>
      </c>
      <c r="AO462" s="53">
        <v>0</v>
      </c>
      <c r="AP462" s="53">
        <v>3.3076620000000001</v>
      </c>
      <c r="AQ462" s="53">
        <v>2.1935750000000001</v>
      </c>
      <c r="AR462" s="53">
        <v>3.7686999999999998E-2</v>
      </c>
      <c r="AS462" s="53">
        <v>3.0178E-2</v>
      </c>
      <c r="AT462" s="53">
        <v>1.526964</v>
      </c>
      <c r="AU462" s="109">
        <v>7.1865959999999998</v>
      </c>
      <c r="AV462" s="109">
        <v>8.4950000000000008E-3</v>
      </c>
    </row>
    <row r="463" spans="1:48" ht="14.25" customHeight="1" x14ac:dyDescent="0.3">
      <c r="A463" s="9">
        <v>462</v>
      </c>
      <c r="B463" s="3">
        <v>44034</v>
      </c>
      <c r="C463" s="112">
        <v>6.0520579999999997</v>
      </c>
      <c r="D463" s="54">
        <v>1.8374000000000001E-2</v>
      </c>
      <c r="E463" s="112">
        <v>3.0426000000000002E-2</v>
      </c>
      <c r="F463" s="54">
        <v>5.3484999999999996</v>
      </c>
      <c r="G463" s="54">
        <v>2.0734409999999999</v>
      </c>
      <c r="H463" s="54">
        <v>7.8096430000000003</v>
      </c>
      <c r="I463" s="54">
        <v>5.6824E-2</v>
      </c>
      <c r="J463" s="54">
        <v>1.8562620000000001</v>
      </c>
      <c r="K463" s="54">
        <v>1.172671</v>
      </c>
      <c r="L463" s="54">
        <v>2.0638480000000001</v>
      </c>
      <c r="M463" s="54">
        <v>0.17787900000000001</v>
      </c>
      <c r="N463" s="54">
        <v>1.647748</v>
      </c>
      <c r="O463" s="54">
        <v>0.13602700000000001</v>
      </c>
      <c r="P463" s="54">
        <v>7.8541080000000001</v>
      </c>
      <c r="Q463" s="54">
        <v>0</v>
      </c>
      <c r="R463" s="54">
        <v>3.6727000000000003E-2</v>
      </c>
      <c r="S463" s="54">
        <v>3.5195999999999996</v>
      </c>
      <c r="T463" s="54">
        <v>6.4108999999999999E-2</v>
      </c>
      <c r="U463" s="54">
        <v>7.0731460000000004</v>
      </c>
      <c r="V463" s="54">
        <v>8.1445329999999991</v>
      </c>
      <c r="W463" s="54">
        <v>2.0531549999999998</v>
      </c>
      <c r="X463" s="54">
        <v>2.3744999999999999E-2</v>
      </c>
      <c r="Y463" s="54">
        <v>1.9655900000000002</v>
      </c>
      <c r="Z463" s="54">
        <v>1.0555209999999999</v>
      </c>
      <c r="AA463" s="54">
        <v>7.7355400000000003</v>
      </c>
      <c r="AB463" s="54">
        <v>0</v>
      </c>
      <c r="AC463" s="54">
        <v>8.4204810000000005</v>
      </c>
      <c r="AD463" s="54">
        <v>1.474172</v>
      </c>
      <c r="AE463" s="54">
        <v>120.30247300000001</v>
      </c>
      <c r="AF463" s="54">
        <v>9.6637330000000006</v>
      </c>
      <c r="AG463" s="53">
        <v>84.953841999999995</v>
      </c>
      <c r="AH463" s="53">
        <v>6.4884999999999998E-2</v>
      </c>
      <c r="AI463" s="54">
        <v>1.1966349999999999</v>
      </c>
      <c r="AJ463" s="54">
        <v>2.0002659999999999</v>
      </c>
      <c r="AK463" s="53">
        <v>3.0481000000000003</v>
      </c>
      <c r="AL463" s="53">
        <v>1.0609010000000001</v>
      </c>
      <c r="AM463" s="53">
        <v>2.0646000000000001E-2</v>
      </c>
      <c r="AN463" s="53">
        <v>0.16364899999999999</v>
      </c>
      <c r="AO463" s="53">
        <v>0</v>
      </c>
      <c r="AP463" s="53">
        <v>3.3076620000000001</v>
      </c>
      <c r="AQ463" s="53">
        <v>2.1935750000000001</v>
      </c>
      <c r="AR463" s="53">
        <v>3.7686999999999998E-2</v>
      </c>
      <c r="AS463" s="53">
        <v>3.0178E-2</v>
      </c>
      <c r="AT463" s="53">
        <v>1.526988</v>
      </c>
      <c r="AU463" s="109">
        <v>7.1865959999999998</v>
      </c>
      <c r="AV463" s="109">
        <v>8.4989999999999996E-3</v>
      </c>
    </row>
    <row r="464" spans="1:48" ht="14.25" customHeight="1" x14ac:dyDescent="0.3">
      <c r="A464" s="9">
        <v>463</v>
      </c>
      <c r="B464" s="3">
        <v>44033</v>
      </c>
      <c r="C464" s="112">
        <v>6.050853</v>
      </c>
      <c r="D464" s="54">
        <v>1.8370000000000001E-2</v>
      </c>
      <c r="E464" s="112">
        <v>3.0419000000000002E-2</v>
      </c>
      <c r="F464" s="54">
        <v>5.3442220000000002</v>
      </c>
      <c r="G464" s="54">
        <v>2.0729120000000001</v>
      </c>
      <c r="H464" s="54">
        <v>7.7943100000000003</v>
      </c>
      <c r="I464" s="54">
        <v>5.6522000000000003E-2</v>
      </c>
      <c r="J464" s="54">
        <v>1.875318</v>
      </c>
      <c r="K464" s="54">
        <v>1.18727</v>
      </c>
      <c r="L464" s="54">
        <v>2.0624280000000002</v>
      </c>
      <c r="M464" s="54">
        <v>0.17784900000000001</v>
      </c>
      <c r="N464" s="54">
        <v>1.6508149999999999</v>
      </c>
      <c r="O464" s="54">
        <v>0.13599900000000001</v>
      </c>
      <c r="P464" s="54">
        <v>7.84232</v>
      </c>
      <c r="Q464" s="54">
        <v>0</v>
      </c>
      <c r="R464" s="54">
        <v>3.7151999999999998E-2</v>
      </c>
      <c r="S464" s="54">
        <v>3.5513999999999997</v>
      </c>
      <c r="T464" s="54">
        <v>6.4387E-2</v>
      </c>
      <c r="U464" s="54">
        <v>7.0731460000000004</v>
      </c>
      <c r="V464" s="54">
        <v>8.1445329999999991</v>
      </c>
      <c r="W464" s="54">
        <v>2.0476529999999999</v>
      </c>
      <c r="X464" s="54">
        <v>2.3739E-2</v>
      </c>
      <c r="Y464" s="54">
        <v>1.98407</v>
      </c>
      <c r="Z464" s="54">
        <v>1.055277</v>
      </c>
      <c r="AA464" s="54">
        <v>7.7295740000000004</v>
      </c>
      <c r="AB464" s="54">
        <v>0</v>
      </c>
      <c r="AC464" s="54">
        <v>8.4204810000000005</v>
      </c>
      <c r="AD464" s="54">
        <v>1.474172</v>
      </c>
      <c r="AE464" s="54">
        <v>120.275397</v>
      </c>
      <c r="AF464" s="54">
        <v>9.6654990000000005</v>
      </c>
      <c r="AG464" s="53">
        <v>84.938019999999995</v>
      </c>
      <c r="AH464" s="53">
        <v>6.4976999999999993E-2</v>
      </c>
      <c r="AI464" s="54">
        <v>1.1935910000000001</v>
      </c>
      <c r="AJ464" s="54">
        <v>1.996283</v>
      </c>
      <c r="AK464" s="53">
        <v>3.0426000000000002</v>
      </c>
      <c r="AL464" s="53">
        <v>1.064028</v>
      </c>
      <c r="AM464" s="53">
        <v>2.0192999999999999E-2</v>
      </c>
      <c r="AN464" s="53">
        <v>0.16438800000000001</v>
      </c>
      <c r="AO464" s="53">
        <v>0</v>
      </c>
      <c r="AP464" s="53">
        <v>3.3094769999999998</v>
      </c>
      <c r="AQ464" s="53">
        <v>2.1935750000000001</v>
      </c>
      <c r="AR464" s="53">
        <v>3.7498999999999998E-2</v>
      </c>
      <c r="AS464" s="53">
        <v>3.0103000000000001E-2</v>
      </c>
      <c r="AT464" s="53">
        <v>1.526416</v>
      </c>
      <c r="AU464" s="109">
        <v>7.1865959999999998</v>
      </c>
      <c r="AV464" s="109">
        <v>8.3059999999999991E-3</v>
      </c>
    </row>
    <row r="465" spans="1:48" x14ac:dyDescent="0.3">
      <c r="A465" s="9">
        <v>464</v>
      </c>
      <c r="B465" s="3">
        <v>44032</v>
      </c>
      <c r="C465" s="112">
        <v>6.0495559999999999</v>
      </c>
      <c r="D465" s="54">
        <v>1.8369E-2</v>
      </c>
      <c r="E465" s="112">
        <v>3.0412000000000002E-2</v>
      </c>
      <c r="F465" s="54">
        <v>5.3418390000000002</v>
      </c>
      <c r="G465" s="54">
        <v>2.0712109999999999</v>
      </c>
      <c r="H465" s="54">
        <v>7.7878489999999996</v>
      </c>
      <c r="I465" s="54">
        <v>5.6307999999999997E-2</v>
      </c>
      <c r="J465" s="54">
        <v>1.8680140000000001</v>
      </c>
      <c r="K465" s="54">
        <v>1.1823319999999999</v>
      </c>
      <c r="L465" s="54">
        <v>2.0603069999999999</v>
      </c>
      <c r="M465" s="54">
        <v>0.177817</v>
      </c>
      <c r="N465" s="54">
        <v>1.642242</v>
      </c>
      <c r="O465" s="54">
        <v>0.13596900000000001</v>
      </c>
      <c r="P465" s="54">
        <v>7.8349469999999997</v>
      </c>
      <c r="Q465" s="54">
        <v>0</v>
      </c>
      <c r="R465" s="54">
        <v>3.7132999999999999E-2</v>
      </c>
      <c r="S465" s="54">
        <v>3.5276000000000001</v>
      </c>
      <c r="T465" s="54">
        <v>6.275E-2</v>
      </c>
      <c r="U465" s="54">
        <v>7.0731460000000004</v>
      </c>
      <c r="V465" s="54">
        <v>8.1445329999999991</v>
      </c>
      <c r="W465" s="54">
        <v>2.0379909999999999</v>
      </c>
      <c r="X465" s="54">
        <v>2.3734000000000002E-2</v>
      </c>
      <c r="Y465" s="54">
        <v>1.97078</v>
      </c>
      <c r="Z465" s="54">
        <v>1.055037</v>
      </c>
      <c r="AA465" s="54">
        <v>7.7255370000000001</v>
      </c>
      <c r="AB465" s="54">
        <v>0</v>
      </c>
      <c r="AC465" s="54">
        <v>8.4204810000000005</v>
      </c>
      <c r="AD465" s="54">
        <v>1.474172</v>
      </c>
      <c r="AE465" s="54">
        <v>120.23040399999999</v>
      </c>
      <c r="AF465" s="54">
        <v>9.6547809999999998</v>
      </c>
      <c r="AG465" s="53">
        <v>84.901814000000002</v>
      </c>
      <c r="AH465" s="53">
        <v>6.4965999999999996E-2</v>
      </c>
      <c r="AI465" s="54">
        <v>1.1919</v>
      </c>
      <c r="AJ465" s="54">
        <v>1.990575</v>
      </c>
      <c r="AK465" s="53">
        <v>3.0299</v>
      </c>
      <c r="AL465" s="53">
        <v>1.0575030000000001</v>
      </c>
      <c r="AM465" s="53">
        <v>2.0258000000000002E-2</v>
      </c>
      <c r="AN465" s="53">
        <v>0.163908</v>
      </c>
      <c r="AO465" s="53">
        <v>0</v>
      </c>
      <c r="AP465" s="53">
        <v>3.3094769999999998</v>
      </c>
      <c r="AQ465" s="53">
        <v>2.1935750000000001</v>
      </c>
      <c r="AR465" s="53">
        <v>3.7498999999999998E-2</v>
      </c>
      <c r="AS465" s="53">
        <v>3.0103000000000001E-2</v>
      </c>
      <c r="AT465" s="53">
        <v>1.5246519999999999</v>
      </c>
      <c r="AU465" s="109">
        <v>7.1865959999999998</v>
      </c>
      <c r="AV465" s="109">
        <v>8.3029999999999996E-3</v>
      </c>
    </row>
    <row r="466" spans="1:48" x14ac:dyDescent="0.3">
      <c r="A466" s="9">
        <v>465</v>
      </c>
      <c r="B466" s="3">
        <v>44031</v>
      </c>
      <c r="C466" s="112">
        <v>6.0460479999999999</v>
      </c>
      <c r="D466" s="54">
        <v>1.8356999999999998E-2</v>
      </c>
      <c r="E466" s="112">
        <v>3.0394000000000001E-2</v>
      </c>
      <c r="F466" s="54">
        <v>5.3386310000000003</v>
      </c>
      <c r="G466" s="54">
        <v>2.0700810000000001</v>
      </c>
      <c r="H466" s="54">
        <v>7.784815</v>
      </c>
      <c r="I466" s="54">
        <v>5.6430000000000001E-2</v>
      </c>
      <c r="J466" s="54">
        <v>1.8650180000000001</v>
      </c>
      <c r="K466" s="54">
        <v>1.176177</v>
      </c>
      <c r="L466" s="54">
        <v>2.059021</v>
      </c>
      <c r="M466" s="54">
        <v>0.177728</v>
      </c>
      <c r="N466" s="54">
        <v>1.639384</v>
      </c>
      <c r="O466" s="54">
        <v>0.135882</v>
      </c>
      <c r="P466" s="54">
        <v>7.821288</v>
      </c>
      <c r="Q466" s="54">
        <v>0</v>
      </c>
      <c r="R466" s="54">
        <v>3.6985999999999998E-2</v>
      </c>
      <c r="S466" s="54">
        <v>3.5069000000000004</v>
      </c>
      <c r="T466" s="54">
        <v>6.2726000000000004E-2</v>
      </c>
      <c r="U466" s="54">
        <v>7.0826120000000001</v>
      </c>
      <c r="V466" s="54">
        <v>8.1461430000000004</v>
      </c>
      <c r="W466" s="54">
        <v>2.034227</v>
      </c>
      <c r="X466" s="54">
        <v>2.3717999999999999E-2</v>
      </c>
      <c r="Y466" s="54">
        <v>1.9590799999999999</v>
      </c>
      <c r="Z466" s="54">
        <v>1.054322</v>
      </c>
      <c r="AA466" s="54">
        <v>7.7261430000000004</v>
      </c>
      <c r="AB466" s="54">
        <v>0</v>
      </c>
      <c r="AC466" s="54">
        <v>8.4297710000000006</v>
      </c>
      <c r="AD466" s="54">
        <v>1.4724010000000001</v>
      </c>
      <c r="AE466" s="54">
        <v>120.110879</v>
      </c>
      <c r="AF466" s="54">
        <v>9.6524029999999996</v>
      </c>
      <c r="AG466" s="53">
        <v>84.859451000000007</v>
      </c>
      <c r="AH466" s="53">
        <v>6.4891000000000004E-2</v>
      </c>
      <c r="AI466" s="54">
        <v>1.1897489999999999</v>
      </c>
      <c r="AJ466" s="54">
        <v>1.9878830000000001</v>
      </c>
      <c r="AK466" s="53">
        <v>3.01</v>
      </c>
      <c r="AL466" s="53">
        <v>1.05576</v>
      </c>
      <c r="AM466" s="53">
        <v>2.0291E-2</v>
      </c>
      <c r="AN466" s="53">
        <v>0.16364600000000001</v>
      </c>
      <c r="AO466" s="53">
        <v>0</v>
      </c>
      <c r="AP466" s="53">
        <v>3.3094769999999998</v>
      </c>
      <c r="AQ466" s="53">
        <v>2.1935750000000001</v>
      </c>
      <c r="AR466" s="53">
        <v>3.7498999999999998E-2</v>
      </c>
      <c r="AS466" s="53">
        <v>3.0103000000000001E-2</v>
      </c>
      <c r="AT466" s="53">
        <v>1.523579</v>
      </c>
      <c r="AU466" s="109">
        <v>7.1865959999999998</v>
      </c>
      <c r="AV466" s="109">
        <v>8.3269999999999993E-3</v>
      </c>
    </row>
    <row r="467" spans="1:48" x14ac:dyDescent="0.3">
      <c r="A467" s="9">
        <v>466</v>
      </c>
      <c r="B467" s="3">
        <v>44028</v>
      </c>
      <c r="C467" s="112">
        <v>6.044759</v>
      </c>
      <c r="D467" s="54">
        <v>1.8353000000000001E-2</v>
      </c>
      <c r="E467" s="112">
        <v>3.0387000000000001E-2</v>
      </c>
      <c r="F467" s="54">
        <v>5.3356389999999996</v>
      </c>
      <c r="G467" s="54">
        <v>2.0667439999999999</v>
      </c>
      <c r="H467" s="54">
        <v>7.7846260000000003</v>
      </c>
      <c r="I467" s="54">
        <v>5.6339E-2</v>
      </c>
      <c r="J467" s="54">
        <v>1.8551329999999999</v>
      </c>
      <c r="K467" s="54">
        <v>1.1568940000000001</v>
      </c>
      <c r="L467" s="54">
        <v>2.0574279999999998</v>
      </c>
      <c r="M467" s="54">
        <v>0.177699</v>
      </c>
      <c r="N467" s="54">
        <v>1.636398</v>
      </c>
      <c r="O467" s="54">
        <v>0.13584499999999999</v>
      </c>
      <c r="P467" s="54">
        <v>7.8199699999999996</v>
      </c>
      <c r="Q467" s="54">
        <v>0</v>
      </c>
      <c r="R467" s="54">
        <v>3.6886000000000002E-2</v>
      </c>
      <c r="S467" s="54">
        <v>3.4854000000000003</v>
      </c>
      <c r="T467" s="54">
        <v>6.3410999999999995E-2</v>
      </c>
      <c r="U467" s="54">
        <v>7.0826120000000001</v>
      </c>
      <c r="V467" s="54">
        <v>8.1461430000000004</v>
      </c>
      <c r="W467" s="54">
        <v>2.03241</v>
      </c>
      <c r="X467" s="54">
        <v>2.3712E-2</v>
      </c>
      <c r="Y467" s="54">
        <v>1.9471499999999999</v>
      </c>
      <c r="Z467" s="54">
        <v>1.054092</v>
      </c>
      <c r="AA467" s="54">
        <v>7.7284600000000001</v>
      </c>
      <c r="AB467" s="54">
        <v>0</v>
      </c>
      <c r="AC467" s="54">
        <v>8.4297710000000006</v>
      </c>
      <c r="AD467" s="54">
        <v>1.4724010000000001</v>
      </c>
      <c r="AE467" s="54">
        <v>120.12466999999999</v>
      </c>
      <c r="AF467" s="54">
        <v>9.6449189999999998</v>
      </c>
      <c r="AG467" s="53">
        <v>84.837992</v>
      </c>
      <c r="AH467" s="53">
        <v>6.4879000000000006E-2</v>
      </c>
      <c r="AI467" s="54">
        <v>1.187978</v>
      </c>
      <c r="AJ467" s="54">
        <v>1.9864809999999999</v>
      </c>
      <c r="AK467" s="53">
        <v>3.0041000000000002</v>
      </c>
      <c r="AL467" s="53">
        <v>1.052692</v>
      </c>
      <c r="AM467" s="53">
        <v>2.0261000000000001E-2</v>
      </c>
      <c r="AN467" s="53">
        <v>0.163327</v>
      </c>
      <c r="AO467" s="53">
        <v>0</v>
      </c>
      <c r="AP467" s="53">
        <v>3.3094769999999998</v>
      </c>
      <c r="AQ467" s="53">
        <v>2.1935750000000001</v>
      </c>
      <c r="AR467" s="53">
        <v>3.7498999999999998E-2</v>
      </c>
      <c r="AS467" s="53">
        <v>3.0103000000000001E-2</v>
      </c>
      <c r="AT467" s="53">
        <v>1.5226230000000001</v>
      </c>
      <c r="AU467" s="109">
        <v>7.1865959999999998</v>
      </c>
      <c r="AV467" s="109">
        <v>8.3829999999999998E-3</v>
      </c>
    </row>
    <row r="468" spans="1:48" x14ac:dyDescent="0.3">
      <c r="A468" s="9">
        <v>467</v>
      </c>
      <c r="B468" s="3">
        <v>44026</v>
      </c>
      <c r="C468" s="112">
        <v>6.0425329999999997</v>
      </c>
      <c r="D468" s="54">
        <v>1.8343000000000002E-2</v>
      </c>
      <c r="E468" s="112">
        <v>3.0374000000000002E-2</v>
      </c>
      <c r="F468" s="54">
        <v>5.3344639999999997</v>
      </c>
      <c r="G468" s="54">
        <v>2.0688200000000001</v>
      </c>
      <c r="H468" s="54">
        <v>7.7875019999999999</v>
      </c>
      <c r="I468" s="54">
        <v>5.6549000000000002E-2</v>
      </c>
      <c r="J468" s="54">
        <v>1.8582939999999999</v>
      </c>
      <c r="K468" s="54">
        <v>1.1575709999999999</v>
      </c>
      <c r="L468" s="54">
        <v>2.05863</v>
      </c>
      <c r="M468" s="54">
        <v>0.177647</v>
      </c>
      <c r="N468" s="54">
        <v>1.6350180000000001</v>
      </c>
      <c r="O468" s="54">
        <v>0.13578799999999999</v>
      </c>
      <c r="P468" s="54">
        <v>7.8168189999999997</v>
      </c>
      <c r="Q468" s="54">
        <v>0</v>
      </c>
      <c r="R468" s="54">
        <v>3.6825999999999998E-2</v>
      </c>
      <c r="S468" s="54">
        <v>3.4887000000000001</v>
      </c>
      <c r="T468" s="54">
        <v>6.3081999999999999E-2</v>
      </c>
      <c r="U468" s="54">
        <v>7.0826120000000001</v>
      </c>
      <c r="V468" s="54">
        <v>8.1461430000000004</v>
      </c>
      <c r="W468" s="54">
        <v>2.0282819999999999</v>
      </c>
      <c r="X468" s="54">
        <v>2.3702000000000001E-2</v>
      </c>
      <c r="Y468" s="54">
        <v>1.94885</v>
      </c>
      <c r="Z468" s="54">
        <v>1.053655</v>
      </c>
      <c r="AA468" s="54">
        <v>7.7293969999999996</v>
      </c>
      <c r="AB468" s="54">
        <v>0</v>
      </c>
      <c r="AC468" s="54">
        <v>8.4297710000000006</v>
      </c>
      <c r="AD468" s="54">
        <v>1.4724010000000001</v>
      </c>
      <c r="AE468" s="54">
        <v>120.05404900000001</v>
      </c>
      <c r="AF468" s="54">
        <v>9.6515249999999995</v>
      </c>
      <c r="AG468" s="53">
        <v>84.840339</v>
      </c>
      <c r="AH468" s="53">
        <v>6.4843999999999999E-2</v>
      </c>
      <c r="AI468" s="54">
        <v>1.1867110000000001</v>
      </c>
      <c r="AJ468" s="54">
        <v>1.984205</v>
      </c>
      <c r="AK468" s="53">
        <v>2.9950999999999999</v>
      </c>
      <c r="AL468" s="53">
        <v>1.051974</v>
      </c>
      <c r="AM468" s="53">
        <v>2.0445999999999999E-2</v>
      </c>
      <c r="AN468" s="53">
        <v>0.16339699999999999</v>
      </c>
      <c r="AO468" s="53">
        <v>0</v>
      </c>
      <c r="AP468" s="53">
        <v>3.2637350000000001</v>
      </c>
      <c r="AQ468" s="53">
        <v>2.1935750000000001</v>
      </c>
      <c r="AR468" s="53">
        <v>3.7407000000000003E-2</v>
      </c>
      <c r="AS468" s="53">
        <v>3.0047999999999998E-2</v>
      </c>
      <c r="AT468" s="53">
        <v>1.5236400000000001</v>
      </c>
      <c r="AU468" s="109">
        <v>7.1865959999999998</v>
      </c>
      <c r="AV468" s="109">
        <v>8.1630000000000001E-3</v>
      </c>
    </row>
    <row r="469" spans="1:48" x14ac:dyDescent="0.3">
      <c r="A469" s="9">
        <v>468</v>
      </c>
      <c r="B469" s="3">
        <v>44025</v>
      </c>
      <c r="C469" s="112">
        <v>6.0414070000000004</v>
      </c>
      <c r="D469" s="54">
        <v>1.8342000000000001E-2</v>
      </c>
      <c r="E469" s="112">
        <v>3.0367000000000002E-2</v>
      </c>
      <c r="F469" s="54">
        <v>5.3318209999999997</v>
      </c>
      <c r="G469" s="54">
        <v>2.0583999999999998</v>
      </c>
      <c r="H469" s="54">
        <v>7.7846260000000003</v>
      </c>
      <c r="I469" s="54">
        <v>5.6432000000000003E-2</v>
      </c>
      <c r="J469" s="54">
        <v>1.8069219999999999</v>
      </c>
      <c r="K469" s="54">
        <v>1.122447</v>
      </c>
      <c r="L469" s="54">
        <v>2.0552389999999998</v>
      </c>
      <c r="M469" s="54">
        <v>0.17762</v>
      </c>
      <c r="N469" s="54">
        <v>1.6315329999999999</v>
      </c>
      <c r="O469" s="54">
        <v>0.13575899999999999</v>
      </c>
      <c r="P469" s="54">
        <v>7.8168759999999997</v>
      </c>
      <c r="Q469" s="54">
        <v>0</v>
      </c>
      <c r="R469" s="54">
        <v>3.5795E-2</v>
      </c>
      <c r="S469" s="54">
        <v>3.3782999999999999</v>
      </c>
      <c r="T469" s="54">
        <v>6.4181000000000002E-2</v>
      </c>
      <c r="U469" s="54">
        <v>7.0826120000000001</v>
      </c>
      <c r="V469" s="54">
        <v>8.1461430000000004</v>
      </c>
      <c r="W469" s="54">
        <v>2.022599</v>
      </c>
      <c r="X469" s="54">
        <v>2.3695000000000001E-2</v>
      </c>
      <c r="Y469" s="54">
        <v>1.8871499999999999</v>
      </c>
      <c r="Z469" s="54">
        <v>1.0534300000000001</v>
      </c>
      <c r="AA469" s="54">
        <v>7.7283169999999997</v>
      </c>
      <c r="AB469" s="54">
        <v>0</v>
      </c>
      <c r="AC469" s="54">
        <v>8.4297710000000006</v>
      </c>
      <c r="AD469" s="54">
        <v>1.4724010000000001</v>
      </c>
      <c r="AE469" s="54">
        <v>120.050665</v>
      </c>
      <c r="AF469" s="54">
        <v>9.6118860000000002</v>
      </c>
      <c r="AG469" s="53">
        <v>84.704234</v>
      </c>
      <c r="AH469" s="53">
        <v>6.4740000000000006E-2</v>
      </c>
      <c r="AI469" s="54">
        <v>1.187074</v>
      </c>
      <c r="AJ469" s="54">
        <v>1.9805790000000001</v>
      </c>
      <c r="AK469" s="53">
        <v>2.9676999999999998</v>
      </c>
      <c r="AL469" s="53">
        <v>1.0470330000000001</v>
      </c>
      <c r="AM469" s="53">
        <v>2.0149E-2</v>
      </c>
      <c r="AN469" s="53">
        <v>0.16219900000000001</v>
      </c>
      <c r="AO469" s="53">
        <v>0</v>
      </c>
      <c r="AP469" s="53">
        <v>3.2637350000000001</v>
      </c>
      <c r="AQ469" s="53">
        <v>2.1935750000000001</v>
      </c>
      <c r="AR469" s="53">
        <v>3.7407000000000003E-2</v>
      </c>
      <c r="AS469" s="53">
        <v>3.0047999999999998E-2</v>
      </c>
      <c r="AT469" s="53">
        <v>1.5198309999999999</v>
      </c>
      <c r="AU469" s="109">
        <v>7.1865959999999998</v>
      </c>
      <c r="AV469" s="109">
        <v>8.2990000000000008E-3</v>
      </c>
    </row>
    <row r="470" spans="1:48" x14ac:dyDescent="0.3">
      <c r="A470" s="9">
        <v>469</v>
      </c>
      <c r="B470" s="3">
        <v>44022</v>
      </c>
      <c r="C470" s="112">
        <v>6.0379810000000003</v>
      </c>
      <c r="D470" s="54">
        <v>1.8329999999999999E-2</v>
      </c>
      <c r="E470" s="112">
        <v>3.0349000000000001E-2</v>
      </c>
      <c r="F470" s="54">
        <v>5.3326960000000003</v>
      </c>
      <c r="G470" s="54">
        <v>2.0649310000000001</v>
      </c>
      <c r="H470" s="54">
        <v>7.8008620000000004</v>
      </c>
      <c r="I470" s="54">
        <v>5.6674000000000002E-2</v>
      </c>
      <c r="J470" s="54">
        <v>1.820292</v>
      </c>
      <c r="K470" s="54">
        <v>1.1309629999999999</v>
      </c>
      <c r="L470" s="54">
        <v>2.0572789999999999</v>
      </c>
      <c r="M470" s="54">
        <v>0.177536</v>
      </c>
      <c r="N470" s="54">
        <v>1.6353850000000001</v>
      </c>
      <c r="O470" s="54">
        <v>0.13567499999999999</v>
      </c>
      <c r="P470" s="54">
        <v>7.8087770000000001</v>
      </c>
      <c r="Q470" s="54">
        <v>0</v>
      </c>
      <c r="R470" s="54">
        <v>3.6135E-2</v>
      </c>
      <c r="S470" s="54">
        <v>3.4190999999999998</v>
      </c>
      <c r="T470" s="54">
        <v>6.3549999999999995E-2</v>
      </c>
      <c r="U470" s="54">
        <v>7.0776859999999999</v>
      </c>
      <c r="V470" s="54">
        <v>8.131672</v>
      </c>
      <c r="W470" s="54">
        <v>2.0302709999999999</v>
      </c>
      <c r="X470" s="54">
        <v>2.3688000000000001E-2</v>
      </c>
      <c r="Y470" s="54">
        <v>1.9100200000000001</v>
      </c>
      <c r="Z470" s="54">
        <v>1.0527409999999999</v>
      </c>
      <c r="AA470" s="54">
        <v>7.7323490000000001</v>
      </c>
      <c r="AB470" s="54">
        <v>0</v>
      </c>
      <c r="AC470" s="54">
        <v>8.4231920000000002</v>
      </c>
      <c r="AD470" s="54">
        <v>1.4709220000000001</v>
      </c>
      <c r="AE470" s="54">
        <v>119.921476</v>
      </c>
      <c r="AF470" s="54">
        <v>9.6156849999999991</v>
      </c>
      <c r="AG470" s="53">
        <v>84.683169000000007</v>
      </c>
      <c r="AH470" s="53">
        <v>6.4778000000000002E-2</v>
      </c>
      <c r="AI470" s="54">
        <v>1.1888160000000001</v>
      </c>
      <c r="AJ470" s="54">
        <v>1.985217</v>
      </c>
      <c r="AK470" s="53">
        <v>2.9899</v>
      </c>
      <c r="AL470" s="53">
        <v>1.050405</v>
      </c>
      <c r="AM470" s="53">
        <v>2.0330999999999998E-2</v>
      </c>
      <c r="AN470" s="53">
        <v>0.16261800000000001</v>
      </c>
      <c r="AO470" s="53">
        <v>0</v>
      </c>
      <c r="AP470" s="53">
        <v>3.2637350000000001</v>
      </c>
      <c r="AQ470" s="53">
        <v>2.1935750000000001</v>
      </c>
      <c r="AR470" s="53">
        <v>3.7407000000000003E-2</v>
      </c>
      <c r="AS470" s="53">
        <v>3.0047999999999998E-2</v>
      </c>
      <c r="AT470" s="53">
        <v>1.5218100000000001</v>
      </c>
      <c r="AU470" s="109">
        <v>7.1865959999999998</v>
      </c>
      <c r="AV470" s="109">
        <v>8.1440000000000002E-3</v>
      </c>
    </row>
    <row r="471" spans="1:48" x14ac:dyDescent="0.3">
      <c r="A471" s="9">
        <v>470</v>
      </c>
      <c r="B471" s="3">
        <v>44021</v>
      </c>
      <c r="C471" s="112">
        <v>6.0367430000000004</v>
      </c>
      <c r="D471" s="54">
        <v>1.8327E-2</v>
      </c>
      <c r="E471" s="112">
        <v>3.0345E-2</v>
      </c>
      <c r="F471" s="54">
        <v>5.3322000000000003</v>
      </c>
      <c r="G471" s="54">
        <v>2.0698660000000002</v>
      </c>
      <c r="H471" s="54">
        <v>7.7980130000000001</v>
      </c>
      <c r="I471" s="54">
        <v>5.6013E-2</v>
      </c>
      <c r="J471" s="54">
        <v>1.858239</v>
      </c>
      <c r="K471" s="54">
        <v>1.1511819999999999</v>
      </c>
      <c r="L471" s="54">
        <v>2.0588519999999999</v>
      </c>
      <c r="M471" s="54">
        <v>0.177507</v>
      </c>
      <c r="N471" s="54">
        <v>1.6368499999999999</v>
      </c>
      <c r="O471" s="54">
        <v>0.13564399999999999</v>
      </c>
      <c r="P471" s="54">
        <v>7.821618</v>
      </c>
      <c r="Q471" s="54">
        <v>0</v>
      </c>
      <c r="R471" s="54">
        <v>3.6802000000000001E-2</v>
      </c>
      <c r="S471" s="54">
        <v>3.5030999999999999</v>
      </c>
      <c r="T471" s="54">
        <v>6.2807000000000002E-2</v>
      </c>
      <c r="U471" s="54">
        <v>7.0776859999999999</v>
      </c>
      <c r="V471" s="54">
        <v>8.131672</v>
      </c>
      <c r="W471" s="54">
        <v>2.0353699999999999</v>
      </c>
      <c r="X471" s="54">
        <v>2.3682000000000002E-2</v>
      </c>
      <c r="Y471" s="54">
        <v>1.9563900000000001</v>
      </c>
      <c r="Z471" s="54">
        <v>1.0525089999999999</v>
      </c>
      <c r="AA471" s="54">
        <v>7.7270500000000002</v>
      </c>
      <c r="AB471" s="54">
        <v>0</v>
      </c>
      <c r="AC471" s="54">
        <v>8.4231920000000002</v>
      </c>
      <c r="AD471" s="54">
        <v>1.4709220000000001</v>
      </c>
      <c r="AE471" s="54">
        <v>120.054788</v>
      </c>
      <c r="AF471" s="54">
        <v>9.63706</v>
      </c>
      <c r="AG471" s="53">
        <v>84.739727999999999</v>
      </c>
      <c r="AH471" s="53">
        <v>6.4855999999999997E-2</v>
      </c>
      <c r="AI471" s="54">
        <v>1.187189</v>
      </c>
      <c r="AJ471" s="54">
        <v>1.987914</v>
      </c>
      <c r="AK471" s="53">
        <v>3.0131999999999999</v>
      </c>
      <c r="AL471" s="53">
        <v>1.052449</v>
      </c>
      <c r="AM471" s="53">
        <v>2.017E-2</v>
      </c>
      <c r="AN471" s="53">
        <v>0.16350799999999999</v>
      </c>
      <c r="AO471" s="53">
        <v>0</v>
      </c>
      <c r="AP471" s="53">
        <v>3.2637350000000001</v>
      </c>
      <c r="AQ471" s="53">
        <v>2.1935750000000001</v>
      </c>
      <c r="AR471" s="53">
        <v>3.7407000000000003E-2</v>
      </c>
      <c r="AS471" s="53">
        <v>3.0047999999999998E-2</v>
      </c>
      <c r="AT471" s="53">
        <v>1.524424</v>
      </c>
      <c r="AU471" s="109">
        <v>7.1865959999999998</v>
      </c>
      <c r="AV471" s="109">
        <v>8.3420000000000005E-3</v>
      </c>
    </row>
    <row r="472" spans="1:48" x14ac:dyDescent="0.3">
      <c r="A472" s="9">
        <v>471</v>
      </c>
      <c r="B472" s="3">
        <v>44020</v>
      </c>
      <c r="C472" s="112">
        <v>6.0356160000000001</v>
      </c>
      <c r="D472" s="54">
        <v>1.8324E-2</v>
      </c>
      <c r="E472" s="112">
        <v>3.0339000000000001E-2</v>
      </c>
      <c r="F472" s="54">
        <v>5.3310219999999999</v>
      </c>
      <c r="G472" s="54">
        <v>2.0724239999999998</v>
      </c>
      <c r="H472" s="54">
        <v>7.8045150000000003</v>
      </c>
      <c r="I472" s="54">
        <v>5.5760999999999998E-2</v>
      </c>
      <c r="J472" s="54">
        <v>1.8592610000000001</v>
      </c>
      <c r="K472" s="54">
        <v>1.1501330000000001</v>
      </c>
      <c r="L472" s="54">
        <v>2.0590120000000001</v>
      </c>
      <c r="M472" s="54">
        <v>0.177482</v>
      </c>
      <c r="N472" s="54">
        <v>1.63472</v>
      </c>
      <c r="O472" s="54">
        <v>0.13561500000000001</v>
      </c>
      <c r="P472" s="54">
        <v>7.835318</v>
      </c>
      <c r="Q472" s="54">
        <v>0</v>
      </c>
      <c r="R472" s="54">
        <v>3.6477000000000002E-2</v>
      </c>
      <c r="S472" s="54">
        <v>3.4921000000000002</v>
      </c>
      <c r="T472" s="54">
        <v>6.1686999999999999E-2</v>
      </c>
      <c r="U472" s="54">
        <v>7.0776859999999999</v>
      </c>
      <c r="V472" s="54">
        <v>8.131672</v>
      </c>
      <c r="W472" s="54">
        <v>2.0331950000000001</v>
      </c>
      <c r="X472" s="54">
        <v>2.3678000000000001E-2</v>
      </c>
      <c r="Y472" s="54">
        <v>1.9503000000000001</v>
      </c>
      <c r="Z472" s="54">
        <v>1.052284</v>
      </c>
      <c r="AA472" s="54">
        <v>7.7277709999999997</v>
      </c>
      <c r="AB472" s="54">
        <v>0</v>
      </c>
      <c r="AC472" s="54">
        <v>8.4231920000000002</v>
      </c>
      <c r="AD472" s="54">
        <v>1.4709220000000001</v>
      </c>
      <c r="AE472" s="54">
        <v>120.44558000000001</v>
      </c>
      <c r="AF472" s="54">
        <v>9.6480589999999999</v>
      </c>
      <c r="AG472" s="53">
        <v>84.749363000000002</v>
      </c>
      <c r="AH472" s="53">
        <v>6.4809000000000005E-2</v>
      </c>
      <c r="AI472" s="54">
        <v>1.1865330000000001</v>
      </c>
      <c r="AJ472" s="54">
        <v>1.9863789999999999</v>
      </c>
      <c r="AK472" s="53">
        <v>2.9819</v>
      </c>
      <c r="AL472" s="53">
        <v>1.0510109999999999</v>
      </c>
      <c r="AM472" s="53">
        <v>1.9911000000000002E-2</v>
      </c>
      <c r="AN472" s="53">
        <v>0.16292699999999999</v>
      </c>
      <c r="AO472" s="53">
        <v>0</v>
      </c>
      <c r="AP472" s="53">
        <v>3.2637350000000001</v>
      </c>
      <c r="AQ472" s="53">
        <v>2.1935750000000001</v>
      </c>
      <c r="AR472" s="53">
        <v>3.7407000000000003E-2</v>
      </c>
      <c r="AS472" s="53">
        <v>3.0047999999999998E-2</v>
      </c>
      <c r="AT472" s="53">
        <v>1.5232540000000001</v>
      </c>
      <c r="AU472" s="109">
        <v>7.1865959999999998</v>
      </c>
      <c r="AV472" s="109">
        <v>8.2480000000000001E-3</v>
      </c>
    </row>
    <row r="473" spans="1:48" x14ac:dyDescent="0.3">
      <c r="A473" s="9">
        <v>472</v>
      </c>
      <c r="B473" s="3">
        <v>44019</v>
      </c>
      <c r="C473" s="112">
        <v>6.0344280000000001</v>
      </c>
      <c r="D473" s="54">
        <v>1.8319999999999999E-2</v>
      </c>
      <c r="E473" s="112">
        <v>3.0332000000000001E-2</v>
      </c>
      <c r="F473" s="54">
        <v>5.3279350000000001</v>
      </c>
      <c r="G473" s="54">
        <v>2.0710380000000002</v>
      </c>
      <c r="H473" s="54">
        <v>7.8089950000000004</v>
      </c>
      <c r="I473" s="54">
        <v>5.5494000000000002E-2</v>
      </c>
      <c r="J473" s="54">
        <v>1.8423799999999999</v>
      </c>
      <c r="K473" s="54">
        <v>1.140906</v>
      </c>
      <c r="L473" s="54">
        <v>2.0570379999999999</v>
      </c>
      <c r="M473" s="54">
        <v>0.177451</v>
      </c>
      <c r="N473" s="54">
        <v>1.6345050000000001</v>
      </c>
      <c r="O473" s="54">
        <v>0.13558500000000001</v>
      </c>
      <c r="P473" s="54">
        <v>7.8340969999999999</v>
      </c>
      <c r="Q473" s="54">
        <v>0</v>
      </c>
      <c r="R473" s="54">
        <v>3.6197E-2</v>
      </c>
      <c r="S473" s="54">
        <v>3.4673000000000003</v>
      </c>
      <c r="T473" s="54">
        <v>6.2355000000000001E-2</v>
      </c>
      <c r="U473" s="54">
        <v>7.0776859999999999</v>
      </c>
      <c r="V473" s="54">
        <v>8.131672</v>
      </c>
      <c r="W473" s="54">
        <v>2.033703</v>
      </c>
      <c r="X473" s="54">
        <v>2.3671999999999999E-2</v>
      </c>
      <c r="Y473" s="54">
        <v>1.93621</v>
      </c>
      <c r="Z473" s="54">
        <v>1.052047</v>
      </c>
      <c r="AA473" s="54">
        <v>7.7251709999999996</v>
      </c>
      <c r="AB473" s="54">
        <v>0</v>
      </c>
      <c r="AC473" s="54">
        <v>8.4231920000000002</v>
      </c>
      <c r="AD473" s="54">
        <v>1.4709220000000001</v>
      </c>
      <c r="AE473" s="54">
        <v>120.37281900000001</v>
      </c>
      <c r="AF473" s="54">
        <v>9.6375890000000002</v>
      </c>
      <c r="AG473" s="53">
        <v>84.703892999999994</v>
      </c>
      <c r="AH473" s="53">
        <v>6.4764000000000002E-2</v>
      </c>
      <c r="AI473" s="54">
        <v>1.185765</v>
      </c>
      <c r="AJ473" s="54">
        <v>1.9864040000000001</v>
      </c>
      <c r="AK473" s="53">
        <v>2.9710000000000001</v>
      </c>
      <c r="AL473" s="53">
        <v>1.050486</v>
      </c>
      <c r="AM473" s="53">
        <v>1.9882E-2</v>
      </c>
      <c r="AN473" s="53">
        <v>0.162273</v>
      </c>
      <c r="AO473" s="53">
        <v>0</v>
      </c>
      <c r="AP473" s="53">
        <v>3.2532169999999998</v>
      </c>
      <c r="AQ473" s="53">
        <v>2.1935750000000001</v>
      </c>
      <c r="AR473" s="53">
        <v>3.7179999999999998E-2</v>
      </c>
      <c r="AS473" s="53">
        <v>3.0029E-2</v>
      </c>
      <c r="AT473" s="53">
        <v>1.520818</v>
      </c>
      <c r="AU473" s="109">
        <v>7.1865959999999998</v>
      </c>
      <c r="AV473" s="109">
        <v>8.2749999999999994E-3</v>
      </c>
    </row>
    <row r="474" spans="1:48" x14ac:dyDescent="0.3">
      <c r="A474" s="9">
        <v>473</v>
      </c>
      <c r="B474" s="3">
        <v>44018</v>
      </c>
      <c r="C474" s="112">
        <v>6.0331130000000002</v>
      </c>
      <c r="D474" s="54">
        <v>1.8315999999999999E-2</v>
      </c>
      <c r="E474" s="112">
        <v>3.0325000000000001E-2</v>
      </c>
      <c r="F474" s="54">
        <v>5.3252499999999996</v>
      </c>
      <c r="G474" s="54">
        <v>2.0630299999999999</v>
      </c>
      <c r="H474" s="54">
        <v>7.7977360000000004</v>
      </c>
      <c r="I474" s="54">
        <v>5.5438000000000001E-2</v>
      </c>
      <c r="J474" s="54">
        <v>1.805107</v>
      </c>
      <c r="K474" s="54">
        <v>1.1249070000000001</v>
      </c>
      <c r="L474" s="54">
        <v>2.0535570000000001</v>
      </c>
      <c r="M474" s="54">
        <v>0.177424</v>
      </c>
      <c r="N474" s="54">
        <v>1.6241559999999999</v>
      </c>
      <c r="O474" s="54">
        <v>0.13555200000000001</v>
      </c>
      <c r="P474" s="54">
        <v>7.8431879999999996</v>
      </c>
      <c r="Q474" s="54">
        <v>0</v>
      </c>
      <c r="R474" s="54">
        <v>3.5449000000000001E-2</v>
      </c>
      <c r="S474" s="54">
        <v>3.3835999999999999</v>
      </c>
      <c r="T474" s="54">
        <v>6.0225000000000001E-2</v>
      </c>
      <c r="U474" s="54">
        <v>7.0776859999999999</v>
      </c>
      <c r="V474" s="54">
        <v>8.131672</v>
      </c>
      <c r="W474" s="54">
        <v>2.0206219999999999</v>
      </c>
      <c r="X474" s="54">
        <v>2.3667000000000001E-2</v>
      </c>
      <c r="Y474" s="54">
        <v>1.8900600000000001</v>
      </c>
      <c r="Z474" s="54">
        <v>1.051795</v>
      </c>
      <c r="AA474" s="54">
        <v>7.7173210000000001</v>
      </c>
      <c r="AB474" s="54">
        <v>0</v>
      </c>
      <c r="AC474" s="54">
        <v>8.4231920000000002</v>
      </c>
      <c r="AD474" s="54">
        <v>1.4709220000000001</v>
      </c>
      <c r="AE474" s="54">
        <v>120.60784200000001</v>
      </c>
      <c r="AF474" s="54">
        <v>9.6282840000000007</v>
      </c>
      <c r="AG474" s="53">
        <v>84.589955000000003</v>
      </c>
      <c r="AH474" s="53">
        <v>6.4661999999999997E-2</v>
      </c>
      <c r="AI474" s="54">
        <v>1.18218</v>
      </c>
      <c r="AJ474" s="54">
        <v>1.9789680000000001</v>
      </c>
      <c r="AK474" s="53">
        <v>2.9600999999999997</v>
      </c>
      <c r="AL474" s="53">
        <v>1.0412250000000001</v>
      </c>
      <c r="AM474" s="53">
        <v>1.9727000000000001E-2</v>
      </c>
      <c r="AN474" s="53">
        <v>0.16092300000000001</v>
      </c>
      <c r="AO474" s="53">
        <v>0</v>
      </c>
      <c r="AP474" s="53">
        <v>3.2532169999999998</v>
      </c>
      <c r="AQ474" s="53">
        <v>2.1935750000000001</v>
      </c>
      <c r="AR474" s="53">
        <v>3.7179999999999998E-2</v>
      </c>
      <c r="AS474" s="53">
        <v>3.0029E-2</v>
      </c>
      <c r="AT474" s="53">
        <v>1.5174460000000001</v>
      </c>
      <c r="AU474" s="109">
        <v>7.1865959999999998</v>
      </c>
      <c r="AV474" s="109">
        <v>8.2019999999999992E-3</v>
      </c>
    </row>
    <row r="475" spans="1:48" x14ac:dyDescent="0.3">
      <c r="A475" s="9">
        <v>474</v>
      </c>
      <c r="B475" s="3">
        <v>44015</v>
      </c>
      <c r="C475" s="112">
        <v>6.0297489999999998</v>
      </c>
      <c r="D475" s="54">
        <v>1.8304000000000001E-2</v>
      </c>
      <c r="E475" s="112">
        <v>3.0307000000000001E-2</v>
      </c>
      <c r="F475" s="54">
        <v>5.3226519999999997</v>
      </c>
      <c r="G475" s="54">
        <v>2.0675080000000001</v>
      </c>
      <c r="H475" s="54">
        <v>7.7957239999999999</v>
      </c>
      <c r="I475" s="54">
        <v>5.534E-2</v>
      </c>
      <c r="J475" s="54">
        <v>1.825391</v>
      </c>
      <c r="K475" s="54">
        <v>1.1340380000000001</v>
      </c>
      <c r="L475" s="54">
        <v>2.055647</v>
      </c>
      <c r="M475" s="54">
        <v>0.177347</v>
      </c>
      <c r="N475" s="54">
        <v>1.626903</v>
      </c>
      <c r="O475" s="54">
        <v>0.135461</v>
      </c>
      <c r="P475" s="54">
        <v>7.8707180000000001</v>
      </c>
      <c r="Q475" s="54">
        <v>0</v>
      </c>
      <c r="R475" s="54">
        <v>3.5603999999999997E-2</v>
      </c>
      <c r="S475" s="54">
        <v>3.4014999999999995</v>
      </c>
      <c r="T475" s="54">
        <v>6.0257999999999999E-2</v>
      </c>
      <c r="U475" s="54">
        <v>7.0639089999999998</v>
      </c>
      <c r="V475" s="54">
        <v>8.1081660000000007</v>
      </c>
      <c r="W475" s="54">
        <v>2.023244</v>
      </c>
      <c r="X475" s="54">
        <v>2.3653E-2</v>
      </c>
      <c r="Y475" s="54">
        <v>1.8998300000000001</v>
      </c>
      <c r="Z475" s="54">
        <v>1.050888</v>
      </c>
      <c r="AA475" s="54">
        <v>7.7154870000000004</v>
      </c>
      <c r="AB475" s="54">
        <v>0</v>
      </c>
      <c r="AC475" s="54">
        <v>8.4184900000000003</v>
      </c>
      <c r="AD475" s="54">
        <v>1.470753</v>
      </c>
      <c r="AE475" s="54">
        <v>121.070624</v>
      </c>
      <c r="AF475" s="54">
        <v>9.6402669999999997</v>
      </c>
      <c r="AG475" s="53">
        <v>84.612201999999996</v>
      </c>
      <c r="AH475" s="53">
        <v>6.4614000000000005E-2</v>
      </c>
      <c r="AI475" s="54">
        <v>1.180485</v>
      </c>
      <c r="AJ475" s="54">
        <v>1.979582</v>
      </c>
      <c r="AK475" s="53">
        <v>2.9403999999999999</v>
      </c>
      <c r="AL475" s="53">
        <v>1.043887</v>
      </c>
      <c r="AM475" s="53">
        <v>1.9758999999999999E-2</v>
      </c>
      <c r="AN475" s="53">
        <v>0.16120000000000001</v>
      </c>
      <c r="AO475" s="53">
        <v>0</v>
      </c>
      <c r="AP475" s="53">
        <v>3.2532169999999998</v>
      </c>
      <c r="AQ475" s="53">
        <v>2.1935750000000001</v>
      </c>
      <c r="AR475" s="53">
        <v>3.7179999999999998E-2</v>
      </c>
      <c r="AS475" s="53">
        <v>3.0029E-2</v>
      </c>
      <c r="AT475" s="53">
        <v>1.5182910000000001</v>
      </c>
      <c r="AU475" s="109">
        <v>7.1865959999999998</v>
      </c>
      <c r="AV475" s="109">
        <v>8.2050000000000005E-3</v>
      </c>
    </row>
    <row r="476" spans="1:48" x14ac:dyDescent="0.3">
      <c r="A476" s="9">
        <v>475</v>
      </c>
      <c r="B476" s="3">
        <v>44014</v>
      </c>
      <c r="C476" s="112">
        <v>6.0286220000000004</v>
      </c>
      <c r="D476" s="54">
        <v>1.83E-2</v>
      </c>
      <c r="E476" s="112">
        <v>3.0300000000000001E-2</v>
      </c>
      <c r="F476" s="54">
        <v>5.3214629999999996</v>
      </c>
      <c r="G476" s="54">
        <v>2.0622919999999998</v>
      </c>
      <c r="H476" s="54">
        <v>7.7841740000000001</v>
      </c>
      <c r="I476" s="54">
        <v>5.5751000000000002E-2</v>
      </c>
      <c r="J476" s="54">
        <v>1.8011550000000001</v>
      </c>
      <c r="K476" s="54">
        <v>1.1230279999999999</v>
      </c>
      <c r="L476" s="54">
        <v>2.0531969999999999</v>
      </c>
      <c r="M476" s="54">
        <v>0.17732200000000001</v>
      </c>
      <c r="N476" s="54">
        <v>1.6208469999999999</v>
      </c>
      <c r="O476" s="54">
        <v>0.135433</v>
      </c>
      <c r="P476" s="54">
        <v>7.8826390000000002</v>
      </c>
      <c r="Q476" s="54">
        <v>0</v>
      </c>
      <c r="R476" s="54">
        <v>3.5007999999999997E-2</v>
      </c>
      <c r="S476" s="54">
        <v>3.3464</v>
      </c>
      <c r="T476" s="54">
        <v>5.9455000000000001E-2</v>
      </c>
      <c r="U476" s="54">
        <v>7.0639089999999998</v>
      </c>
      <c r="V476" s="54">
        <v>8.1081660000000007</v>
      </c>
      <c r="W476" s="54">
        <v>2.0146839999999999</v>
      </c>
      <c r="X476" s="54">
        <v>2.3649E-2</v>
      </c>
      <c r="Y476" s="54">
        <v>1.8690000000000002</v>
      </c>
      <c r="Z476" s="54">
        <v>1.0506500000000001</v>
      </c>
      <c r="AA476" s="54">
        <v>7.7112439999999998</v>
      </c>
      <c r="AB476" s="54">
        <v>0</v>
      </c>
      <c r="AC476" s="54">
        <v>8.4184900000000003</v>
      </c>
      <c r="AD476" s="54">
        <v>1.470753</v>
      </c>
      <c r="AE476" s="54">
        <v>121.22524900000001</v>
      </c>
      <c r="AF476" s="54">
        <v>9.6238580000000002</v>
      </c>
      <c r="AG476" s="53">
        <v>84.542591999999999</v>
      </c>
      <c r="AH476" s="53">
        <v>6.4505000000000007E-2</v>
      </c>
      <c r="AI476" s="54">
        <v>1.1767510000000001</v>
      </c>
      <c r="AJ476" s="54">
        <v>1.9750319999999999</v>
      </c>
      <c r="AK476" s="53">
        <v>2.9214000000000002</v>
      </c>
      <c r="AL476" s="53">
        <v>1.0391790000000001</v>
      </c>
      <c r="AM476" s="53">
        <v>1.9583E-2</v>
      </c>
      <c r="AN476" s="53">
        <v>0.160387</v>
      </c>
      <c r="AO476" s="53">
        <v>0</v>
      </c>
      <c r="AP476" s="53">
        <v>3.2532169999999998</v>
      </c>
      <c r="AQ476" s="53">
        <v>2.1935750000000001</v>
      </c>
      <c r="AR476" s="53">
        <v>3.7179999999999998E-2</v>
      </c>
      <c r="AS476" s="53">
        <v>3.0029E-2</v>
      </c>
      <c r="AT476" s="53">
        <v>1.5150319999999999</v>
      </c>
      <c r="AU476" s="109">
        <v>7.1865959999999998</v>
      </c>
      <c r="AV476" s="109">
        <v>8.0820000000000006E-3</v>
      </c>
    </row>
    <row r="477" spans="1:48" x14ac:dyDescent="0.3">
      <c r="A477" s="9">
        <v>476</v>
      </c>
      <c r="B477" s="3">
        <v>44013</v>
      </c>
      <c r="C477" s="112">
        <v>6.0274650000000003</v>
      </c>
      <c r="D477" s="54">
        <v>1.8296E-2</v>
      </c>
      <c r="E477" s="112">
        <v>3.0293E-2</v>
      </c>
      <c r="F477" s="54">
        <v>5.3206059999999997</v>
      </c>
      <c r="G477" s="54">
        <v>2.064406</v>
      </c>
      <c r="H477" s="54">
        <v>7.7776500000000004</v>
      </c>
      <c r="I477" s="54">
        <v>5.5392999999999998E-2</v>
      </c>
      <c r="J477" s="54">
        <v>1.825939</v>
      </c>
      <c r="K477" s="54">
        <v>1.1312530000000001</v>
      </c>
      <c r="L477" s="54">
        <v>2.0547680000000001</v>
      </c>
      <c r="M477" s="54">
        <v>0.17729600000000001</v>
      </c>
      <c r="N477" s="54">
        <v>1.6214489999999999</v>
      </c>
      <c r="O477" s="54">
        <v>0.135403</v>
      </c>
      <c r="P477" s="54">
        <v>7.8839230000000002</v>
      </c>
      <c r="Q477" s="54">
        <v>0</v>
      </c>
      <c r="R477" s="54">
        <v>3.5084999999999998E-2</v>
      </c>
      <c r="S477" s="54">
        <v>3.3628999999999998</v>
      </c>
      <c r="T477" s="54">
        <v>5.8902999999999997E-2</v>
      </c>
      <c r="U477" s="54">
        <v>7.0639089999999998</v>
      </c>
      <c r="V477" s="54">
        <v>8.1081660000000007</v>
      </c>
      <c r="W477" s="54">
        <v>2.0107849999999998</v>
      </c>
      <c r="X477" s="54">
        <v>2.3643999999999998E-2</v>
      </c>
      <c r="Y477" s="54">
        <v>1.8783300000000001</v>
      </c>
      <c r="Z477" s="54">
        <v>1.050397</v>
      </c>
      <c r="AA477" s="54">
        <v>7.7088510000000001</v>
      </c>
      <c r="AB477" s="54">
        <v>0</v>
      </c>
      <c r="AC477" s="54">
        <v>8.4184900000000003</v>
      </c>
      <c r="AD477" s="54">
        <v>1.470753</v>
      </c>
      <c r="AE477" s="54">
        <v>121.242729</v>
      </c>
      <c r="AF477" s="54">
        <v>9.6345039999999997</v>
      </c>
      <c r="AG477" s="53">
        <v>84.582002000000003</v>
      </c>
      <c r="AH477" s="53">
        <v>6.4484E-2</v>
      </c>
      <c r="AI477" s="54">
        <v>1.175306</v>
      </c>
      <c r="AJ477" s="54">
        <v>1.972545</v>
      </c>
      <c r="AK477" s="53">
        <v>2.9116</v>
      </c>
      <c r="AL477" s="53">
        <v>1.040087</v>
      </c>
      <c r="AM477" s="53">
        <v>1.9542E-2</v>
      </c>
      <c r="AN477" s="53">
        <v>0.16039400000000001</v>
      </c>
      <c r="AO477" s="53">
        <v>0</v>
      </c>
      <c r="AP477" s="53">
        <v>3.2532169999999998</v>
      </c>
      <c r="AQ477" s="53">
        <v>2.1935750000000001</v>
      </c>
      <c r="AR477" s="53">
        <v>3.7179999999999998E-2</v>
      </c>
      <c r="AS477" s="53">
        <v>3.0029E-2</v>
      </c>
      <c r="AT477" s="53">
        <v>1.5181469999999999</v>
      </c>
      <c r="AU477" s="109">
        <v>7.1865959999999998</v>
      </c>
      <c r="AV477" s="109">
        <v>7.9989999999999992E-3</v>
      </c>
    </row>
    <row r="478" spans="1:48" x14ac:dyDescent="0.3">
      <c r="A478" s="9">
        <v>477</v>
      </c>
      <c r="B478" s="3">
        <v>44012</v>
      </c>
      <c r="C478" s="112">
        <v>6.026618</v>
      </c>
      <c r="D478" s="54">
        <v>1.8291999999999999E-2</v>
      </c>
      <c r="E478" s="112">
        <v>3.0286E-2</v>
      </c>
      <c r="F478" s="54">
        <v>5.318549</v>
      </c>
      <c r="G478" s="54">
        <v>2.0615579999999998</v>
      </c>
      <c r="H478" s="54">
        <v>7.7726689999999996</v>
      </c>
      <c r="I478" s="54">
        <v>5.5333E-2</v>
      </c>
      <c r="J478" s="54">
        <v>1.8130409999999999</v>
      </c>
      <c r="K478" s="54">
        <v>1.1174299999999999</v>
      </c>
      <c r="L478" s="54">
        <v>2.052883</v>
      </c>
      <c r="M478" s="54">
        <v>0.17727699999999999</v>
      </c>
      <c r="N478" s="54">
        <v>1.613809</v>
      </c>
      <c r="O478" s="54">
        <v>0.13537199999999999</v>
      </c>
      <c r="P478" s="54">
        <v>7.8962919999999999</v>
      </c>
      <c r="Q478" s="54">
        <v>0</v>
      </c>
      <c r="R478" s="54">
        <v>3.6860999999999998E-2</v>
      </c>
      <c r="S478" s="54">
        <v>3.3313000000000001</v>
      </c>
      <c r="T478" s="54">
        <v>5.7847000000000003E-2</v>
      </c>
      <c r="U478" s="54">
        <v>7.0570110000000001</v>
      </c>
      <c r="V478" s="54">
        <v>8.1100539999999999</v>
      </c>
      <c r="W478" s="54">
        <v>2.0084360000000001</v>
      </c>
      <c r="X478" s="54">
        <v>2.3639E-2</v>
      </c>
      <c r="Y478" s="54">
        <v>1.86059</v>
      </c>
      <c r="Z478" s="54">
        <v>1.0501180000000001</v>
      </c>
      <c r="AA478" s="54">
        <v>7.7050859999999997</v>
      </c>
      <c r="AB478" s="54">
        <v>0</v>
      </c>
      <c r="AC478" s="54">
        <v>8.413335</v>
      </c>
      <c r="AD478" s="54">
        <v>1.470515</v>
      </c>
      <c r="AE478" s="54">
        <v>121.55306899999999</v>
      </c>
      <c r="AF478" s="54">
        <v>9.6293229999999994</v>
      </c>
      <c r="AG478" s="53">
        <v>84.547606999999999</v>
      </c>
      <c r="AH478" s="53">
        <v>6.4339999999999994E-2</v>
      </c>
      <c r="AI478" s="54">
        <v>1.1789130000000001</v>
      </c>
      <c r="AJ478" s="54">
        <v>1.9710049999999999</v>
      </c>
      <c r="AK478" s="53">
        <v>2.8887</v>
      </c>
      <c r="AL478" s="53">
        <v>1.0339469999999999</v>
      </c>
      <c r="AM478" s="53">
        <v>1.9432000000000001E-2</v>
      </c>
      <c r="AN478" s="53">
        <v>0.15984499999999999</v>
      </c>
      <c r="AO478" s="53">
        <v>0</v>
      </c>
      <c r="AP478" s="53">
        <v>3.1883180000000002</v>
      </c>
      <c r="AQ478" s="53">
        <v>2.1935750000000001</v>
      </c>
      <c r="AR478" s="53">
        <v>3.6984999999999997E-2</v>
      </c>
      <c r="AS478" s="53">
        <v>2.9974000000000001E-2</v>
      </c>
      <c r="AT478" s="53">
        <v>1.515825</v>
      </c>
      <c r="AU478" s="109">
        <v>7.1269749999999998</v>
      </c>
      <c r="AV478" s="109">
        <v>8.0579999999999992E-3</v>
      </c>
    </row>
    <row r="479" spans="1:48" x14ac:dyDescent="0.3">
      <c r="A479" s="9">
        <v>478</v>
      </c>
      <c r="B479" s="3">
        <v>44011</v>
      </c>
      <c r="C479" s="112">
        <v>6.0253439999999996</v>
      </c>
      <c r="D479" s="54">
        <v>1.8287999999999999E-2</v>
      </c>
      <c r="E479" s="112">
        <v>3.0279E-2</v>
      </c>
      <c r="F479" s="54">
        <v>5.3160879999999997</v>
      </c>
      <c r="G479" s="54">
        <v>2.0582090000000002</v>
      </c>
      <c r="H479" s="54">
        <v>7.7746430000000002</v>
      </c>
      <c r="I479" s="54">
        <v>5.5122999999999998E-2</v>
      </c>
      <c r="J479" s="54">
        <v>1.7926660000000001</v>
      </c>
      <c r="K479" s="54">
        <v>1.1051139999999999</v>
      </c>
      <c r="L479" s="54">
        <v>2.0506250000000001</v>
      </c>
      <c r="M479" s="54">
        <v>0.17724699999999999</v>
      </c>
      <c r="N479" s="54">
        <v>1.6085</v>
      </c>
      <c r="O479" s="54">
        <v>0.13533899999999999</v>
      </c>
      <c r="P479" s="54">
        <v>7.8957090000000001</v>
      </c>
      <c r="Q479" s="54">
        <v>0</v>
      </c>
      <c r="R479" s="54">
        <v>3.6677000000000001E-2</v>
      </c>
      <c r="S479" s="54">
        <v>3.2970999999999999</v>
      </c>
      <c r="T479" s="54">
        <v>5.7301999999999999E-2</v>
      </c>
      <c r="U479" s="54">
        <v>7.0570110000000001</v>
      </c>
      <c r="V479" s="54">
        <v>8.1100539999999999</v>
      </c>
      <c r="W479" s="54">
        <v>2.005131</v>
      </c>
      <c r="X479" s="54">
        <v>2.3633000000000001E-2</v>
      </c>
      <c r="Y479" s="54">
        <v>1.8419699999999999</v>
      </c>
      <c r="Z479" s="54">
        <v>1.049866</v>
      </c>
      <c r="AA479" s="54">
        <v>7.7044439999999996</v>
      </c>
      <c r="AB479" s="54">
        <v>0</v>
      </c>
      <c r="AC479" s="54">
        <v>8.413335</v>
      </c>
      <c r="AD479" s="54">
        <v>1.470515</v>
      </c>
      <c r="AE479" s="54">
        <v>121.54473900000001</v>
      </c>
      <c r="AF479" s="54">
        <v>9.6159440000000007</v>
      </c>
      <c r="AG479" s="53">
        <v>84.473923999999997</v>
      </c>
      <c r="AH479" s="53">
        <v>6.4239000000000004E-2</v>
      </c>
      <c r="AI479" s="54">
        <v>1.178685</v>
      </c>
      <c r="AJ479" s="54">
        <v>1.968825</v>
      </c>
      <c r="AK479" s="53">
        <v>2.8866999999999998</v>
      </c>
      <c r="AL479" s="53">
        <v>1.029374</v>
      </c>
      <c r="AM479" s="53">
        <v>1.9361E-2</v>
      </c>
      <c r="AN479" s="53">
        <v>0.15931000000000001</v>
      </c>
      <c r="AO479" s="53">
        <v>0</v>
      </c>
      <c r="AP479" s="53">
        <v>3.1883180000000002</v>
      </c>
      <c r="AQ479" s="53">
        <v>2.1305350000000001</v>
      </c>
      <c r="AR479" s="53">
        <v>3.6984999999999997E-2</v>
      </c>
      <c r="AS479" s="53">
        <v>2.9974000000000001E-2</v>
      </c>
      <c r="AT479" s="53">
        <v>1.513069</v>
      </c>
      <c r="AU479" s="109">
        <v>7.1269749999999998</v>
      </c>
      <c r="AV479" s="109">
        <v>7.8019999999999999E-3</v>
      </c>
    </row>
    <row r="480" spans="1:48" x14ac:dyDescent="0.3">
      <c r="A480" s="9">
        <v>479</v>
      </c>
      <c r="B480" s="3">
        <v>44008</v>
      </c>
      <c r="C480" s="112">
        <v>6.0220000000000002</v>
      </c>
      <c r="D480" s="54">
        <v>1.8277999999999999E-2</v>
      </c>
      <c r="E480" s="112">
        <v>3.0261E-2</v>
      </c>
      <c r="F480" s="54">
        <v>5.3122309999999997</v>
      </c>
      <c r="G480" s="54">
        <v>2.056826</v>
      </c>
      <c r="H480" s="54">
        <v>7.768942</v>
      </c>
      <c r="I480" s="54">
        <v>5.5133000000000001E-2</v>
      </c>
      <c r="J480" s="54">
        <v>1.7835669999999999</v>
      </c>
      <c r="K480" s="54">
        <v>1.0933679999999999</v>
      </c>
      <c r="L480" s="54">
        <v>2.048829</v>
      </c>
      <c r="M480" s="54">
        <v>0.17716899999999999</v>
      </c>
      <c r="N480" s="54">
        <v>1.608528</v>
      </c>
      <c r="O480" s="54">
        <v>0.13525000000000001</v>
      </c>
      <c r="P480" s="54">
        <v>7.8915050000000004</v>
      </c>
      <c r="Q480" s="54">
        <v>0</v>
      </c>
      <c r="R480" s="54">
        <v>3.6473999999999999E-2</v>
      </c>
      <c r="S480" s="54">
        <v>3.2788999999999997</v>
      </c>
      <c r="T480" s="54">
        <v>5.8500999999999997E-2</v>
      </c>
      <c r="U480" s="54">
        <v>7.0686220000000004</v>
      </c>
      <c r="V480" s="54">
        <v>8.1009290000000007</v>
      </c>
      <c r="W480" s="54">
        <v>2.002672</v>
      </c>
      <c r="X480" s="54">
        <v>2.3619999999999999E-2</v>
      </c>
      <c r="Y480" s="54">
        <v>1.8318699999999999</v>
      </c>
      <c r="Z480" s="54">
        <v>1.049112</v>
      </c>
      <c r="AA480" s="54">
        <v>7.7053060000000002</v>
      </c>
      <c r="AB480" s="54">
        <v>0</v>
      </c>
      <c r="AC480" s="54">
        <v>8.4171879999999994</v>
      </c>
      <c r="AD480" s="54">
        <v>1.4711860000000001</v>
      </c>
      <c r="AE480" s="54">
        <v>121.511995</v>
      </c>
      <c r="AF480" s="54">
        <v>9.608886</v>
      </c>
      <c r="AG480" s="53">
        <v>84.422763000000003</v>
      </c>
      <c r="AH480" s="53">
        <v>6.4176999999999998E-2</v>
      </c>
      <c r="AI480" s="54">
        <v>1.1801330000000001</v>
      </c>
      <c r="AJ480" s="54">
        <v>1.9666999999999999</v>
      </c>
      <c r="AK480" s="53">
        <v>2.8797999999999999</v>
      </c>
      <c r="AL480" s="53">
        <v>1.0289410000000001</v>
      </c>
      <c r="AM480" s="53">
        <v>1.9243E-2</v>
      </c>
      <c r="AN480" s="53">
        <v>0.15886700000000001</v>
      </c>
      <c r="AO480" s="53">
        <v>0</v>
      </c>
      <c r="AP480" s="53">
        <v>3.1883180000000002</v>
      </c>
      <c r="AQ480" s="53">
        <v>2.1305350000000001</v>
      </c>
      <c r="AR480" s="53">
        <v>3.6984999999999997E-2</v>
      </c>
      <c r="AS480" s="53">
        <v>2.9974000000000001E-2</v>
      </c>
      <c r="AT480" s="53">
        <v>1.5119260000000001</v>
      </c>
      <c r="AU480" s="109">
        <v>7.1269749999999998</v>
      </c>
      <c r="AV480" s="109">
        <v>7.9850000000000008E-3</v>
      </c>
    </row>
    <row r="481" spans="1:48" x14ac:dyDescent="0.3">
      <c r="A481" s="9">
        <v>480</v>
      </c>
      <c r="B481" s="3">
        <v>44007</v>
      </c>
      <c r="C481" s="112">
        <v>6.0205520000000003</v>
      </c>
      <c r="D481" s="54">
        <v>1.8273999999999999E-2</v>
      </c>
      <c r="E481" s="112">
        <v>3.0252999999999999E-2</v>
      </c>
      <c r="F481" s="54">
        <v>5.3127769999999996</v>
      </c>
      <c r="G481" s="54">
        <v>2.0586090000000001</v>
      </c>
      <c r="H481" s="54">
        <v>7.7816840000000003</v>
      </c>
      <c r="I481" s="54">
        <v>5.5454999999999997E-2</v>
      </c>
      <c r="J481" s="54">
        <v>1.787833</v>
      </c>
      <c r="K481" s="54">
        <v>1.0936889999999999</v>
      </c>
      <c r="L481" s="54">
        <v>2.0493869999999998</v>
      </c>
      <c r="M481" s="54">
        <v>0.17713799999999999</v>
      </c>
      <c r="N481" s="54">
        <v>1.608711</v>
      </c>
      <c r="O481" s="54">
        <v>0.13522000000000001</v>
      </c>
      <c r="P481" s="54">
        <v>7.8890900000000004</v>
      </c>
      <c r="Q481" s="54">
        <v>0</v>
      </c>
      <c r="R481" s="54">
        <v>3.6450000000000003E-2</v>
      </c>
      <c r="S481" s="54">
        <v>3.2985000000000002</v>
      </c>
      <c r="T481" s="54">
        <v>5.8062999999999997E-2</v>
      </c>
      <c r="U481" s="54">
        <v>7.0686220000000004</v>
      </c>
      <c r="V481" s="54">
        <v>8.1009290000000007</v>
      </c>
      <c r="W481" s="54">
        <v>2.005979</v>
      </c>
      <c r="X481" s="54">
        <v>2.3614E-2</v>
      </c>
      <c r="Y481" s="54">
        <v>1.843</v>
      </c>
      <c r="Z481" s="54">
        <v>1.0488299999999999</v>
      </c>
      <c r="AA481" s="54">
        <v>7.7125529999999998</v>
      </c>
      <c r="AB481" s="54">
        <v>0</v>
      </c>
      <c r="AC481" s="54">
        <v>8.4171879999999994</v>
      </c>
      <c r="AD481" s="54">
        <v>1.4711860000000001</v>
      </c>
      <c r="AE481" s="54">
        <v>121.488814</v>
      </c>
      <c r="AF481" s="54">
        <v>9.6133070000000007</v>
      </c>
      <c r="AG481" s="53">
        <v>84.445386999999997</v>
      </c>
      <c r="AH481" s="53">
        <v>6.4171000000000006E-2</v>
      </c>
      <c r="AI481" s="54">
        <v>1.185171</v>
      </c>
      <c r="AJ481" s="54">
        <v>1.968755</v>
      </c>
      <c r="AK481" s="53">
        <v>2.8920999999999997</v>
      </c>
      <c r="AL481" s="53">
        <v>1.0294840000000001</v>
      </c>
      <c r="AM481" s="53">
        <v>1.9552E-2</v>
      </c>
      <c r="AN481" s="53">
        <v>0.15867500000000001</v>
      </c>
      <c r="AO481" s="53">
        <v>0</v>
      </c>
      <c r="AP481" s="53">
        <v>3.1883180000000002</v>
      </c>
      <c r="AQ481" s="53">
        <v>2.1305350000000001</v>
      </c>
      <c r="AR481" s="53">
        <v>3.6984999999999997E-2</v>
      </c>
      <c r="AS481" s="53">
        <v>2.9974000000000001E-2</v>
      </c>
      <c r="AT481" s="53">
        <v>1.513342</v>
      </c>
      <c r="AU481" s="109">
        <v>7.1269749999999998</v>
      </c>
      <c r="AV481" s="109">
        <v>7.796E-3</v>
      </c>
    </row>
    <row r="482" spans="1:48" x14ac:dyDescent="0.3">
      <c r="A482" s="9">
        <v>481</v>
      </c>
      <c r="B482" s="3">
        <v>44006</v>
      </c>
      <c r="C482" s="112">
        <v>6.0193680000000001</v>
      </c>
      <c r="D482" s="54">
        <v>1.8268E-2</v>
      </c>
      <c r="E482" s="112">
        <v>3.0247E-2</v>
      </c>
      <c r="F482" s="54">
        <v>5.3110419999999996</v>
      </c>
      <c r="G482" s="54">
        <v>2.0644230000000001</v>
      </c>
      <c r="H482" s="54">
        <v>7.7920790000000002</v>
      </c>
      <c r="I482" s="54">
        <v>5.4976999999999998E-2</v>
      </c>
      <c r="J482" s="54">
        <v>1.8045119999999999</v>
      </c>
      <c r="K482" s="54">
        <v>1.0939239999999999</v>
      </c>
      <c r="L482" s="54">
        <v>2.0513620000000001</v>
      </c>
      <c r="M482" s="54">
        <v>0.17710899999999999</v>
      </c>
      <c r="N482" s="54">
        <v>1.6145149999999999</v>
      </c>
      <c r="O482" s="54">
        <v>0.13519</v>
      </c>
      <c r="P482" s="54">
        <v>7.8862329999999998</v>
      </c>
      <c r="Q482" s="54">
        <v>0</v>
      </c>
      <c r="R482" s="54">
        <v>3.6607000000000001E-2</v>
      </c>
      <c r="S482" s="54">
        <v>3.3163</v>
      </c>
      <c r="T482" s="54">
        <v>5.9101000000000001E-2</v>
      </c>
      <c r="U482" s="54">
        <v>7.0686220000000004</v>
      </c>
      <c r="V482" s="54">
        <v>8.1009290000000007</v>
      </c>
      <c r="W482" s="54">
        <v>2.0099819999999999</v>
      </c>
      <c r="X482" s="54">
        <v>2.3609000000000002E-2</v>
      </c>
      <c r="Y482" s="54">
        <v>1.8529599999999999</v>
      </c>
      <c r="Z482" s="54">
        <v>1.048578</v>
      </c>
      <c r="AA482" s="54">
        <v>7.715319</v>
      </c>
      <c r="AB482" s="54">
        <v>0</v>
      </c>
      <c r="AC482" s="54">
        <v>8.4171879999999994</v>
      </c>
      <c r="AD482" s="54">
        <v>1.4711860000000001</v>
      </c>
      <c r="AE482" s="54">
        <v>121.449545</v>
      </c>
      <c r="AF482" s="54">
        <v>9.625076</v>
      </c>
      <c r="AG482" s="53">
        <v>84.487236999999993</v>
      </c>
      <c r="AH482" s="53">
        <v>6.4217999999999997E-2</v>
      </c>
      <c r="AI482" s="54">
        <v>1.1854119999999999</v>
      </c>
      <c r="AJ482" s="54">
        <v>1.970677</v>
      </c>
      <c r="AK482" s="53">
        <v>2.8822000000000001</v>
      </c>
      <c r="AL482" s="53">
        <v>1.0339689999999999</v>
      </c>
      <c r="AM482" s="53">
        <v>1.9753E-2</v>
      </c>
      <c r="AN482" s="53">
        <v>0.15897600000000001</v>
      </c>
      <c r="AO482" s="53">
        <v>0</v>
      </c>
      <c r="AP482" s="53">
        <v>3.1883180000000002</v>
      </c>
      <c r="AQ482" s="53">
        <v>2.1305350000000001</v>
      </c>
      <c r="AR482" s="53">
        <v>3.6984999999999997E-2</v>
      </c>
      <c r="AS482" s="53">
        <v>2.9974000000000001E-2</v>
      </c>
      <c r="AT482" s="53">
        <v>1.5157020000000001</v>
      </c>
      <c r="AU482" s="109">
        <v>7.1269749999999998</v>
      </c>
      <c r="AV482" s="109">
        <v>8.2229999999999994E-3</v>
      </c>
    </row>
    <row r="483" spans="1:48" x14ac:dyDescent="0.3">
      <c r="A483" s="9">
        <v>482</v>
      </c>
      <c r="B483" s="3">
        <v>44005</v>
      </c>
      <c r="C483" s="112">
        <v>6.0185240000000002</v>
      </c>
      <c r="D483" s="54">
        <v>1.8265E-2</v>
      </c>
      <c r="E483" s="112">
        <v>3.024E-2</v>
      </c>
      <c r="F483" s="54">
        <v>5.30992</v>
      </c>
      <c r="G483" s="54">
        <v>2.0626679999999999</v>
      </c>
      <c r="H483" s="54">
        <v>7.794009</v>
      </c>
      <c r="I483" s="54">
        <v>5.4689000000000002E-2</v>
      </c>
      <c r="J483" s="54">
        <v>1.801159</v>
      </c>
      <c r="K483" s="54">
        <v>1.0833029999999999</v>
      </c>
      <c r="L483" s="54">
        <v>2.0515509999999999</v>
      </c>
      <c r="M483" s="54">
        <v>0.17708099999999999</v>
      </c>
      <c r="N483" s="54">
        <v>1.6135349999999999</v>
      </c>
      <c r="O483" s="54">
        <v>0.135159</v>
      </c>
      <c r="P483" s="54">
        <v>7.8884020000000001</v>
      </c>
      <c r="Q483" s="54">
        <v>0</v>
      </c>
      <c r="R483" s="54">
        <v>3.6319999999999998E-2</v>
      </c>
      <c r="S483" s="54">
        <v>3.2942999999999998</v>
      </c>
      <c r="T483" s="54">
        <v>5.8654999999999999E-2</v>
      </c>
      <c r="U483" s="54">
        <v>7.0686220000000004</v>
      </c>
      <c r="V483" s="54">
        <v>8.1009290000000007</v>
      </c>
      <c r="W483" s="54">
        <v>2.0083199999999999</v>
      </c>
      <c r="X483" s="54">
        <v>2.3605000000000001E-2</v>
      </c>
      <c r="Y483" s="54">
        <v>1.8406900000000002</v>
      </c>
      <c r="Z483" s="54">
        <v>1.0483290000000001</v>
      </c>
      <c r="AA483" s="54">
        <v>7.71699</v>
      </c>
      <c r="AB483" s="54">
        <v>0</v>
      </c>
      <c r="AC483" s="54">
        <v>8.4171879999999994</v>
      </c>
      <c r="AD483" s="54">
        <v>1.4711860000000001</v>
      </c>
      <c r="AE483" s="54">
        <v>121.457841</v>
      </c>
      <c r="AF483" s="54">
        <v>9.6167490000000004</v>
      </c>
      <c r="AG483" s="53">
        <v>84.451481999999999</v>
      </c>
      <c r="AH483" s="53">
        <v>6.4153000000000002E-2</v>
      </c>
      <c r="AI483" s="54">
        <v>1.183214</v>
      </c>
      <c r="AJ483" s="54">
        <v>1.969617</v>
      </c>
      <c r="AK483" s="53">
        <v>2.8776999999999999</v>
      </c>
      <c r="AL483" s="53">
        <v>1.0311950000000001</v>
      </c>
      <c r="AM483" s="53">
        <v>1.9595000000000001E-2</v>
      </c>
      <c r="AN483" s="53">
        <v>0.15873200000000001</v>
      </c>
      <c r="AO483" s="53">
        <v>0</v>
      </c>
      <c r="AP483" s="53">
        <v>3.1527560000000001</v>
      </c>
      <c r="AQ483" s="53">
        <v>2.1305350000000001</v>
      </c>
      <c r="AR483" s="53">
        <v>3.6743999999999999E-2</v>
      </c>
      <c r="AS483" s="53">
        <v>2.9923000000000002E-2</v>
      </c>
      <c r="AT483" s="53">
        <v>1.5148600000000001</v>
      </c>
      <c r="AU483" s="109">
        <v>7.1269749999999998</v>
      </c>
      <c r="AV483" s="109">
        <v>8.2839999999999997E-3</v>
      </c>
    </row>
    <row r="484" spans="1:48" x14ac:dyDescent="0.3">
      <c r="A484" s="9">
        <v>483</v>
      </c>
      <c r="B484" s="3">
        <v>44004</v>
      </c>
      <c r="C484" s="112">
        <v>6.0128779999999997</v>
      </c>
      <c r="D484" s="54">
        <v>1.8260999999999999E-2</v>
      </c>
      <c r="E484" s="112">
        <v>3.0232999999999999E-2</v>
      </c>
      <c r="F484" s="54">
        <v>5.3089589999999998</v>
      </c>
      <c r="G484" s="54">
        <v>2.0588229999999998</v>
      </c>
      <c r="H484" s="54">
        <v>7.801183</v>
      </c>
      <c r="I484" s="54">
        <v>5.4259000000000002E-2</v>
      </c>
      <c r="J484" s="54">
        <v>1.778829</v>
      </c>
      <c r="K484" s="54">
        <v>1.0686720000000001</v>
      </c>
      <c r="L484" s="54">
        <v>2.049747</v>
      </c>
      <c r="M484" s="54">
        <v>0.17705199999999999</v>
      </c>
      <c r="N484" s="54">
        <v>1.607307</v>
      </c>
      <c r="O484" s="54">
        <v>0.135129</v>
      </c>
      <c r="P484" s="54">
        <v>7.8774220000000001</v>
      </c>
      <c r="Q484" s="54">
        <v>0</v>
      </c>
      <c r="R484" s="54">
        <v>3.5991000000000002E-2</v>
      </c>
      <c r="S484" s="54">
        <v>3.2658</v>
      </c>
      <c r="T484" s="54">
        <v>5.7993999999999997E-2</v>
      </c>
      <c r="U484" s="54">
        <v>7.0686220000000004</v>
      </c>
      <c r="V484" s="54">
        <v>8.1009290000000007</v>
      </c>
      <c r="W484" s="54">
        <v>2.00427</v>
      </c>
      <c r="X484" s="54">
        <v>2.3599999999999999E-2</v>
      </c>
      <c r="Y484" s="54">
        <v>1.8253300000000001</v>
      </c>
      <c r="Z484" s="54">
        <v>1.0480119999999999</v>
      </c>
      <c r="AA484" s="54">
        <v>7.7227750000000004</v>
      </c>
      <c r="AB484" s="54">
        <v>0</v>
      </c>
      <c r="AC484" s="54">
        <v>8.4171879999999994</v>
      </c>
      <c r="AD484" s="54">
        <v>1.4711860000000001</v>
      </c>
      <c r="AE484" s="54">
        <v>121.36035099999999</v>
      </c>
      <c r="AF484" s="54">
        <v>9.5996620000000004</v>
      </c>
      <c r="AG484" s="53">
        <v>84.369416000000001</v>
      </c>
      <c r="AH484" s="53">
        <v>6.4076999999999995E-2</v>
      </c>
      <c r="AI484" s="54">
        <v>1.184515</v>
      </c>
      <c r="AJ484" s="54">
        <v>1.967511</v>
      </c>
      <c r="AK484" s="53">
        <v>2.8860000000000001</v>
      </c>
      <c r="AL484" s="53">
        <v>1.0289470000000001</v>
      </c>
      <c r="AM484" s="53">
        <v>1.9602000000000001E-2</v>
      </c>
      <c r="AN484" s="53">
        <v>0.15826299999999999</v>
      </c>
      <c r="AO484" s="53">
        <v>0</v>
      </c>
      <c r="AP484" s="53">
        <v>3.1527560000000001</v>
      </c>
      <c r="AQ484" s="53">
        <v>2.1305350000000001</v>
      </c>
      <c r="AR484" s="53">
        <v>3.6743999999999999E-2</v>
      </c>
      <c r="AS484" s="53">
        <v>2.9923000000000002E-2</v>
      </c>
      <c r="AT484" s="53">
        <v>1.5115989999999999</v>
      </c>
      <c r="AU484" s="109">
        <v>7.1269749999999998</v>
      </c>
      <c r="AV484" s="109">
        <v>8.0829999999999999E-3</v>
      </c>
    </row>
    <row r="485" spans="1:48" x14ac:dyDescent="0.3">
      <c r="A485" s="9">
        <v>484</v>
      </c>
      <c r="B485" s="3">
        <v>44001</v>
      </c>
      <c r="C485" s="112">
        <v>6.0092480000000004</v>
      </c>
      <c r="D485" s="54">
        <v>1.8245999999999998E-2</v>
      </c>
      <c r="E485" s="112">
        <v>3.0214999999999999E-2</v>
      </c>
      <c r="F485" s="54">
        <v>5.3064780000000003</v>
      </c>
      <c r="G485" s="54">
        <v>2.053007</v>
      </c>
      <c r="H485" s="54">
        <v>7.8004340000000001</v>
      </c>
      <c r="I485" s="54">
        <v>5.4272000000000001E-2</v>
      </c>
      <c r="J485" s="54">
        <v>1.7625139999999999</v>
      </c>
      <c r="K485" s="54">
        <v>1.061979</v>
      </c>
      <c r="L485" s="54">
        <v>2.046443</v>
      </c>
      <c r="M485" s="54">
        <v>0.17696799999999999</v>
      </c>
      <c r="N485" s="54">
        <v>1.605701</v>
      </c>
      <c r="O485" s="54">
        <v>0.135043</v>
      </c>
      <c r="P485" s="54">
        <v>7.8784729999999996</v>
      </c>
      <c r="Q485" s="54">
        <v>0</v>
      </c>
      <c r="R485" s="54">
        <v>3.5992000000000003E-2</v>
      </c>
      <c r="S485" s="54">
        <v>3.2488000000000001</v>
      </c>
      <c r="T485" s="54">
        <v>5.8039E-2</v>
      </c>
      <c r="U485" s="54">
        <v>7.0445599999999997</v>
      </c>
      <c r="V485" s="54">
        <v>8.0516480000000001</v>
      </c>
      <c r="W485" s="54">
        <v>2.0015350000000001</v>
      </c>
      <c r="X485" s="54">
        <v>2.3588999999999999E-2</v>
      </c>
      <c r="Y485" s="54">
        <v>1.8165</v>
      </c>
      <c r="Z485" s="54">
        <v>1.047255</v>
      </c>
      <c r="AA485" s="54">
        <v>7.7225859999999997</v>
      </c>
      <c r="AB485" s="54">
        <v>0</v>
      </c>
      <c r="AC485" s="54">
        <v>8.3829860000000007</v>
      </c>
      <c r="AD485" s="54">
        <v>1.464936</v>
      </c>
      <c r="AE485" s="54">
        <v>121.342941</v>
      </c>
      <c r="AF485" s="54">
        <v>9.5779150000000008</v>
      </c>
      <c r="AG485" s="53">
        <v>84.258551999999995</v>
      </c>
      <c r="AH485" s="53">
        <v>6.4044000000000004E-2</v>
      </c>
      <c r="AI485" s="54">
        <v>1.1873590000000001</v>
      </c>
      <c r="AJ485" s="54">
        <v>1.96584</v>
      </c>
      <c r="AK485" s="53">
        <v>2.9011</v>
      </c>
      <c r="AL485" s="53">
        <v>1.0290680000000001</v>
      </c>
      <c r="AM485" s="53">
        <v>1.9290999999999999E-2</v>
      </c>
      <c r="AN485" s="53">
        <v>0.157834</v>
      </c>
      <c r="AO485" s="53">
        <v>0</v>
      </c>
      <c r="AP485" s="53">
        <v>3.1527560000000001</v>
      </c>
      <c r="AQ485" s="53">
        <v>2.1305350000000001</v>
      </c>
      <c r="AR485" s="53">
        <v>3.6743999999999999E-2</v>
      </c>
      <c r="AS485" s="53">
        <v>2.9923000000000002E-2</v>
      </c>
      <c r="AT485" s="53">
        <v>1.507703</v>
      </c>
      <c r="AU485" s="109">
        <v>7.1269749999999998</v>
      </c>
      <c r="AV485" s="109">
        <v>7.9830000000000005E-3</v>
      </c>
    </row>
    <row r="486" spans="1:48" x14ac:dyDescent="0.3">
      <c r="A486" s="9">
        <v>485</v>
      </c>
      <c r="B486" s="3">
        <v>44000</v>
      </c>
      <c r="C486" s="112">
        <v>6.0080879999999999</v>
      </c>
      <c r="D486" s="54">
        <v>1.8242000000000001E-2</v>
      </c>
      <c r="E486" s="112">
        <v>3.0209E-2</v>
      </c>
      <c r="F486" s="54">
        <v>5.30626</v>
      </c>
      <c r="G486" s="54">
        <v>2.0480070000000001</v>
      </c>
      <c r="H486" s="54">
        <v>7.7890920000000001</v>
      </c>
      <c r="I486" s="54">
        <v>5.3906000000000003E-2</v>
      </c>
      <c r="J486" s="54">
        <v>1.7415419999999999</v>
      </c>
      <c r="K486" s="54">
        <v>1.063717</v>
      </c>
      <c r="L486" s="54">
        <v>2.046271</v>
      </c>
      <c r="M486" s="54">
        <v>0.17693999999999999</v>
      </c>
      <c r="N486" s="54">
        <v>1.602811</v>
      </c>
      <c r="O486" s="54">
        <v>0.135014</v>
      </c>
      <c r="P486" s="54">
        <v>7.8779300000000001</v>
      </c>
      <c r="Q486" s="54">
        <v>0</v>
      </c>
      <c r="R486" s="54">
        <v>3.5678000000000001E-2</v>
      </c>
      <c r="S486" s="54">
        <v>3.2149999999999999</v>
      </c>
      <c r="T486" s="54">
        <v>5.7693000000000001E-2</v>
      </c>
      <c r="U486" s="54">
        <v>7.0445599999999997</v>
      </c>
      <c r="V486" s="54">
        <v>8.0516480000000001</v>
      </c>
      <c r="W486" s="54">
        <v>1.9968969999999999</v>
      </c>
      <c r="X486" s="54">
        <v>2.3584000000000001E-2</v>
      </c>
      <c r="Y486" s="54">
        <v>1.7972199999999998</v>
      </c>
      <c r="Z486" s="54">
        <v>1.0470079999999999</v>
      </c>
      <c r="AA486" s="54">
        <v>7.7118669999999998</v>
      </c>
      <c r="AB486" s="54">
        <v>0</v>
      </c>
      <c r="AC486" s="54">
        <v>8.3829860000000007</v>
      </c>
      <c r="AD486" s="54">
        <v>1.464936</v>
      </c>
      <c r="AE486" s="54">
        <v>121.324583</v>
      </c>
      <c r="AF486" s="54">
        <v>9.5473250000000007</v>
      </c>
      <c r="AG486" s="53">
        <v>84.127082000000001</v>
      </c>
      <c r="AH486" s="53">
        <v>6.4047000000000007E-2</v>
      </c>
      <c r="AI486" s="54">
        <v>1.1870670000000001</v>
      </c>
      <c r="AJ486" s="54">
        <v>1.963371</v>
      </c>
      <c r="AK486" s="53">
        <v>2.9310999999999998</v>
      </c>
      <c r="AL486" s="53">
        <v>1.0279309999999999</v>
      </c>
      <c r="AM486" s="53">
        <v>1.9262999999999999E-2</v>
      </c>
      <c r="AN486" s="53">
        <v>0.15731200000000001</v>
      </c>
      <c r="AO486" s="53">
        <v>0</v>
      </c>
      <c r="AP486" s="53">
        <v>3.1527560000000001</v>
      </c>
      <c r="AQ486" s="53">
        <v>2.1305350000000001</v>
      </c>
      <c r="AR486" s="53">
        <v>3.6743999999999999E-2</v>
      </c>
      <c r="AS486" s="53">
        <v>2.9923000000000002E-2</v>
      </c>
      <c r="AT486" s="53">
        <v>1.5056719999999999</v>
      </c>
      <c r="AU486" s="109">
        <v>7.1269749999999998</v>
      </c>
      <c r="AV486" s="109">
        <v>7.803E-3</v>
      </c>
    </row>
    <row r="487" spans="1:48" x14ac:dyDescent="0.3">
      <c r="A487" s="9">
        <v>486</v>
      </c>
      <c r="B487" s="3">
        <v>43999</v>
      </c>
      <c r="C487" s="112">
        <v>6.0068419999999998</v>
      </c>
      <c r="D487" s="54">
        <v>1.8237E-2</v>
      </c>
      <c r="E487" s="112">
        <v>3.0202E-2</v>
      </c>
      <c r="F487" s="54">
        <v>5.301463</v>
      </c>
      <c r="G487" s="54">
        <v>2.0479210000000001</v>
      </c>
      <c r="H487" s="54">
        <v>7.7726350000000002</v>
      </c>
      <c r="I487" s="54">
        <v>5.4084E-2</v>
      </c>
      <c r="J487" s="54">
        <v>1.7441629999999999</v>
      </c>
      <c r="K487" s="54">
        <v>1.0598350000000001</v>
      </c>
      <c r="L487" s="54">
        <v>2.046014</v>
      </c>
      <c r="M487" s="54">
        <v>0.17691200000000001</v>
      </c>
      <c r="N487" s="54">
        <v>1.6004510000000001</v>
      </c>
      <c r="O487" s="54">
        <v>0.13498599999999999</v>
      </c>
      <c r="P487" s="54">
        <v>7.8660569999999996</v>
      </c>
      <c r="Q487" s="54">
        <v>0</v>
      </c>
      <c r="R487" s="54">
        <v>3.5529999999999999E-2</v>
      </c>
      <c r="S487" s="54">
        <v>3.2106999999999997</v>
      </c>
      <c r="T487" s="54">
        <v>5.7521999999999997E-2</v>
      </c>
      <c r="U487" s="54">
        <v>7.0445599999999997</v>
      </c>
      <c r="V487" s="54">
        <v>8.0516480000000001</v>
      </c>
      <c r="W487" s="54">
        <v>1.994415</v>
      </c>
      <c r="X487" s="54">
        <v>2.3578999999999999E-2</v>
      </c>
      <c r="Y487" s="54">
        <v>1.7949899999999999</v>
      </c>
      <c r="Z487" s="54">
        <v>1.046756</v>
      </c>
      <c r="AA487" s="54">
        <v>7.7029930000000002</v>
      </c>
      <c r="AB487" s="54">
        <v>0</v>
      </c>
      <c r="AC487" s="54">
        <v>8.3829860000000007</v>
      </c>
      <c r="AD487" s="54">
        <v>1.464936</v>
      </c>
      <c r="AE487" s="54">
        <v>121.241591</v>
      </c>
      <c r="AF487" s="54">
        <v>9.5483399999999996</v>
      </c>
      <c r="AG487" s="53">
        <v>84.128904000000006</v>
      </c>
      <c r="AH487" s="53">
        <v>6.3994999999999996E-2</v>
      </c>
      <c r="AI487" s="54">
        <v>1.1846589999999999</v>
      </c>
      <c r="AJ487" s="54">
        <v>1.961454</v>
      </c>
      <c r="AK487" s="53">
        <v>2.9125000000000001</v>
      </c>
      <c r="AL487" s="53">
        <v>1.02664</v>
      </c>
      <c r="AM487" s="53">
        <v>1.9264E-2</v>
      </c>
      <c r="AN487" s="53">
        <v>0.15714800000000001</v>
      </c>
      <c r="AO487" s="53">
        <v>0</v>
      </c>
      <c r="AP487" s="53">
        <v>3.1527560000000001</v>
      </c>
      <c r="AQ487" s="53">
        <v>2.1305350000000001</v>
      </c>
      <c r="AR487" s="53">
        <v>3.6743999999999999E-2</v>
      </c>
      <c r="AS487" s="53">
        <v>2.9923000000000002E-2</v>
      </c>
      <c r="AT487" s="53">
        <v>1.505539</v>
      </c>
      <c r="AU487" s="109">
        <v>7.1269749999999998</v>
      </c>
      <c r="AV487" s="109">
        <v>7.894E-3</v>
      </c>
    </row>
    <row r="488" spans="1:48" x14ac:dyDescent="0.3">
      <c r="A488" s="9">
        <v>487</v>
      </c>
      <c r="B488" s="3">
        <v>43998</v>
      </c>
      <c r="C488" s="112">
        <v>6.0056960000000004</v>
      </c>
      <c r="D488" s="54">
        <v>1.8234E-2</v>
      </c>
      <c r="E488" s="112">
        <v>3.0195E-2</v>
      </c>
      <c r="F488" s="54">
        <v>5.2958769999999999</v>
      </c>
      <c r="G488" s="54">
        <v>2.0385070000000001</v>
      </c>
      <c r="H488" s="54">
        <v>7.7455119999999997</v>
      </c>
      <c r="I488" s="54">
        <v>5.3686999999999999E-2</v>
      </c>
      <c r="J488" s="54">
        <v>1.724388</v>
      </c>
      <c r="K488" s="54">
        <v>1.0434460000000001</v>
      </c>
      <c r="L488" s="54">
        <v>2.0432649999999999</v>
      </c>
      <c r="M488" s="54">
        <v>0.17688599999999999</v>
      </c>
      <c r="N488" s="54">
        <v>1.5858939999999999</v>
      </c>
      <c r="O488" s="54">
        <v>0.13495699999999999</v>
      </c>
      <c r="P488" s="54">
        <v>7.8544999999999998</v>
      </c>
      <c r="Q488" s="54">
        <v>0</v>
      </c>
      <c r="R488" s="54">
        <v>3.5082000000000002E-2</v>
      </c>
      <c r="S488" s="54">
        <v>3.1761999999999997</v>
      </c>
      <c r="T488" s="54">
        <v>5.6347000000000001E-2</v>
      </c>
      <c r="U488" s="54">
        <v>7.0445599999999997</v>
      </c>
      <c r="V488" s="54">
        <v>8.0516480000000001</v>
      </c>
      <c r="W488" s="54">
        <v>1.983312</v>
      </c>
      <c r="X488" s="54">
        <v>2.3574000000000001E-2</v>
      </c>
      <c r="Y488" s="54">
        <v>1.77539</v>
      </c>
      <c r="Z488" s="54">
        <v>1.0465040000000001</v>
      </c>
      <c r="AA488" s="54">
        <v>7.6964389999999998</v>
      </c>
      <c r="AB488" s="54">
        <v>0</v>
      </c>
      <c r="AC488" s="54">
        <v>8.3829860000000007</v>
      </c>
      <c r="AD488" s="54">
        <v>1.464936</v>
      </c>
      <c r="AE488" s="54">
        <v>120.787933</v>
      </c>
      <c r="AF488" s="54">
        <v>9.5262390000000003</v>
      </c>
      <c r="AG488" s="53">
        <v>84.023393999999996</v>
      </c>
      <c r="AH488" s="53">
        <v>6.3951999999999995E-2</v>
      </c>
      <c r="AI488" s="54">
        <v>1.1774249999999999</v>
      </c>
      <c r="AJ488" s="54">
        <v>1.955254</v>
      </c>
      <c r="AK488" s="53">
        <v>2.9106000000000001</v>
      </c>
      <c r="AL488" s="53">
        <v>1.019153</v>
      </c>
      <c r="AM488" s="53">
        <v>1.8773000000000001E-2</v>
      </c>
      <c r="AN488" s="53">
        <v>0.15648799999999999</v>
      </c>
      <c r="AO488" s="53">
        <v>0</v>
      </c>
      <c r="AP488" s="53">
        <v>3.1091000000000002</v>
      </c>
      <c r="AQ488" s="53">
        <v>2.1305350000000001</v>
      </c>
      <c r="AR488" s="53">
        <v>3.6602999999999997E-2</v>
      </c>
      <c r="AS488" s="53">
        <v>2.9912999999999999E-2</v>
      </c>
      <c r="AT488" s="53">
        <v>1.504491</v>
      </c>
      <c r="AU488" s="109">
        <v>7.1269749999999998</v>
      </c>
      <c r="AV488" s="109">
        <v>7.6829999999999997E-3</v>
      </c>
    </row>
    <row r="489" spans="1:48" x14ac:dyDescent="0.3">
      <c r="A489" s="9">
        <v>488</v>
      </c>
      <c r="B489" s="3">
        <v>43997</v>
      </c>
      <c r="C489" s="112">
        <v>6.0045060000000001</v>
      </c>
      <c r="D489" s="54">
        <v>1.8228999999999999E-2</v>
      </c>
      <c r="E489" s="112">
        <v>3.0188E-2</v>
      </c>
      <c r="F489" s="54">
        <v>5.2956240000000001</v>
      </c>
      <c r="G489" s="54">
        <v>2.0415139999999998</v>
      </c>
      <c r="H489" s="54">
        <v>7.7533969999999997</v>
      </c>
      <c r="I489" s="54">
        <v>5.4158999999999999E-2</v>
      </c>
      <c r="J489" s="54">
        <v>1.7325250000000001</v>
      </c>
      <c r="K489" s="54">
        <v>1.057375</v>
      </c>
      <c r="L489" s="54">
        <v>2.0443600000000002</v>
      </c>
      <c r="M489" s="54">
        <v>0.17685999999999999</v>
      </c>
      <c r="N489" s="54">
        <v>1.5881670000000001</v>
      </c>
      <c r="O489" s="54">
        <v>0.13492899999999999</v>
      </c>
      <c r="P489" s="54">
        <v>7.8466379999999996</v>
      </c>
      <c r="Q489" s="54">
        <v>0</v>
      </c>
      <c r="R489" s="54">
        <v>3.5220000000000001E-2</v>
      </c>
      <c r="S489" s="54">
        <v>3.1815999999999995</v>
      </c>
      <c r="T489" s="54">
        <v>5.5879999999999999E-2</v>
      </c>
      <c r="U489" s="54">
        <v>7.0445599999999997</v>
      </c>
      <c r="V489" s="54">
        <v>8.0516480000000001</v>
      </c>
      <c r="W489" s="54">
        <v>1.985668</v>
      </c>
      <c r="X489" s="54">
        <v>2.3569E-2</v>
      </c>
      <c r="Y489" s="54">
        <v>1.77813</v>
      </c>
      <c r="Z489" s="54">
        <v>1.0462560000000001</v>
      </c>
      <c r="AA489" s="54">
        <v>7.6941499999999996</v>
      </c>
      <c r="AB489" s="54">
        <v>0</v>
      </c>
      <c r="AC489" s="54">
        <v>8.3829860000000007</v>
      </c>
      <c r="AD489" s="54">
        <v>1.464936</v>
      </c>
      <c r="AE489" s="54">
        <v>120.694428</v>
      </c>
      <c r="AF489" s="54">
        <v>9.5331159999999997</v>
      </c>
      <c r="AG489" s="53">
        <v>84.052271000000005</v>
      </c>
      <c r="AH489" s="53">
        <v>6.3952999999999996E-2</v>
      </c>
      <c r="AI489" s="54">
        <v>1.1787510000000001</v>
      </c>
      <c r="AJ489" s="54">
        <v>1.956078</v>
      </c>
      <c r="AK489" s="53">
        <v>2.9073000000000002</v>
      </c>
      <c r="AL489" s="53">
        <v>1.019598</v>
      </c>
      <c r="AM489" s="53">
        <v>1.9122E-2</v>
      </c>
      <c r="AN489" s="53">
        <v>0.156698</v>
      </c>
      <c r="AO489" s="53">
        <v>0</v>
      </c>
      <c r="AP489" s="53">
        <v>3.1091000000000002</v>
      </c>
      <c r="AQ489" s="53">
        <v>2.1305350000000001</v>
      </c>
      <c r="AR489" s="53">
        <v>3.6602999999999997E-2</v>
      </c>
      <c r="AS489" s="53">
        <v>2.9912999999999999E-2</v>
      </c>
      <c r="AT489" s="53">
        <v>1.505738</v>
      </c>
      <c r="AU489" s="109">
        <v>7.1269749999999998</v>
      </c>
      <c r="AV489" s="109">
        <v>7.522E-3</v>
      </c>
    </row>
    <row r="490" spans="1:48" x14ac:dyDescent="0.3">
      <c r="A490" s="9">
        <v>489</v>
      </c>
      <c r="B490" s="3">
        <v>43994</v>
      </c>
      <c r="C490" s="112">
        <v>6.0010479999999999</v>
      </c>
      <c r="D490" s="54">
        <v>1.8214999999999999E-2</v>
      </c>
      <c r="E490" s="112">
        <v>3.0169000000000001E-2</v>
      </c>
      <c r="F490" s="54">
        <v>5.2909110000000004</v>
      </c>
      <c r="G490" s="54">
        <v>2.0383290000000001</v>
      </c>
      <c r="H490" s="54">
        <v>7.7272829999999999</v>
      </c>
      <c r="I490" s="54">
        <v>5.3927000000000003E-2</v>
      </c>
      <c r="J490" s="54">
        <v>1.727133</v>
      </c>
      <c r="K490" s="54">
        <v>1.0505580000000001</v>
      </c>
      <c r="L490" s="54">
        <v>2.041493</v>
      </c>
      <c r="M490" s="54">
        <v>0.176783</v>
      </c>
      <c r="N490" s="54">
        <v>1.580595</v>
      </c>
      <c r="O490" s="54">
        <v>0.13484699999999999</v>
      </c>
      <c r="P490" s="54">
        <v>7.8517809999999999</v>
      </c>
      <c r="Q490" s="54">
        <v>0</v>
      </c>
      <c r="R490" s="54">
        <v>3.5113999999999999E-2</v>
      </c>
      <c r="S490" s="54">
        <v>3.1501000000000001</v>
      </c>
      <c r="T490" s="54">
        <v>5.5174000000000001E-2</v>
      </c>
      <c r="U490" s="54">
        <v>6.9836720000000003</v>
      </c>
      <c r="V490" s="54">
        <v>7.9197829999999998</v>
      </c>
      <c r="W490" s="54">
        <v>1.9773289999999999</v>
      </c>
      <c r="X490" s="54">
        <v>2.3555E-2</v>
      </c>
      <c r="Y490" s="54">
        <v>1.7605999999999999</v>
      </c>
      <c r="Z490" s="54">
        <v>1.045512</v>
      </c>
      <c r="AA490" s="54">
        <v>7.6712040000000004</v>
      </c>
      <c r="AB490" s="54">
        <v>0</v>
      </c>
      <c r="AC490" s="54">
        <v>8.3107419999999994</v>
      </c>
      <c r="AD490" s="54">
        <v>1.459433</v>
      </c>
      <c r="AE490" s="54">
        <v>120.63759</v>
      </c>
      <c r="AF490" s="54">
        <v>9.5217259999999992</v>
      </c>
      <c r="AG490" s="53">
        <v>83.980311999999998</v>
      </c>
      <c r="AH490" s="53">
        <v>6.3857999999999998E-2</v>
      </c>
      <c r="AI490" s="54">
        <v>1.180151</v>
      </c>
      <c r="AJ490" s="54">
        <v>1.9508369999999999</v>
      </c>
      <c r="AK490" s="53">
        <v>2.8891</v>
      </c>
      <c r="AL490" s="53">
        <v>1.015576</v>
      </c>
      <c r="AM490" s="53">
        <v>1.9049E-2</v>
      </c>
      <c r="AN490" s="53">
        <v>0.15642500000000001</v>
      </c>
      <c r="AO490" s="53">
        <v>0</v>
      </c>
      <c r="AP490" s="53">
        <v>3.1091000000000002</v>
      </c>
      <c r="AQ490" s="53">
        <v>2.1305350000000001</v>
      </c>
      <c r="AR490" s="53">
        <v>3.6602999999999997E-2</v>
      </c>
      <c r="AS490" s="53">
        <v>2.9912999999999999E-2</v>
      </c>
      <c r="AT490" s="53">
        <v>1.5057510000000001</v>
      </c>
      <c r="AU490" s="109">
        <v>7.1269749999999998</v>
      </c>
      <c r="AV490" s="109">
        <v>7.4149999999999997E-3</v>
      </c>
    </row>
    <row r="491" spans="1:48" x14ac:dyDescent="0.3">
      <c r="A491" s="9">
        <v>490</v>
      </c>
      <c r="B491" s="3">
        <v>43993</v>
      </c>
      <c r="C491" s="112">
        <v>5.9998769999999997</v>
      </c>
      <c r="D491" s="54">
        <v>1.8211000000000001E-2</v>
      </c>
      <c r="E491" s="112">
        <v>3.0162000000000001E-2</v>
      </c>
      <c r="F491" s="54">
        <v>5.2911409999999997</v>
      </c>
      <c r="G491" s="54">
        <v>2.0456979999999998</v>
      </c>
      <c r="H491" s="54">
        <v>7.7433430000000003</v>
      </c>
      <c r="I491" s="54">
        <v>5.3471999999999999E-2</v>
      </c>
      <c r="J491" s="54">
        <v>1.7371840000000001</v>
      </c>
      <c r="K491" s="54">
        <v>1.0490360000000001</v>
      </c>
      <c r="L491" s="54">
        <v>2.044835</v>
      </c>
      <c r="M491" s="54">
        <v>0.17676</v>
      </c>
      <c r="N491" s="54">
        <v>1.596584</v>
      </c>
      <c r="O491" s="54">
        <v>0.13482</v>
      </c>
      <c r="P491" s="54">
        <v>7.8414760000000001</v>
      </c>
      <c r="Q491" s="54">
        <v>0</v>
      </c>
      <c r="R491" s="54">
        <v>3.5228000000000002E-2</v>
      </c>
      <c r="S491" s="54">
        <v>3.1628999999999996</v>
      </c>
      <c r="T491" s="54">
        <v>5.7956000000000001E-2</v>
      </c>
      <c r="U491" s="54">
        <v>6.9836720000000003</v>
      </c>
      <c r="V491" s="54">
        <v>7.9197829999999998</v>
      </c>
      <c r="W491" s="54">
        <v>1.9963960000000001</v>
      </c>
      <c r="X491" s="54">
        <v>2.3553000000000001E-2</v>
      </c>
      <c r="Y491" s="54">
        <v>1.7678199999999999</v>
      </c>
      <c r="Z491" s="54">
        <v>1.0452600000000001</v>
      </c>
      <c r="AA491" s="54">
        <v>7.673203</v>
      </c>
      <c r="AB491" s="54">
        <v>0</v>
      </c>
      <c r="AC491" s="54">
        <v>8.3107419999999994</v>
      </c>
      <c r="AD491" s="54">
        <v>1.459433</v>
      </c>
      <c r="AE491" s="54">
        <v>120.476473</v>
      </c>
      <c r="AF491" s="54">
        <v>9.5357029999999998</v>
      </c>
      <c r="AG491" s="53">
        <v>84.032863000000006</v>
      </c>
      <c r="AH491" s="53">
        <v>6.3810000000000006E-2</v>
      </c>
      <c r="AI491" s="54">
        <v>1.1820850000000001</v>
      </c>
      <c r="AJ491" s="54">
        <v>1.9607289999999999</v>
      </c>
      <c r="AK491" s="53">
        <v>2.8774999999999999</v>
      </c>
      <c r="AL491" s="53">
        <v>1.0260400000000001</v>
      </c>
      <c r="AM491" s="53">
        <v>1.9300999999999999E-2</v>
      </c>
      <c r="AN491" s="53">
        <v>0.156607</v>
      </c>
      <c r="AO491" s="53">
        <v>0</v>
      </c>
      <c r="AP491" s="53">
        <v>3.1091000000000002</v>
      </c>
      <c r="AQ491" s="53">
        <v>2.1305350000000001</v>
      </c>
      <c r="AR491" s="53">
        <v>3.6602999999999997E-2</v>
      </c>
      <c r="AS491" s="53">
        <v>2.9912999999999999E-2</v>
      </c>
      <c r="AT491" s="53">
        <v>1.505752</v>
      </c>
      <c r="AU491" s="109">
        <v>7.1269749999999998</v>
      </c>
      <c r="AV491" s="109">
        <v>7.9710000000000007E-3</v>
      </c>
    </row>
    <row r="492" spans="1:48" x14ac:dyDescent="0.3">
      <c r="A492" s="9">
        <v>491</v>
      </c>
      <c r="B492" s="3">
        <v>43992</v>
      </c>
      <c r="C492" s="112">
        <v>5.9986839999999999</v>
      </c>
      <c r="D492" s="54">
        <v>1.8206E-2</v>
      </c>
      <c r="E492" s="112">
        <v>3.0155000000000001E-2</v>
      </c>
      <c r="F492" s="54">
        <v>5.2894399999999999</v>
      </c>
      <c r="G492" s="54">
        <v>2.0450400000000002</v>
      </c>
      <c r="H492" s="54">
        <v>7.7461849999999997</v>
      </c>
      <c r="I492" s="54">
        <v>5.3064E-2</v>
      </c>
      <c r="J492" s="54">
        <v>1.729617</v>
      </c>
      <c r="K492" s="54">
        <v>1.04698</v>
      </c>
      <c r="L492" s="54">
        <v>2.0445509999999998</v>
      </c>
      <c r="M492" s="54">
        <v>0.176733</v>
      </c>
      <c r="N492" s="54">
        <v>1.5928850000000001</v>
      </c>
      <c r="O492" s="54">
        <v>0.13478899999999999</v>
      </c>
      <c r="P492" s="54">
        <v>7.8409909999999998</v>
      </c>
      <c r="Q492" s="54">
        <v>0</v>
      </c>
      <c r="R492" s="54">
        <v>3.5022999999999999E-2</v>
      </c>
      <c r="S492" s="54">
        <v>3.1453000000000002</v>
      </c>
      <c r="T492" s="54">
        <v>5.7099999999999998E-2</v>
      </c>
      <c r="U492" s="54">
        <v>6.9836720000000003</v>
      </c>
      <c r="V492" s="54">
        <v>7.9197829999999998</v>
      </c>
      <c r="W492" s="54">
        <v>1.9922489999999999</v>
      </c>
      <c r="X492" s="54">
        <v>2.3547999999999999E-2</v>
      </c>
      <c r="Y492" s="54">
        <v>1.75753</v>
      </c>
      <c r="Z492" s="54">
        <v>1.0449600000000001</v>
      </c>
      <c r="AA492" s="54">
        <v>7.6772999999999998</v>
      </c>
      <c r="AB492" s="54">
        <v>0</v>
      </c>
      <c r="AC492" s="54">
        <v>8.3107419999999994</v>
      </c>
      <c r="AD492" s="54">
        <v>1.459433</v>
      </c>
      <c r="AE492" s="54">
        <v>120.55582699999999</v>
      </c>
      <c r="AF492" s="54">
        <v>9.5298759999999998</v>
      </c>
      <c r="AG492" s="53">
        <v>84.010750000000002</v>
      </c>
      <c r="AH492" s="53">
        <v>6.3802999999999999E-2</v>
      </c>
      <c r="AI492" s="54">
        <v>1.182823</v>
      </c>
      <c r="AJ492" s="54">
        <v>1.957878</v>
      </c>
      <c r="AK492" s="53">
        <v>2.8732000000000002</v>
      </c>
      <c r="AL492" s="53">
        <v>1.023525</v>
      </c>
      <c r="AM492" s="53">
        <v>1.9068000000000002E-2</v>
      </c>
      <c r="AN492" s="53">
        <v>0.15620500000000001</v>
      </c>
      <c r="AO492" s="53">
        <v>0</v>
      </c>
      <c r="AP492" s="53">
        <v>3.1091000000000002</v>
      </c>
      <c r="AQ492" s="53">
        <v>2.1305350000000001</v>
      </c>
      <c r="AR492" s="53">
        <v>3.6602999999999997E-2</v>
      </c>
      <c r="AS492" s="53">
        <v>2.9912999999999999E-2</v>
      </c>
      <c r="AT492" s="53">
        <v>1.5057309999999999</v>
      </c>
      <c r="AU492" s="109">
        <v>7.1269749999999998</v>
      </c>
      <c r="AV492" s="109">
        <v>7.9480000000000002E-3</v>
      </c>
    </row>
    <row r="493" spans="1:48" x14ac:dyDescent="0.3">
      <c r="A493" s="9">
        <v>492</v>
      </c>
      <c r="B493" s="3">
        <v>43991</v>
      </c>
      <c r="C493" s="112">
        <v>5.9975250000000004</v>
      </c>
      <c r="D493" s="54">
        <v>1.8200999999999998E-2</v>
      </c>
      <c r="E493" s="112">
        <v>3.0148999999999999E-2</v>
      </c>
      <c r="F493" s="54">
        <v>5.289447</v>
      </c>
      <c r="G493" s="54">
        <v>2.046287</v>
      </c>
      <c r="H493" s="54">
        <v>7.7411690000000002</v>
      </c>
      <c r="I493" s="54">
        <v>5.2608000000000002E-2</v>
      </c>
      <c r="J493" s="54">
        <v>1.738459</v>
      </c>
      <c r="K493" s="54">
        <v>1.0526979999999999</v>
      </c>
      <c r="L493" s="54">
        <v>2.044362</v>
      </c>
      <c r="M493" s="54">
        <v>0.176707</v>
      </c>
      <c r="N493" s="54">
        <v>1.5933999999999999</v>
      </c>
      <c r="O493" s="54">
        <v>0.13476299999999999</v>
      </c>
      <c r="P493" s="54">
        <v>7.8509209999999996</v>
      </c>
      <c r="Q493" s="54">
        <v>0</v>
      </c>
      <c r="R493" s="54">
        <v>3.5344E-2</v>
      </c>
      <c r="S493" s="54">
        <v>3.1607999999999996</v>
      </c>
      <c r="T493" s="54">
        <v>5.6750000000000002E-2</v>
      </c>
      <c r="U493" s="54">
        <v>6.9836720000000003</v>
      </c>
      <c r="V493" s="54">
        <v>7.9197829999999998</v>
      </c>
      <c r="W493" s="54">
        <v>1.9956670000000001</v>
      </c>
      <c r="X493" s="54">
        <v>2.3543000000000001E-2</v>
      </c>
      <c r="Y493" s="54">
        <v>1.7662500000000001</v>
      </c>
      <c r="Z493" s="54">
        <v>1.0447299999999999</v>
      </c>
      <c r="AA493" s="54">
        <v>7.6662710000000001</v>
      </c>
      <c r="AB493" s="54">
        <v>0</v>
      </c>
      <c r="AC493" s="54">
        <v>8.3107419999999994</v>
      </c>
      <c r="AD493" s="54">
        <v>1.459433</v>
      </c>
      <c r="AE493" s="54">
        <v>120.630599</v>
      </c>
      <c r="AF493" s="54">
        <v>9.5340509999999998</v>
      </c>
      <c r="AG493" s="53">
        <v>83.989626000000001</v>
      </c>
      <c r="AH493" s="53">
        <v>6.386E-2</v>
      </c>
      <c r="AI493" s="54">
        <v>1.182253</v>
      </c>
      <c r="AJ493" s="54">
        <v>1.9596420000000001</v>
      </c>
      <c r="AK493" s="53">
        <v>2.8744999999999998</v>
      </c>
      <c r="AL493" s="53">
        <v>1.0231159999999999</v>
      </c>
      <c r="AM493" s="53">
        <v>1.9198E-2</v>
      </c>
      <c r="AN493" s="53">
        <v>0.15648999999999999</v>
      </c>
      <c r="AO493" s="53">
        <v>0</v>
      </c>
      <c r="AP493" s="53">
        <v>3.0930499999999999</v>
      </c>
      <c r="AQ493" s="53">
        <v>2.1305350000000001</v>
      </c>
      <c r="AR493" s="53">
        <v>3.6388999999999998E-2</v>
      </c>
      <c r="AS493" s="53">
        <v>2.9838E-2</v>
      </c>
      <c r="AT493" s="53">
        <v>1.5057</v>
      </c>
      <c r="AU493" s="109">
        <v>7.1269749999999998</v>
      </c>
      <c r="AV493" s="109">
        <v>7.8779999999999996E-3</v>
      </c>
    </row>
    <row r="494" spans="1:48" x14ac:dyDescent="0.3">
      <c r="A494" s="9">
        <v>493</v>
      </c>
      <c r="B494" s="3">
        <v>43990</v>
      </c>
      <c r="C494" s="112">
        <v>5.9961690000000001</v>
      </c>
      <c r="D494" s="54">
        <v>1.8180999999999999E-2</v>
      </c>
      <c r="E494" s="112">
        <v>3.0141999999999999E-2</v>
      </c>
      <c r="F494" s="54">
        <v>5.2854219999999996</v>
      </c>
      <c r="G494" s="54">
        <v>2.0463429999999998</v>
      </c>
      <c r="H494" s="54">
        <v>7.70641</v>
      </c>
      <c r="I494" s="54">
        <v>5.2894999999999998E-2</v>
      </c>
      <c r="J494" s="54">
        <v>1.743225</v>
      </c>
      <c r="K494" s="54">
        <v>1.0480499999999999</v>
      </c>
      <c r="L494" s="54">
        <v>2.0419170000000002</v>
      </c>
      <c r="M494" s="54">
        <v>0.176678</v>
      </c>
      <c r="N494" s="54">
        <v>1.588938</v>
      </c>
      <c r="O494" s="54">
        <v>0.13473299999999999</v>
      </c>
      <c r="P494" s="54">
        <v>7.8505149999999997</v>
      </c>
      <c r="Q494" s="54">
        <v>0</v>
      </c>
      <c r="R494" s="54">
        <v>3.5316E-2</v>
      </c>
      <c r="S494" s="54">
        <v>3.1661000000000001</v>
      </c>
      <c r="T494" s="54">
        <v>5.6160000000000002E-2</v>
      </c>
      <c r="U494" s="54">
        <v>6.9836720000000003</v>
      </c>
      <c r="V494" s="54">
        <v>7.9197829999999998</v>
      </c>
      <c r="W494" s="54">
        <v>1.990848</v>
      </c>
      <c r="X494" s="54">
        <v>2.3536999999999999E-2</v>
      </c>
      <c r="Y494" s="54">
        <v>1.76919</v>
      </c>
      <c r="Z494" s="54">
        <v>1.0444910000000001</v>
      </c>
      <c r="AA494" s="54">
        <v>7.6502879999999998</v>
      </c>
      <c r="AB494" s="54">
        <v>0</v>
      </c>
      <c r="AC494" s="54">
        <v>8.3107419999999994</v>
      </c>
      <c r="AD494" s="54">
        <v>1.459433</v>
      </c>
      <c r="AE494" s="54">
        <v>120.551349</v>
      </c>
      <c r="AF494" s="54">
        <v>9.5338969999999996</v>
      </c>
      <c r="AG494" s="53">
        <v>83.971988999999994</v>
      </c>
      <c r="AH494" s="53">
        <v>6.3842999999999997E-2</v>
      </c>
      <c r="AI494" s="54">
        <v>1.177333</v>
      </c>
      <c r="AJ494" s="54">
        <v>1.956588</v>
      </c>
      <c r="AK494" s="53">
        <v>2.8552999999999997</v>
      </c>
      <c r="AL494" s="53">
        <v>1.0207409999999999</v>
      </c>
      <c r="AM494" s="53">
        <v>1.9123000000000001E-2</v>
      </c>
      <c r="AN494" s="53">
        <v>0.15654899999999999</v>
      </c>
      <c r="AO494" s="53">
        <v>0</v>
      </c>
      <c r="AP494" s="53">
        <v>3.0930499999999999</v>
      </c>
      <c r="AQ494" s="53">
        <v>2.1305350000000001</v>
      </c>
      <c r="AR494" s="53">
        <v>3.6388999999999998E-2</v>
      </c>
      <c r="AS494" s="53">
        <v>2.9838E-2</v>
      </c>
      <c r="AT494" s="53">
        <v>1.502875</v>
      </c>
      <c r="AU494" s="109">
        <v>7.1269749999999998</v>
      </c>
      <c r="AV494" s="109">
        <v>8.0660000000000003E-3</v>
      </c>
    </row>
    <row r="495" spans="1:48" x14ac:dyDescent="0.3">
      <c r="A495" s="9">
        <v>494</v>
      </c>
      <c r="B495" s="3">
        <v>43987</v>
      </c>
      <c r="C495" s="112">
        <v>5.9925230000000003</v>
      </c>
      <c r="D495" s="54">
        <v>1.8168E-2</v>
      </c>
      <c r="E495" s="112">
        <v>3.0121999999999999E-2</v>
      </c>
      <c r="F495" s="54">
        <v>5.2804229999999999</v>
      </c>
      <c r="G495" s="54">
        <v>2.0395509999999999</v>
      </c>
      <c r="H495" s="54">
        <v>7.6714890000000002</v>
      </c>
      <c r="I495" s="54">
        <v>5.2832999999999998E-2</v>
      </c>
      <c r="J495" s="54">
        <v>1.734021</v>
      </c>
      <c r="K495" s="54">
        <v>1.037974</v>
      </c>
      <c r="L495" s="54">
        <v>2.0411109999999999</v>
      </c>
      <c r="M495" s="54">
        <v>0.176593</v>
      </c>
      <c r="N495" s="54">
        <v>1.577466</v>
      </c>
      <c r="O495" s="54">
        <v>0.13464799999999999</v>
      </c>
      <c r="P495" s="54">
        <v>7.8446709999999999</v>
      </c>
      <c r="Q495" s="54">
        <v>0</v>
      </c>
      <c r="R495" s="54">
        <v>3.5149E-2</v>
      </c>
      <c r="S495" s="54">
        <v>3.1475000000000004</v>
      </c>
      <c r="T495" s="54">
        <v>5.4928999999999999E-2</v>
      </c>
      <c r="U495" s="54">
        <v>7.0023309999999999</v>
      </c>
      <c r="V495" s="54">
        <v>7.892881</v>
      </c>
      <c r="W495" s="54">
        <v>1.981786</v>
      </c>
      <c r="X495" s="54">
        <v>2.3522000000000001E-2</v>
      </c>
      <c r="Y495" s="54">
        <v>1.75908</v>
      </c>
      <c r="Z495" s="54">
        <v>1.0437879999999999</v>
      </c>
      <c r="AA495" s="54">
        <v>7.631996</v>
      </c>
      <c r="AB495" s="54">
        <v>0</v>
      </c>
      <c r="AC495" s="54">
        <v>8.3838969999999993</v>
      </c>
      <c r="AD495" s="54">
        <v>1.4572039999999999</v>
      </c>
      <c r="AE495" s="54">
        <v>120.499388</v>
      </c>
      <c r="AF495" s="54">
        <v>9.5150000000000006</v>
      </c>
      <c r="AG495" s="53">
        <v>83.892279000000002</v>
      </c>
      <c r="AH495" s="53">
        <v>6.3769999999999993E-2</v>
      </c>
      <c r="AI495" s="54">
        <v>1.167421</v>
      </c>
      <c r="AJ495" s="54">
        <v>1.9511229999999999</v>
      </c>
      <c r="AK495" s="53">
        <v>2.8681999999999999</v>
      </c>
      <c r="AL495" s="53">
        <v>1.0136890000000001</v>
      </c>
      <c r="AM495" s="53">
        <v>1.8728000000000002E-2</v>
      </c>
      <c r="AN495" s="53">
        <v>0.156281</v>
      </c>
      <c r="AO495" s="53">
        <v>0</v>
      </c>
      <c r="AP495" s="53">
        <v>3.0930499999999999</v>
      </c>
      <c r="AQ495" s="53">
        <v>2.1305350000000001</v>
      </c>
      <c r="AR495" s="53">
        <v>3.6388999999999998E-2</v>
      </c>
      <c r="AS495" s="53">
        <v>2.9838E-2</v>
      </c>
      <c r="AT495" s="53">
        <v>1.502653</v>
      </c>
      <c r="AU495" s="109">
        <v>7.1269749999999998</v>
      </c>
      <c r="AV495" s="109">
        <v>7.6569999999999997E-3</v>
      </c>
    </row>
    <row r="496" spans="1:48" x14ac:dyDescent="0.3">
      <c r="A496" s="9">
        <v>495</v>
      </c>
      <c r="B496" s="3">
        <v>43986</v>
      </c>
      <c r="C496" s="112">
        <v>5.9912869999999998</v>
      </c>
      <c r="D496" s="54">
        <v>1.8162999999999999E-2</v>
      </c>
      <c r="E496" s="112">
        <v>3.0114999999999999E-2</v>
      </c>
      <c r="F496" s="54">
        <v>5.2785089999999997</v>
      </c>
      <c r="G496" s="54">
        <v>2.0375589999999999</v>
      </c>
      <c r="H496" s="54">
        <v>7.6331899999999999</v>
      </c>
      <c r="I496" s="54">
        <v>5.3010000000000002E-2</v>
      </c>
      <c r="J496" s="54">
        <v>1.731975</v>
      </c>
      <c r="K496" s="54">
        <v>1.042637</v>
      </c>
      <c r="L496" s="54">
        <v>2.041264</v>
      </c>
      <c r="M496" s="54">
        <v>0.176564</v>
      </c>
      <c r="N496" s="54">
        <v>1.576994</v>
      </c>
      <c r="O496" s="54">
        <v>0.13461300000000001</v>
      </c>
      <c r="P496" s="54">
        <v>7.8638589999999997</v>
      </c>
      <c r="Q496" s="54">
        <v>0</v>
      </c>
      <c r="R496" s="54">
        <v>3.5247000000000001E-2</v>
      </c>
      <c r="S496" s="54">
        <v>3.1489000000000003</v>
      </c>
      <c r="T496" s="54">
        <v>5.5091000000000001E-2</v>
      </c>
      <c r="U496" s="54">
        <v>7.0023309999999999</v>
      </c>
      <c r="V496" s="54">
        <v>7.892881</v>
      </c>
      <c r="W496" s="54">
        <v>1.9823440000000001</v>
      </c>
      <c r="X496" s="54">
        <v>2.3517E-2</v>
      </c>
      <c r="Y496" s="54">
        <v>1.7597499999999999</v>
      </c>
      <c r="Z496" s="54">
        <v>1.0435570000000001</v>
      </c>
      <c r="AA496" s="54">
        <v>7.6033790000000003</v>
      </c>
      <c r="AB496" s="54">
        <v>0</v>
      </c>
      <c r="AC496" s="54">
        <v>8.3838969999999993</v>
      </c>
      <c r="AD496" s="54">
        <v>1.4572039999999999</v>
      </c>
      <c r="AE496" s="54">
        <v>120.80738700000001</v>
      </c>
      <c r="AF496" s="54">
        <v>9.5101169999999993</v>
      </c>
      <c r="AG496" s="53">
        <v>83.832364999999996</v>
      </c>
      <c r="AH496" s="53">
        <v>6.3770999999999994E-2</v>
      </c>
      <c r="AI496" s="54">
        <v>1.160641</v>
      </c>
      <c r="AJ496" s="54">
        <v>1.9507330000000001</v>
      </c>
      <c r="AK496" s="53">
        <v>2.8752</v>
      </c>
      <c r="AL496" s="53">
        <v>1.0131699999999999</v>
      </c>
      <c r="AM496" s="53">
        <v>1.8672000000000001E-2</v>
      </c>
      <c r="AN496" s="53">
        <v>0.15643199999999999</v>
      </c>
      <c r="AO496" s="53">
        <v>0</v>
      </c>
      <c r="AP496" s="53">
        <v>3.0930499999999999</v>
      </c>
      <c r="AQ496" s="53">
        <v>2.1305350000000001</v>
      </c>
      <c r="AR496" s="53">
        <v>3.6388999999999998E-2</v>
      </c>
      <c r="AS496" s="53">
        <v>2.9838E-2</v>
      </c>
      <c r="AT496" s="53">
        <v>1.50241</v>
      </c>
      <c r="AU496" s="109">
        <v>7.1269749999999998</v>
      </c>
      <c r="AV496" s="109">
        <v>7.561E-3</v>
      </c>
    </row>
    <row r="497" spans="1:48" x14ac:dyDescent="0.3">
      <c r="A497" s="9">
        <v>496</v>
      </c>
      <c r="B497" s="3">
        <v>43985</v>
      </c>
      <c r="C497" s="112">
        <v>5.9898629999999997</v>
      </c>
      <c r="D497" s="54">
        <v>1.8158000000000001E-2</v>
      </c>
      <c r="E497" s="112">
        <v>3.0107999999999999E-2</v>
      </c>
      <c r="F497" s="54">
        <v>5.28</v>
      </c>
      <c r="G497" s="54">
        <v>2.0348630000000001</v>
      </c>
      <c r="H497" s="54">
        <v>7.6317159999999999</v>
      </c>
      <c r="I497" s="54">
        <v>5.4073000000000003E-2</v>
      </c>
      <c r="J497" s="54">
        <v>1.716404</v>
      </c>
      <c r="K497" s="54">
        <v>1.034305</v>
      </c>
      <c r="L497" s="54">
        <v>2.0433159999999999</v>
      </c>
      <c r="M497" s="54">
        <v>0.176537</v>
      </c>
      <c r="N497" s="54">
        <v>1.573698</v>
      </c>
      <c r="O497" s="54">
        <v>0.13458800000000001</v>
      </c>
      <c r="P497" s="54">
        <v>7.8606870000000004</v>
      </c>
      <c r="Q497" s="54">
        <v>0</v>
      </c>
      <c r="R497" s="54">
        <v>3.5028999999999998E-2</v>
      </c>
      <c r="S497" s="54">
        <v>3.1206</v>
      </c>
      <c r="T497" s="54">
        <v>5.5012999999999999E-2</v>
      </c>
      <c r="U497" s="54">
        <v>7.0023309999999999</v>
      </c>
      <c r="V497" s="54">
        <v>7.892881</v>
      </c>
      <c r="W497" s="54">
        <v>1.976629</v>
      </c>
      <c r="X497" s="54">
        <v>2.3512000000000002E-2</v>
      </c>
      <c r="Y497" s="54">
        <v>1.74417</v>
      </c>
      <c r="Z497" s="54">
        <v>1.0433330000000001</v>
      </c>
      <c r="AA497" s="54">
        <v>7.6363200000000004</v>
      </c>
      <c r="AB497" s="54">
        <v>0</v>
      </c>
      <c r="AC497" s="54">
        <v>8.3838969999999993</v>
      </c>
      <c r="AD497" s="54">
        <v>1.4572039999999999</v>
      </c>
      <c r="AE497" s="54">
        <v>120.843208</v>
      </c>
      <c r="AF497" s="54">
        <v>9.4936290000000003</v>
      </c>
      <c r="AG497" s="53">
        <v>83.818240000000003</v>
      </c>
      <c r="AH497" s="53">
        <v>6.3743999999999995E-2</v>
      </c>
      <c r="AI497" s="54">
        <v>1.16113</v>
      </c>
      <c r="AJ497" s="54">
        <v>1.9482740000000001</v>
      </c>
      <c r="AK497" s="53">
        <v>2.8912</v>
      </c>
      <c r="AL497" s="53">
        <v>1.012216</v>
      </c>
      <c r="AM497" s="53">
        <v>1.8707999999999999E-2</v>
      </c>
      <c r="AN497" s="53">
        <v>0.156003</v>
      </c>
      <c r="AO497" s="53">
        <v>0</v>
      </c>
      <c r="AP497" s="53">
        <v>3.0930499999999999</v>
      </c>
      <c r="AQ497" s="53">
        <v>2.1305350000000001</v>
      </c>
      <c r="AR497" s="53">
        <v>3.6388999999999998E-2</v>
      </c>
      <c r="AS497" s="53">
        <v>2.9838E-2</v>
      </c>
      <c r="AT497" s="53">
        <v>1.503844</v>
      </c>
      <c r="AU497" s="109">
        <v>7.1269749999999998</v>
      </c>
      <c r="AV497" s="109">
        <v>7.6099999999999996E-3</v>
      </c>
    </row>
    <row r="498" spans="1:48" x14ac:dyDescent="0.3">
      <c r="A498" s="9">
        <v>497</v>
      </c>
      <c r="B498" s="3">
        <v>43984</v>
      </c>
      <c r="C498" s="112">
        <v>5.9886369999999998</v>
      </c>
      <c r="D498" s="54">
        <v>1.8152000000000001E-2</v>
      </c>
      <c r="E498" s="112">
        <v>3.0100999999999999E-2</v>
      </c>
      <c r="F498" s="54">
        <v>5.2810050000000004</v>
      </c>
      <c r="G498" s="54">
        <v>2.0295329999999998</v>
      </c>
      <c r="H498" s="54">
        <v>7.6330749999999998</v>
      </c>
      <c r="I498" s="54">
        <v>5.4232000000000002E-2</v>
      </c>
      <c r="J498" s="54">
        <v>1.697344</v>
      </c>
      <c r="K498" s="54">
        <v>1.0256190000000001</v>
      </c>
      <c r="L498" s="54">
        <v>2.0406490000000002</v>
      </c>
      <c r="M498" s="54">
        <v>0.176509</v>
      </c>
      <c r="N498" s="54">
        <v>1.5691740000000001</v>
      </c>
      <c r="O498" s="54">
        <v>0.13456599999999999</v>
      </c>
      <c r="P498" s="54">
        <v>7.8756149999999998</v>
      </c>
      <c r="Q498" s="54">
        <v>0</v>
      </c>
      <c r="R498" s="54">
        <v>3.4831000000000001E-2</v>
      </c>
      <c r="S498" s="54">
        <v>3.0974999999999997</v>
      </c>
      <c r="T498" s="54">
        <v>5.4600000000000003E-2</v>
      </c>
      <c r="U498" s="54">
        <v>7.0023309999999999</v>
      </c>
      <c r="V498" s="54">
        <v>7.892881</v>
      </c>
      <c r="W498" s="54">
        <v>1.9678340000000001</v>
      </c>
      <c r="X498" s="54">
        <v>2.3507E-2</v>
      </c>
      <c r="Y498" s="54">
        <v>1.73143</v>
      </c>
      <c r="Z498" s="54">
        <v>1.04311</v>
      </c>
      <c r="AA498" s="54">
        <v>7.6548420000000004</v>
      </c>
      <c r="AB498" s="54">
        <v>0</v>
      </c>
      <c r="AC498" s="54">
        <v>8.3838969999999993</v>
      </c>
      <c r="AD498" s="54">
        <v>1.4572039999999999</v>
      </c>
      <c r="AE498" s="54">
        <v>121.325509</v>
      </c>
      <c r="AF498" s="54">
        <v>9.4581140000000001</v>
      </c>
      <c r="AG498" s="53">
        <v>83.652473000000001</v>
      </c>
      <c r="AH498" s="53">
        <v>6.3810000000000006E-2</v>
      </c>
      <c r="AI498" s="54">
        <v>1.1635</v>
      </c>
      <c r="AJ498" s="54">
        <v>1.943554</v>
      </c>
      <c r="AK498" s="53">
        <v>2.9171</v>
      </c>
      <c r="AL498" s="53">
        <v>1.010332</v>
      </c>
      <c r="AM498" s="53">
        <v>1.8475999999999999E-2</v>
      </c>
      <c r="AN498" s="53">
        <v>0.15527199999999999</v>
      </c>
      <c r="AO498" s="53">
        <v>0</v>
      </c>
      <c r="AP498" s="53">
        <v>3.10663</v>
      </c>
      <c r="AQ498" s="53">
        <v>2.1305350000000001</v>
      </c>
      <c r="AR498" s="53">
        <v>3.6345000000000002E-2</v>
      </c>
      <c r="AS498" s="53">
        <v>2.9770999999999999E-2</v>
      </c>
      <c r="AT498" s="53">
        <v>1.5042390000000001</v>
      </c>
      <c r="AU498" s="109">
        <v>7.1269749999999998</v>
      </c>
      <c r="AV498" s="109">
        <v>7.4120000000000002E-3</v>
      </c>
    </row>
    <row r="499" spans="1:48" x14ac:dyDescent="0.3">
      <c r="A499" s="9">
        <v>498</v>
      </c>
      <c r="B499" s="3">
        <v>43983</v>
      </c>
      <c r="C499" s="112">
        <v>5.9873700000000003</v>
      </c>
      <c r="D499" s="54">
        <v>1.8147E-2</v>
      </c>
      <c r="E499" s="112">
        <v>3.0093999999999999E-2</v>
      </c>
      <c r="F499" s="54">
        <v>5.2780670000000001</v>
      </c>
      <c r="G499" s="54">
        <v>2.0207869999999999</v>
      </c>
      <c r="H499" s="54">
        <v>7.622401</v>
      </c>
      <c r="I499" s="54">
        <v>5.3922999999999999E-2</v>
      </c>
      <c r="J499" s="54">
        <v>1.667492</v>
      </c>
      <c r="K499" s="54">
        <v>1.003776</v>
      </c>
      <c r="L499" s="54">
        <v>2.0370689999999998</v>
      </c>
      <c r="M499" s="54">
        <v>0.17647699999999999</v>
      </c>
      <c r="N499" s="54">
        <v>1.5602750000000001</v>
      </c>
      <c r="O499" s="54">
        <v>0.13453899999999999</v>
      </c>
      <c r="P499" s="54">
        <v>7.7915679999999998</v>
      </c>
      <c r="Q499" s="54">
        <v>0</v>
      </c>
      <c r="R499" s="54">
        <v>3.4549000000000003E-2</v>
      </c>
      <c r="S499" s="54">
        <v>3.0470000000000002</v>
      </c>
      <c r="T499" s="54">
        <v>5.4357999999999997E-2</v>
      </c>
      <c r="U499" s="54">
        <v>7.0023309999999999</v>
      </c>
      <c r="V499" s="54">
        <v>7.892881</v>
      </c>
      <c r="W499" s="54">
        <v>1.961646</v>
      </c>
      <c r="X499" s="54">
        <v>2.3508000000000001E-2</v>
      </c>
      <c r="Y499" s="54">
        <v>1.7031700000000001</v>
      </c>
      <c r="Z499" s="54">
        <v>1.0428729999999999</v>
      </c>
      <c r="AA499" s="54">
        <v>7.6527500000000002</v>
      </c>
      <c r="AB499" s="54">
        <v>0</v>
      </c>
      <c r="AC499" s="54">
        <v>8.3838969999999993</v>
      </c>
      <c r="AD499" s="54">
        <v>1.4572039999999999</v>
      </c>
      <c r="AE499" s="54">
        <v>119.59376399999999</v>
      </c>
      <c r="AF499" s="54">
        <v>9.4331099999999992</v>
      </c>
      <c r="AG499" s="53">
        <v>83.563631999999998</v>
      </c>
      <c r="AH499" s="53">
        <v>6.3660999999999995E-2</v>
      </c>
      <c r="AI499" s="54">
        <v>1.1630929999999999</v>
      </c>
      <c r="AJ499" s="54">
        <v>1.939344</v>
      </c>
      <c r="AK499" s="53">
        <v>2.9051</v>
      </c>
      <c r="AL499" s="53">
        <v>1.0084649999999999</v>
      </c>
      <c r="AM499" s="53">
        <v>1.8166000000000002E-2</v>
      </c>
      <c r="AN499" s="53">
        <v>0.15454100000000001</v>
      </c>
      <c r="AO499" s="53">
        <v>0</v>
      </c>
      <c r="AP499" s="53">
        <v>3.10663</v>
      </c>
      <c r="AQ499" s="53">
        <v>2.1305350000000001</v>
      </c>
      <c r="AR499" s="53">
        <v>3.6345000000000002E-2</v>
      </c>
      <c r="AS499" s="53">
        <v>2.9770999999999999E-2</v>
      </c>
      <c r="AT499" s="53">
        <v>1.5027630000000001</v>
      </c>
      <c r="AU499" s="109">
        <v>7.1269749999999998</v>
      </c>
      <c r="AV499" s="109">
        <v>7.2979999999999998E-3</v>
      </c>
    </row>
    <row r="500" spans="1:48" x14ac:dyDescent="0.3">
      <c r="A500" s="9">
        <v>499</v>
      </c>
      <c r="B500" s="3">
        <v>43980</v>
      </c>
      <c r="C500" s="112">
        <v>5.9835960000000004</v>
      </c>
      <c r="D500" s="54">
        <v>1.8134999999999998E-2</v>
      </c>
      <c r="E500" s="112">
        <v>3.0074E-2</v>
      </c>
      <c r="F500" s="54">
        <v>5.2721859999999996</v>
      </c>
      <c r="G500" s="54">
        <v>2.0187439999999999</v>
      </c>
      <c r="H500" s="54">
        <v>7.5976970000000001</v>
      </c>
      <c r="I500" s="54">
        <v>5.3594999999999997E-2</v>
      </c>
      <c r="J500" s="54">
        <v>1.670423</v>
      </c>
      <c r="K500" s="54">
        <v>1.013879</v>
      </c>
      <c r="L500" s="54">
        <v>2.0352169999999998</v>
      </c>
      <c r="M500" s="54">
        <v>0.17638799999999999</v>
      </c>
      <c r="N500" s="54">
        <v>1.554101</v>
      </c>
      <c r="O500" s="54">
        <v>0.13445599999999999</v>
      </c>
      <c r="P500" s="54">
        <v>7.7925300000000002</v>
      </c>
      <c r="Q500" s="54">
        <v>0</v>
      </c>
      <c r="R500" s="54">
        <v>3.4712E-2</v>
      </c>
      <c r="S500" s="54">
        <v>3.0495000000000001</v>
      </c>
      <c r="T500" s="54">
        <v>5.3233999999999997E-2</v>
      </c>
      <c r="U500" s="54">
        <v>6.965605</v>
      </c>
      <c r="V500" s="54">
        <v>7.8014450000000002</v>
      </c>
      <c r="W500" s="54">
        <v>1.9573640000000001</v>
      </c>
      <c r="X500" s="54">
        <v>2.349E-2</v>
      </c>
      <c r="Y500" s="54">
        <v>1.70458</v>
      </c>
      <c r="Z500" s="54">
        <v>1.0421499999999999</v>
      </c>
      <c r="AA500" s="54">
        <v>7.6249289999999998</v>
      </c>
      <c r="AB500" s="54">
        <v>0</v>
      </c>
      <c r="AC500" s="54">
        <v>8.3634179999999994</v>
      </c>
      <c r="AD500" s="54">
        <v>1.4506669999999999</v>
      </c>
      <c r="AE500" s="54">
        <v>119.62906700000001</v>
      </c>
      <c r="AF500" s="54">
        <v>9.4194659999999999</v>
      </c>
      <c r="AG500" s="53">
        <v>83.492504999999994</v>
      </c>
      <c r="AH500" s="53">
        <v>6.3617000000000007E-2</v>
      </c>
      <c r="AI500" s="54">
        <v>1.1562220000000001</v>
      </c>
      <c r="AJ500" s="54">
        <v>1.93669</v>
      </c>
      <c r="AK500" s="53">
        <v>2.9037000000000002</v>
      </c>
      <c r="AL500" s="53">
        <v>1.0034430000000001</v>
      </c>
      <c r="AM500" s="53">
        <v>1.8065999999999999E-2</v>
      </c>
      <c r="AN500" s="53">
        <v>0.15452099999999999</v>
      </c>
      <c r="AO500" s="53">
        <v>0</v>
      </c>
      <c r="AP500" s="53">
        <v>3.0780560000000001</v>
      </c>
      <c r="AQ500" s="53">
        <v>2.1305350000000001</v>
      </c>
      <c r="AR500" s="53">
        <v>3.6273E-2</v>
      </c>
      <c r="AS500" s="53">
        <v>2.9742000000000001E-2</v>
      </c>
      <c r="AT500" s="53">
        <v>1.501638</v>
      </c>
      <c r="AU500" s="109">
        <v>7.1759399999999998</v>
      </c>
      <c r="AV500" s="109">
        <v>7.0020000000000004E-3</v>
      </c>
    </row>
    <row r="501" spans="1:48" x14ac:dyDescent="0.3">
      <c r="A501" s="9">
        <v>500</v>
      </c>
      <c r="B501" s="3">
        <v>43979</v>
      </c>
      <c r="C501" s="112">
        <v>5.9824529999999996</v>
      </c>
      <c r="D501" s="54">
        <v>1.8131000000000001E-2</v>
      </c>
      <c r="E501" s="112">
        <v>3.0065999999999999E-2</v>
      </c>
      <c r="F501" s="54">
        <v>5.2672780000000001</v>
      </c>
      <c r="G501" s="54">
        <v>2.012972</v>
      </c>
      <c r="H501" s="54">
        <v>7.5668290000000002</v>
      </c>
      <c r="I501" s="54">
        <v>5.2936999999999998E-2</v>
      </c>
      <c r="J501" s="54">
        <v>1.659303</v>
      </c>
      <c r="K501" s="54">
        <v>1.0074799999999999</v>
      </c>
      <c r="L501" s="54">
        <v>2.033382</v>
      </c>
      <c r="M501" s="54">
        <v>0.17636299999999999</v>
      </c>
      <c r="N501" s="54">
        <v>1.55145</v>
      </c>
      <c r="O501" s="54">
        <v>0.13442899999999999</v>
      </c>
      <c r="P501" s="54">
        <v>7.7972799999999998</v>
      </c>
      <c r="Q501" s="54">
        <v>0</v>
      </c>
      <c r="R501" s="54">
        <v>3.4924999999999998E-2</v>
      </c>
      <c r="S501" s="54">
        <v>3.0482999999999998</v>
      </c>
      <c r="T501" s="54">
        <v>5.3447000000000001E-2</v>
      </c>
      <c r="U501" s="54">
        <v>6.965605</v>
      </c>
      <c r="V501" s="54">
        <v>7.8014450000000002</v>
      </c>
      <c r="W501" s="54">
        <v>1.959352</v>
      </c>
      <c r="X501" s="54">
        <v>2.3484999999999999E-2</v>
      </c>
      <c r="Y501" s="54">
        <v>1.7041300000000001</v>
      </c>
      <c r="Z501" s="54">
        <v>1.0419400000000001</v>
      </c>
      <c r="AA501" s="54">
        <v>7.5944969999999996</v>
      </c>
      <c r="AB501" s="54">
        <v>0</v>
      </c>
      <c r="AC501" s="54">
        <v>8.3634179999999994</v>
      </c>
      <c r="AD501" s="54">
        <v>1.4506669999999999</v>
      </c>
      <c r="AE501" s="54">
        <v>119.569048</v>
      </c>
      <c r="AF501" s="54">
        <v>9.4153559999999992</v>
      </c>
      <c r="AG501" s="53">
        <v>83.444310999999999</v>
      </c>
      <c r="AH501" s="53">
        <v>6.3543000000000002E-2</v>
      </c>
      <c r="AI501" s="54">
        <v>1.14863</v>
      </c>
      <c r="AJ501" s="54">
        <v>1.937208</v>
      </c>
      <c r="AK501" s="53">
        <v>2.9140999999999999</v>
      </c>
      <c r="AL501" s="53">
        <v>1.002761</v>
      </c>
      <c r="AM501" s="53">
        <v>1.8072999999999999E-2</v>
      </c>
      <c r="AN501" s="53">
        <v>0.15488199999999999</v>
      </c>
      <c r="AO501" s="53">
        <v>0</v>
      </c>
      <c r="AP501" s="53">
        <v>3.0780560000000001</v>
      </c>
      <c r="AQ501" s="53">
        <v>2.177486</v>
      </c>
      <c r="AR501" s="53">
        <v>3.6273E-2</v>
      </c>
      <c r="AS501" s="53">
        <v>2.9742000000000001E-2</v>
      </c>
      <c r="AT501" s="53">
        <v>1.499889</v>
      </c>
      <c r="AU501" s="109">
        <v>7.1759399999999998</v>
      </c>
      <c r="AV501" s="109">
        <v>6.9100000000000003E-3</v>
      </c>
    </row>
    <row r="502" spans="1:48" x14ac:dyDescent="0.3">
      <c r="A502" s="9">
        <v>501</v>
      </c>
      <c r="B502" s="3">
        <v>43978</v>
      </c>
      <c r="C502" s="112">
        <v>5.981274</v>
      </c>
      <c r="D502" s="54">
        <v>1.8124999999999999E-2</v>
      </c>
      <c r="E502" s="112">
        <v>3.0058000000000001E-2</v>
      </c>
      <c r="F502" s="54">
        <v>5.2743979999999997</v>
      </c>
      <c r="G502" s="54">
        <v>2.008178</v>
      </c>
      <c r="H502" s="54">
        <v>7.5890240000000002</v>
      </c>
      <c r="I502" s="54">
        <v>5.4113000000000001E-2</v>
      </c>
      <c r="J502" s="54">
        <v>1.630368</v>
      </c>
      <c r="K502" s="54">
        <v>0.986738</v>
      </c>
      <c r="L502" s="54">
        <v>2.0304530000000001</v>
      </c>
      <c r="M502" s="54">
        <v>0.17633799999999999</v>
      </c>
      <c r="N502" s="54">
        <v>1.548691</v>
      </c>
      <c r="O502" s="54">
        <v>0.13440199999999999</v>
      </c>
      <c r="P502" s="54">
        <v>7.7853190000000003</v>
      </c>
      <c r="Q502" s="54">
        <v>0</v>
      </c>
      <c r="R502" s="54">
        <v>3.4568000000000002E-2</v>
      </c>
      <c r="S502" s="54">
        <v>3.0034000000000001</v>
      </c>
      <c r="T502" s="54">
        <v>5.3351999999999997E-2</v>
      </c>
      <c r="U502" s="54">
        <v>6.965605</v>
      </c>
      <c r="V502" s="54">
        <v>7.8014450000000002</v>
      </c>
      <c r="W502" s="54">
        <v>1.9586760000000001</v>
      </c>
      <c r="X502" s="54">
        <v>2.3480999999999998E-2</v>
      </c>
      <c r="Y502" s="54">
        <v>1.67903</v>
      </c>
      <c r="Z502" s="54">
        <v>1.041728</v>
      </c>
      <c r="AA502" s="54">
        <v>7.6227330000000002</v>
      </c>
      <c r="AB502" s="54">
        <v>0</v>
      </c>
      <c r="AC502" s="54">
        <v>8.3634179999999994</v>
      </c>
      <c r="AD502" s="54">
        <v>1.4506669999999999</v>
      </c>
      <c r="AE502" s="54">
        <v>119.29446900000001</v>
      </c>
      <c r="AF502" s="54">
        <v>9.4132569999999998</v>
      </c>
      <c r="AG502" s="53">
        <v>83.444021000000006</v>
      </c>
      <c r="AH502" s="53">
        <v>6.3431000000000001E-2</v>
      </c>
      <c r="AI502" s="54">
        <v>1.145356</v>
      </c>
      <c r="AJ502" s="54">
        <v>1.937419</v>
      </c>
      <c r="AK502" s="53">
        <v>2.9194</v>
      </c>
      <c r="AL502" s="53">
        <v>1.0041420000000001</v>
      </c>
      <c r="AM502" s="53">
        <v>1.8106000000000001E-2</v>
      </c>
      <c r="AN502" s="53">
        <v>0.15459999999999999</v>
      </c>
      <c r="AO502" s="53">
        <v>0</v>
      </c>
      <c r="AP502" s="53">
        <v>3.0931310000000001</v>
      </c>
      <c r="AQ502" s="53">
        <v>2.177486</v>
      </c>
      <c r="AR502" s="53">
        <v>3.5996E-2</v>
      </c>
      <c r="AS502" s="53">
        <v>2.9668E-2</v>
      </c>
      <c r="AT502" s="53">
        <v>1.499979</v>
      </c>
      <c r="AU502" s="109">
        <v>7.1759399999999998</v>
      </c>
      <c r="AV502" s="109">
        <v>7.169E-3</v>
      </c>
    </row>
    <row r="503" spans="1:48" x14ac:dyDescent="0.3">
      <c r="A503" s="9">
        <v>502</v>
      </c>
      <c r="B503" s="3">
        <v>43973</v>
      </c>
      <c r="C503" s="112">
        <v>5.9751320000000003</v>
      </c>
      <c r="D503" s="54">
        <v>1.8100999999999999E-2</v>
      </c>
      <c r="E503" s="112">
        <v>3.0020999999999999E-2</v>
      </c>
      <c r="F503" s="54">
        <v>5.2694450000000002</v>
      </c>
      <c r="G503" s="54">
        <v>2.0085839999999999</v>
      </c>
      <c r="H503" s="54">
        <v>7.5862850000000002</v>
      </c>
      <c r="I503" s="54">
        <v>5.4261999999999998E-2</v>
      </c>
      <c r="J503" s="54">
        <v>1.6291739999999999</v>
      </c>
      <c r="K503" s="54">
        <v>0.98134900000000003</v>
      </c>
      <c r="L503" s="54">
        <v>2.0305219999999999</v>
      </c>
      <c r="M503" s="54">
        <v>0.17619599999999999</v>
      </c>
      <c r="N503" s="54">
        <v>1.54671</v>
      </c>
      <c r="O503" s="54">
        <v>0.13425799999999999</v>
      </c>
      <c r="P503" s="54">
        <v>7.781682</v>
      </c>
      <c r="Q503" s="54">
        <v>0</v>
      </c>
      <c r="R503" s="54">
        <v>3.4445000000000003E-2</v>
      </c>
      <c r="S503" s="54">
        <v>2.9990999999999999</v>
      </c>
      <c r="T503" s="54">
        <v>5.3636000000000003E-2</v>
      </c>
      <c r="U503" s="54">
        <v>7.0312349999999997</v>
      </c>
      <c r="V503" s="54">
        <v>7.8162200000000004</v>
      </c>
      <c r="W503" s="54">
        <v>1.9602729999999999</v>
      </c>
      <c r="X503" s="54">
        <v>2.3456000000000001E-2</v>
      </c>
      <c r="Y503" s="54">
        <v>1.67693</v>
      </c>
      <c r="Z503" s="54">
        <v>1.040586</v>
      </c>
      <c r="AA503" s="54">
        <v>7.6158049999999999</v>
      </c>
      <c r="AB503" s="54">
        <v>0</v>
      </c>
      <c r="AC503" s="54">
        <v>8.5335400000000003</v>
      </c>
      <c r="AD503" s="54">
        <v>1.4487589999999999</v>
      </c>
      <c r="AE503" s="54">
        <v>119.141626</v>
      </c>
      <c r="AF503" s="54">
        <v>9.4103639999999995</v>
      </c>
      <c r="AG503" s="53">
        <v>83.398330999999999</v>
      </c>
      <c r="AH503" s="53">
        <v>6.3372999999999999E-2</v>
      </c>
      <c r="AI503" s="54">
        <v>1.143788</v>
      </c>
      <c r="AJ503" s="54">
        <v>1.938053</v>
      </c>
      <c r="AK503" s="53">
        <v>2.9192</v>
      </c>
      <c r="AL503" s="53">
        <v>1.003358</v>
      </c>
      <c r="AM503" s="53">
        <v>1.8488999999999998E-2</v>
      </c>
      <c r="AN503" s="53">
        <v>0.15454999999999999</v>
      </c>
      <c r="AO503" s="53">
        <v>0</v>
      </c>
      <c r="AP503" s="53">
        <v>3.0931310000000001</v>
      </c>
      <c r="AQ503" s="53">
        <v>2.177486</v>
      </c>
      <c r="AR503" s="53">
        <v>3.5996E-2</v>
      </c>
      <c r="AS503" s="53">
        <v>2.9668E-2</v>
      </c>
      <c r="AT503" s="53">
        <v>1.4992859999999999</v>
      </c>
      <c r="AU503" s="109">
        <v>7.1759399999999998</v>
      </c>
      <c r="AV503" s="109">
        <v>7.1780000000000004E-3</v>
      </c>
    </row>
    <row r="504" spans="1:48" x14ac:dyDescent="0.3">
      <c r="A504" s="9">
        <v>503</v>
      </c>
      <c r="B504" s="3">
        <v>43972</v>
      </c>
      <c r="C504" s="112">
        <v>5.9737830000000001</v>
      </c>
      <c r="D504" s="54">
        <v>1.8096999999999999E-2</v>
      </c>
      <c r="E504" s="112">
        <v>3.0023000000000001E-2</v>
      </c>
      <c r="F504" s="54">
        <v>5.2656159999999996</v>
      </c>
      <c r="G504" s="54">
        <v>2.008203</v>
      </c>
      <c r="H504" s="54">
        <v>7.5410329999999997</v>
      </c>
      <c r="I504" s="54">
        <v>5.4375E-2</v>
      </c>
      <c r="J504" s="54">
        <v>1.622384</v>
      </c>
      <c r="K504" s="54">
        <v>0.98451999999999995</v>
      </c>
      <c r="L504" s="54">
        <v>2.0304319999999998</v>
      </c>
      <c r="M504" s="54">
        <v>0.17616399999999999</v>
      </c>
      <c r="N504" s="54">
        <v>1.5477399999999999</v>
      </c>
      <c r="O504" s="54">
        <v>0.13423299999999999</v>
      </c>
      <c r="P504" s="54">
        <v>7.757142</v>
      </c>
      <c r="Q504" s="54">
        <v>0</v>
      </c>
      <c r="R504" s="54">
        <v>3.4247E-2</v>
      </c>
      <c r="S504" s="54">
        <v>2.9863</v>
      </c>
      <c r="T504" s="54">
        <v>5.4364000000000003E-2</v>
      </c>
      <c r="U504" s="54">
        <v>7.0312349999999997</v>
      </c>
      <c r="V504" s="54">
        <v>7.8162200000000004</v>
      </c>
      <c r="W504" s="54">
        <v>1.9588140000000001</v>
      </c>
      <c r="X504" s="54">
        <v>2.3453999999999999E-2</v>
      </c>
      <c r="Y504" s="54">
        <v>1.6698499999999998</v>
      </c>
      <c r="Z504" s="54">
        <v>1.0403370000000001</v>
      </c>
      <c r="AA504" s="54">
        <v>7.5961749999999997</v>
      </c>
      <c r="AB504" s="54">
        <v>0</v>
      </c>
      <c r="AC504" s="54">
        <v>8.5335400000000003</v>
      </c>
      <c r="AD504" s="54">
        <v>1.4487589999999999</v>
      </c>
      <c r="AE504" s="54">
        <v>118.583808</v>
      </c>
      <c r="AF504" s="54">
        <v>9.4091290000000001</v>
      </c>
      <c r="AG504" s="53">
        <v>83.374606999999997</v>
      </c>
      <c r="AH504" s="53">
        <v>6.3374E-2</v>
      </c>
      <c r="AI504" s="54">
        <v>1.1371739999999999</v>
      </c>
      <c r="AJ504" s="54">
        <v>1.9367259999999999</v>
      </c>
      <c r="AK504" s="53">
        <v>2.9155000000000002</v>
      </c>
      <c r="AL504" s="53">
        <v>1.0040960000000001</v>
      </c>
      <c r="AM504" s="53">
        <v>1.8286E-2</v>
      </c>
      <c r="AN504" s="53">
        <v>0.15434200000000001</v>
      </c>
      <c r="AO504" s="53">
        <v>0</v>
      </c>
      <c r="AP504" s="53">
        <v>3.0931310000000001</v>
      </c>
      <c r="AQ504" s="53">
        <v>2.177486</v>
      </c>
      <c r="AR504" s="53">
        <v>3.5996E-2</v>
      </c>
      <c r="AS504" s="53">
        <v>2.9668E-2</v>
      </c>
      <c r="AT504" s="53">
        <v>1.4988710000000001</v>
      </c>
      <c r="AU504" s="109">
        <v>7.1759399999999998</v>
      </c>
      <c r="AV504" s="109">
        <v>7.0499999999999998E-3</v>
      </c>
    </row>
    <row r="505" spans="1:48" x14ac:dyDescent="0.3">
      <c r="A505" s="9">
        <v>504</v>
      </c>
      <c r="B505" s="3">
        <v>43971</v>
      </c>
      <c r="C505" s="112">
        <v>5.9725200000000003</v>
      </c>
      <c r="D505" s="54">
        <v>1.8093000000000001E-2</v>
      </c>
      <c r="E505" s="112">
        <v>3.0016000000000001E-2</v>
      </c>
      <c r="F505" s="54">
        <v>5.2669069999999998</v>
      </c>
      <c r="G505" s="54">
        <v>2.0063589999999998</v>
      </c>
      <c r="H505" s="54">
        <v>7.5516740000000002</v>
      </c>
      <c r="I505" s="54">
        <v>5.5274999999999998E-2</v>
      </c>
      <c r="J505" s="54">
        <v>1.6188020000000001</v>
      </c>
      <c r="K505" s="54">
        <v>0.97480999999999995</v>
      </c>
      <c r="L505" s="54">
        <v>2.0293869999999998</v>
      </c>
      <c r="M505" s="54">
        <v>0.17613400000000001</v>
      </c>
      <c r="N505" s="54">
        <v>1.5422469999999999</v>
      </c>
      <c r="O505" s="54">
        <v>0.13420499999999999</v>
      </c>
      <c r="P505" s="54">
        <v>7.7349839999999999</v>
      </c>
      <c r="Q505" s="54">
        <v>0</v>
      </c>
      <c r="R505" s="54">
        <v>3.4117000000000001E-2</v>
      </c>
      <c r="S505" s="54">
        <v>2.9577</v>
      </c>
      <c r="T505" s="54">
        <v>5.3964999999999999E-2</v>
      </c>
      <c r="U505" s="54">
        <v>7.0312349999999997</v>
      </c>
      <c r="V505" s="54">
        <v>7.8162200000000004</v>
      </c>
      <c r="W505" s="54">
        <v>1.9482790000000001</v>
      </c>
      <c r="X505" s="54">
        <v>2.3449000000000001E-2</v>
      </c>
      <c r="Y505" s="54">
        <v>1.6538200000000001</v>
      </c>
      <c r="Z505" s="54">
        <v>1.0401009999999999</v>
      </c>
      <c r="AA505" s="54">
        <v>7.6529199999999999</v>
      </c>
      <c r="AB505" s="54">
        <v>0</v>
      </c>
      <c r="AC505" s="54">
        <v>8.5335400000000003</v>
      </c>
      <c r="AD505" s="54">
        <v>1.4487589999999999</v>
      </c>
      <c r="AE505" s="54">
        <v>118.24019699999999</v>
      </c>
      <c r="AF505" s="54">
        <v>9.3923199999999998</v>
      </c>
      <c r="AG505" s="53">
        <v>83.329652999999993</v>
      </c>
      <c r="AH505" s="53">
        <v>6.3333E-2</v>
      </c>
      <c r="AI505" s="54">
        <v>1.140879</v>
      </c>
      <c r="AJ505" s="54">
        <v>1.9313739999999999</v>
      </c>
      <c r="AK505" s="53">
        <v>2.9091</v>
      </c>
      <c r="AL505" s="53">
        <v>1.001592</v>
      </c>
      <c r="AM505" s="53">
        <v>1.8131999999999999E-2</v>
      </c>
      <c r="AN505" s="53">
        <v>0.15429399999999999</v>
      </c>
      <c r="AO505" s="53">
        <v>0</v>
      </c>
      <c r="AP505" s="53">
        <v>3.0377399999999999</v>
      </c>
      <c r="AQ505" s="53">
        <v>2.177486</v>
      </c>
      <c r="AR505" s="53">
        <v>3.5707000000000003E-2</v>
      </c>
      <c r="AS505" s="53">
        <v>2.954E-2</v>
      </c>
      <c r="AT505" s="53">
        <v>1.499738</v>
      </c>
      <c r="AU505" s="109">
        <v>7.1759399999999998</v>
      </c>
      <c r="AV505" s="109">
        <v>6.8640000000000003E-3</v>
      </c>
    </row>
    <row r="506" spans="1:48" x14ac:dyDescent="0.3">
      <c r="A506" s="9">
        <v>505</v>
      </c>
      <c r="B506" s="3">
        <v>43969</v>
      </c>
      <c r="C506" s="112">
        <v>5.9700709999999999</v>
      </c>
      <c r="D506" s="54">
        <v>1.8083999999999999E-2</v>
      </c>
      <c r="E506" s="112">
        <v>3.0002999999999998E-2</v>
      </c>
      <c r="F506" s="54">
        <v>5.2630530000000002</v>
      </c>
      <c r="G506" s="54">
        <v>1.9995529999999999</v>
      </c>
      <c r="H506" s="54">
        <v>7.5749430000000002</v>
      </c>
      <c r="I506" s="54">
        <v>5.4726999999999998E-2</v>
      </c>
      <c r="J506" s="54">
        <v>1.5869040000000001</v>
      </c>
      <c r="K506" s="54">
        <v>0.96116500000000005</v>
      </c>
      <c r="L506" s="54">
        <v>2.0277530000000001</v>
      </c>
      <c r="M506" s="54">
        <v>0.17607300000000001</v>
      </c>
      <c r="N506" s="54">
        <v>1.5318909999999999</v>
      </c>
      <c r="O506" s="54">
        <v>0.13414300000000001</v>
      </c>
      <c r="P506" s="54">
        <v>7.7285050000000002</v>
      </c>
      <c r="Q506" s="54">
        <v>0</v>
      </c>
      <c r="R506" s="54">
        <v>3.3500000000000002E-2</v>
      </c>
      <c r="S506" s="54">
        <v>2.8992</v>
      </c>
      <c r="T506" s="54">
        <v>5.2941000000000002E-2</v>
      </c>
      <c r="U506" s="54">
        <v>7.0312349999999997</v>
      </c>
      <c r="V506" s="54">
        <v>7.8162200000000004</v>
      </c>
      <c r="W506" s="54">
        <v>1.9395100000000001</v>
      </c>
      <c r="X506" s="54">
        <v>2.3439999999999999E-2</v>
      </c>
      <c r="Y506" s="54">
        <v>1.6217100000000002</v>
      </c>
      <c r="Z506" s="54">
        <v>1.0396259999999999</v>
      </c>
      <c r="AA506" s="54">
        <v>7.6923560000000002</v>
      </c>
      <c r="AB506" s="54">
        <v>0</v>
      </c>
      <c r="AC506" s="54">
        <v>8.5335400000000003</v>
      </c>
      <c r="AD506" s="54">
        <v>1.4487589999999999</v>
      </c>
      <c r="AE506" s="54">
        <v>118.089833</v>
      </c>
      <c r="AF506" s="54">
        <v>9.3857739999999996</v>
      </c>
      <c r="AG506" s="53">
        <v>83.310856999999999</v>
      </c>
      <c r="AH506" s="53">
        <v>6.3210000000000002E-2</v>
      </c>
      <c r="AI506" s="54">
        <v>1.1469069999999999</v>
      </c>
      <c r="AJ506" s="54">
        <v>1.926458</v>
      </c>
      <c r="AK506" s="53">
        <v>2.8952</v>
      </c>
      <c r="AL506" s="53">
        <v>0.99679700000000004</v>
      </c>
      <c r="AM506" s="53">
        <v>1.7760000000000001E-2</v>
      </c>
      <c r="AN506" s="53">
        <v>0.153589</v>
      </c>
      <c r="AO506" s="53">
        <v>0</v>
      </c>
      <c r="AP506" s="53">
        <v>3.0377399999999999</v>
      </c>
      <c r="AQ506" s="53">
        <v>2.177486</v>
      </c>
      <c r="AR506" s="53">
        <v>3.5707000000000003E-2</v>
      </c>
      <c r="AS506" s="53">
        <v>2.954E-2</v>
      </c>
      <c r="AT506" s="53">
        <v>1.4981949999999999</v>
      </c>
      <c r="AU506" s="109">
        <v>7.1759399999999998</v>
      </c>
      <c r="AV506" s="109">
        <v>6.4450000000000002E-3</v>
      </c>
    </row>
    <row r="507" spans="1:48" x14ac:dyDescent="0.3">
      <c r="A507" s="9">
        <v>506</v>
      </c>
      <c r="B507" s="3">
        <v>43966</v>
      </c>
      <c r="C507" s="112">
        <v>5.9659940000000002</v>
      </c>
      <c r="D507" s="54">
        <v>1.8072000000000001E-2</v>
      </c>
      <c r="E507" s="112">
        <v>2.9984E-2</v>
      </c>
      <c r="F507" s="54">
        <v>5.2618419999999997</v>
      </c>
      <c r="G507" s="54">
        <v>1.9993570000000001</v>
      </c>
      <c r="H507" s="54">
        <v>7.6148749999999996</v>
      </c>
      <c r="I507" s="54">
        <v>5.4614999999999997E-2</v>
      </c>
      <c r="J507" s="54">
        <v>1.584463</v>
      </c>
      <c r="K507" s="54">
        <v>0.94991300000000001</v>
      </c>
      <c r="L507" s="54">
        <v>2.027717</v>
      </c>
      <c r="M507" s="54">
        <v>0.17597299999999999</v>
      </c>
      <c r="N507" s="54">
        <v>1.532192</v>
      </c>
      <c r="O507" s="54">
        <v>0.13405800000000001</v>
      </c>
      <c r="P507" s="54">
        <v>7.7357019999999999</v>
      </c>
      <c r="Q507" s="54">
        <v>0</v>
      </c>
      <c r="R507" s="54">
        <v>3.3323999999999999E-2</v>
      </c>
      <c r="S507" s="54">
        <v>2.8845000000000001</v>
      </c>
      <c r="T507" s="54">
        <v>5.3159999999999999E-2</v>
      </c>
      <c r="U507" s="54">
        <v>7.1916440000000001</v>
      </c>
      <c r="V507" s="54">
        <v>8.0394159999999992</v>
      </c>
      <c r="W507" s="54">
        <v>1.9419500000000001</v>
      </c>
      <c r="X507" s="54">
        <v>2.3425000000000001E-2</v>
      </c>
      <c r="Y507" s="54">
        <v>1.6141399999999999</v>
      </c>
      <c r="Z507" s="54">
        <v>1.0388470000000001</v>
      </c>
      <c r="AA507" s="54">
        <v>7.7408960000000002</v>
      </c>
      <c r="AB507" s="54">
        <v>0</v>
      </c>
      <c r="AC507" s="54">
        <v>8.7546999999999997</v>
      </c>
      <c r="AD507" s="54">
        <v>1.441632</v>
      </c>
      <c r="AE507" s="54">
        <v>118.219391</v>
      </c>
      <c r="AF507" s="54">
        <v>9.3858320000000006</v>
      </c>
      <c r="AG507" s="53">
        <v>83.300228000000004</v>
      </c>
      <c r="AH507" s="53">
        <v>6.3158000000000006E-2</v>
      </c>
      <c r="AI507" s="54">
        <v>1.1568309999999999</v>
      </c>
      <c r="AJ507" s="54">
        <v>1.926714</v>
      </c>
      <c r="AK507" s="53">
        <v>2.8860000000000001</v>
      </c>
      <c r="AL507" s="53">
        <v>0.99673400000000001</v>
      </c>
      <c r="AM507" s="53">
        <v>1.7481E-2</v>
      </c>
      <c r="AN507" s="53">
        <v>0.15332999999999999</v>
      </c>
      <c r="AO507" s="53">
        <v>0</v>
      </c>
      <c r="AP507" s="53">
        <v>3.0377399999999999</v>
      </c>
      <c r="AQ507" s="53">
        <v>2.177486</v>
      </c>
      <c r="AR507" s="53">
        <v>3.5707000000000003E-2</v>
      </c>
      <c r="AS507" s="53">
        <v>2.954E-2</v>
      </c>
      <c r="AT507" s="53">
        <v>1.4983219999999999</v>
      </c>
      <c r="AU507" s="109">
        <v>7.1759399999999998</v>
      </c>
      <c r="AV507" s="109">
        <v>6.234E-3</v>
      </c>
    </row>
    <row r="508" spans="1:48" x14ac:dyDescent="0.3">
      <c r="A508" s="9">
        <v>507</v>
      </c>
      <c r="B508" s="3">
        <v>43965</v>
      </c>
      <c r="C508" s="112">
        <v>5.9647779999999999</v>
      </c>
      <c r="D508" s="54">
        <v>1.8072000000000001E-2</v>
      </c>
      <c r="E508" s="112">
        <v>2.9977E-2</v>
      </c>
      <c r="F508" s="54">
        <v>5.2631230000000002</v>
      </c>
      <c r="G508" s="54">
        <v>2.0046170000000001</v>
      </c>
      <c r="H508" s="54">
        <v>7.6603380000000003</v>
      </c>
      <c r="I508" s="54">
        <v>5.4190000000000002E-2</v>
      </c>
      <c r="J508" s="54">
        <v>1.601205</v>
      </c>
      <c r="K508" s="54">
        <v>0.95328599999999997</v>
      </c>
      <c r="L508" s="54">
        <v>2.030516</v>
      </c>
      <c r="M508" s="54">
        <v>0.17594599999999999</v>
      </c>
      <c r="N508" s="54">
        <v>1.5340009999999999</v>
      </c>
      <c r="O508" s="54">
        <v>0.13403599999999999</v>
      </c>
      <c r="P508" s="54">
        <v>7.7356910000000001</v>
      </c>
      <c r="Q508" s="54">
        <v>0</v>
      </c>
      <c r="R508" s="54">
        <v>3.3363999999999998E-2</v>
      </c>
      <c r="S508" s="54">
        <v>2.8997999999999999</v>
      </c>
      <c r="T508" s="54">
        <v>5.2885000000000001E-2</v>
      </c>
      <c r="U508" s="54">
        <v>7.1916440000000001</v>
      </c>
      <c r="V508" s="54">
        <v>8.0394159999999992</v>
      </c>
      <c r="W508" s="54">
        <v>1.9462390000000001</v>
      </c>
      <c r="X508" s="54">
        <v>2.3421000000000001E-2</v>
      </c>
      <c r="Y508" s="54">
        <v>1.6226399999999999</v>
      </c>
      <c r="Z508" s="54">
        <v>1.038621</v>
      </c>
      <c r="AA508" s="54">
        <v>7.7725850000000003</v>
      </c>
      <c r="AB508" s="54">
        <v>0</v>
      </c>
      <c r="AC508" s="54">
        <v>8.7546999999999997</v>
      </c>
      <c r="AD508" s="54">
        <v>1.441632</v>
      </c>
      <c r="AE508" s="54">
        <v>118.197547</v>
      </c>
      <c r="AF508" s="54">
        <v>9.4126030000000007</v>
      </c>
      <c r="AG508" s="53">
        <v>83.354973000000001</v>
      </c>
      <c r="AH508" s="53">
        <v>6.3186000000000006E-2</v>
      </c>
      <c r="AI508" s="54">
        <v>1.1658740000000001</v>
      </c>
      <c r="AJ508" s="54">
        <v>1.9295519999999999</v>
      </c>
      <c r="AK508" s="53">
        <v>2.8747000000000003</v>
      </c>
      <c r="AL508" s="53">
        <v>0.99668699999999999</v>
      </c>
      <c r="AM508" s="53">
        <v>1.7663000000000002E-2</v>
      </c>
      <c r="AN508" s="53">
        <v>0.15323999999999999</v>
      </c>
      <c r="AO508" s="53">
        <v>0</v>
      </c>
      <c r="AP508" s="53">
        <v>3.0377399999999999</v>
      </c>
      <c r="AQ508" s="53">
        <v>2.177486</v>
      </c>
      <c r="AR508" s="53">
        <v>3.5707000000000003E-2</v>
      </c>
      <c r="AS508" s="53">
        <v>2.954E-2</v>
      </c>
      <c r="AT508" s="53">
        <v>1.4989760000000001</v>
      </c>
      <c r="AU508" s="109">
        <v>7.1759399999999998</v>
      </c>
      <c r="AV508" s="109">
        <v>5.9849999999999999E-3</v>
      </c>
    </row>
    <row r="509" spans="1:48" x14ac:dyDescent="0.3">
      <c r="A509" s="9">
        <v>508</v>
      </c>
      <c r="B509" s="3">
        <v>43964</v>
      </c>
      <c r="C509" s="112">
        <v>5.9635660000000001</v>
      </c>
      <c r="D509" s="54">
        <v>1.8068000000000001E-2</v>
      </c>
      <c r="E509" s="112">
        <v>2.997E-2</v>
      </c>
      <c r="F509" s="54">
        <v>5.2638860000000003</v>
      </c>
      <c r="G509" s="54">
        <v>2.0070589999999999</v>
      </c>
      <c r="H509" s="54">
        <v>7.6816979999999999</v>
      </c>
      <c r="I509" s="54">
        <v>5.4816999999999998E-2</v>
      </c>
      <c r="J509" s="54">
        <v>1.595872</v>
      </c>
      <c r="K509" s="54">
        <v>0.94782500000000003</v>
      </c>
      <c r="L509" s="54">
        <v>2.0308220000000001</v>
      </c>
      <c r="M509" s="54">
        <v>0.17591899999999999</v>
      </c>
      <c r="N509" s="54">
        <v>1.5404340000000001</v>
      </c>
      <c r="O509" s="54">
        <v>0.13400699999999999</v>
      </c>
      <c r="P509" s="54">
        <v>7.7327820000000003</v>
      </c>
      <c r="Q509" s="54">
        <v>0</v>
      </c>
      <c r="R509" s="54">
        <v>3.3161000000000003E-2</v>
      </c>
      <c r="S509" s="54">
        <v>2.8839999999999999</v>
      </c>
      <c r="T509" s="54">
        <v>5.3574999999999998E-2</v>
      </c>
      <c r="U509" s="54">
        <v>7.1916440000000001</v>
      </c>
      <c r="V509" s="54">
        <v>8.0394159999999992</v>
      </c>
      <c r="W509" s="54">
        <v>1.951033</v>
      </c>
      <c r="X509" s="54">
        <v>2.3415999999999999E-2</v>
      </c>
      <c r="Y509" s="54">
        <v>1.6140599999999998</v>
      </c>
      <c r="Z509" s="54">
        <v>1.038403</v>
      </c>
      <c r="AA509" s="54">
        <v>7.8013769999999996</v>
      </c>
      <c r="AB509" s="54">
        <v>0</v>
      </c>
      <c r="AC509" s="54">
        <v>8.7546999999999997</v>
      </c>
      <c r="AD509" s="54">
        <v>1.441632</v>
      </c>
      <c r="AE509" s="54">
        <v>118.171688</v>
      </c>
      <c r="AF509" s="54">
        <v>9.4211969999999994</v>
      </c>
      <c r="AG509" s="53">
        <v>83.392064000000005</v>
      </c>
      <c r="AH509" s="53">
        <v>6.3131999999999994E-2</v>
      </c>
      <c r="AI509" s="54">
        <v>1.169082</v>
      </c>
      <c r="AJ509" s="54">
        <v>1.931684</v>
      </c>
      <c r="AK509" s="53">
        <v>2.8551000000000002</v>
      </c>
      <c r="AL509" s="53">
        <v>1.0001150000000001</v>
      </c>
      <c r="AM509" s="53">
        <v>1.7898000000000001E-2</v>
      </c>
      <c r="AN509" s="53">
        <v>0.15326999999999999</v>
      </c>
      <c r="AO509" s="53">
        <v>0</v>
      </c>
      <c r="AP509" s="53">
        <v>3.0377399999999999</v>
      </c>
      <c r="AQ509" s="53">
        <v>2.177486</v>
      </c>
      <c r="AR509" s="53">
        <v>3.5707000000000003E-2</v>
      </c>
      <c r="AS509" s="53">
        <v>2.954E-2</v>
      </c>
      <c r="AT509" s="53">
        <v>1.4984550000000001</v>
      </c>
      <c r="AU509" s="109">
        <v>7.1759399999999998</v>
      </c>
      <c r="AV509" s="109">
        <v>6.1060000000000003E-3</v>
      </c>
    </row>
    <row r="510" spans="1:48" x14ac:dyDescent="0.3">
      <c r="A510" s="9">
        <v>509</v>
      </c>
      <c r="B510" s="3">
        <v>43963</v>
      </c>
      <c r="C510" s="112">
        <v>5.9625279999999998</v>
      </c>
      <c r="D510" s="54">
        <v>1.8064E-2</v>
      </c>
      <c r="E510" s="112">
        <v>2.9963E-2</v>
      </c>
      <c r="F510" s="54">
        <v>5.2663250000000001</v>
      </c>
      <c r="G510" s="54">
        <v>2.0016029999999998</v>
      </c>
      <c r="H510" s="54">
        <v>7.7049789999999998</v>
      </c>
      <c r="I510" s="54">
        <v>5.5149999999999998E-2</v>
      </c>
      <c r="J510" s="54">
        <v>1.567858</v>
      </c>
      <c r="K510" s="54">
        <v>0.92855299999999996</v>
      </c>
      <c r="L510" s="54">
        <v>2.0284369999999998</v>
      </c>
      <c r="M510" s="54">
        <v>0.17589399999999999</v>
      </c>
      <c r="N510" s="54">
        <v>1.5427599999999999</v>
      </c>
      <c r="O510" s="54">
        <v>0.13397899999999999</v>
      </c>
      <c r="P510" s="54">
        <v>7.7344580000000001</v>
      </c>
      <c r="Q510" s="54">
        <v>0</v>
      </c>
      <c r="R510" s="54">
        <v>3.2604000000000001E-2</v>
      </c>
      <c r="S510" s="54">
        <v>2.8191999999999999</v>
      </c>
      <c r="T510" s="54">
        <v>5.4917000000000001E-2</v>
      </c>
      <c r="U510" s="54">
        <v>7.1916440000000001</v>
      </c>
      <c r="V510" s="54">
        <v>8.0394159999999992</v>
      </c>
      <c r="W510" s="54">
        <v>1.9510670000000001</v>
      </c>
      <c r="X510" s="54">
        <v>2.3411000000000001E-2</v>
      </c>
      <c r="Y510" s="54">
        <v>1.5778300000000001</v>
      </c>
      <c r="Z510" s="54">
        <v>1.0381880000000001</v>
      </c>
      <c r="AA510" s="54">
        <v>7.8528479999999998</v>
      </c>
      <c r="AB510" s="54">
        <v>0</v>
      </c>
      <c r="AC510" s="54">
        <v>8.7546999999999997</v>
      </c>
      <c r="AD510" s="54">
        <v>1.441632</v>
      </c>
      <c r="AE510" s="54">
        <v>118.22805099999999</v>
      </c>
      <c r="AF510" s="54">
        <v>9.4096580000000003</v>
      </c>
      <c r="AG510" s="53">
        <v>83.344622999999999</v>
      </c>
      <c r="AH510" s="53">
        <v>6.3023999999999997E-2</v>
      </c>
      <c r="AI510" s="54">
        <v>1.179346</v>
      </c>
      <c r="AJ510" s="54">
        <v>1.930742</v>
      </c>
      <c r="AK510" s="53">
        <v>2.8351000000000002</v>
      </c>
      <c r="AL510" s="53">
        <v>0</v>
      </c>
      <c r="AM510" s="53">
        <v>1.8214999999999999E-2</v>
      </c>
      <c r="AN510" s="53">
        <v>0.15279200000000001</v>
      </c>
      <c r="AO510" s="53">
        <v>0</v>
      </c>
      <c r="AP510" s="53">
        <v>3.0080879999999999</v>
      </c>
      <c r="AQ510" s="53">
        <v>2.177486</v>
      </c>
      <c r="AR510" s="53">
        <v>3.56E-2</v>
      </c>
      <c r="AS510" s="53">
        <v>2.9522E-2</v>
      </c>
      <c r="AT510" s="53">
        <v>1.4981610000000001</v>
      </c>
      <c r="AU510" s="109">
        <v>7.1759399999999998</v>
      </c>
      <c r="AV510" s="109">
        <v>6.2480000000000001E-3</v>
      </c>
    </row>
    <row r="511" spans="1:48" x14ac:dyDescent="0.3">
      <c r="A511" s="9">
        <v>510</v>
      </c>
      <c r="B511" s="3">
        <v>43962</v>
      </c>
      <c r="C511" s="112">
        <v>5.9613170000000002</v>
      </c>
      <c r="D511" s="54">
        <v>1.806E-2</v>
      </c>
      <c r="E511" s="112">
        <v>2.9956E-2</v>
      </c>
      <c r="F511" s="54">
        <v>5.2666469999999999</v>
      </c>
      <c r="G511" s="54">
        <v>2.0013559999999999</v>
      </c>
      <c r="H511" s="54">
        <v>7.7246610000000002</v>
      </c>
      <c r="I511" s="54">
        <v>5.5981999999999997E-2</v>
      </c>
      <c r="J511" s="54">
        <v>1.57168</v>
      </c>
      <c r="K511" s="54">
        <v>0.92898000000000003</v>
      </c>
      <c r="L511" s="54">
        <v>2.0281220000000002</v>
      </c>
      <c r="M511" s="54">
        <v>0.17586399999999999</v>
      </c>
      <c r="N511" s="54">
        <v>1.5429759999999999</v>
      </c>
      <c r="O511" s="54">
        <v>0.13392399999999999</v>
      </c>
      <c r="P511" s="54">
        <v>7.7317929999999997</v>
      </c>
      <c r="Q511" s="54">
        <v>0</v>
      </c>
      <c r="R511" s="54">
        <v>3.2800999999999997E-2</v>
      </c>
      <c r="S511" s="54">
        <v>2.8146999999999998</v>
      </c>
      <c r="T511" s="54">
        <v>5.4799E-2</v>
      </c>
      <c r="U511" s="54">
        <v>7.1916440000000001</v>
      </c>
      <c r="V511" s="54">
        <v>8.0394159999999992</v>
      </c>
      <c r="W511" s="54">
        <v>1.9485399999999999</v>
      </c>
      <c r="X511" s="54">
        <v>2.3406E-2</v>
      </c>
      <c r="Y511" s="54">
        <v>1.5768800000000001</v>
      </c>
      <c r="Z511" s="54">
        <v>1.037968</v>
      </c>
      <c r="AA511" s="54">
        <v>7.874517</v>
      </c>
      <c r="AB511" s="54">
        <v>0</v>
      </c>
      <c r="AC511" s="54">
        <v>8.7546999999999997</v>
      </c>
      <c r="AD511" s="54">
        <v>1.441632</v>
      </c>
      <c r="AE511" s="54">
        <v>118.170734</v>
      </c>
      <c r="AF511" s="54">
        <v>9.4146180000000008</v>
      </c>
      <c r="AG511" s="53">
        <v>83.346536999999998</v>
      </c>
      <c r="AH511" s="53">
        <v>6.3053999999999999E-2</v>
      </c>
      <c r="AI511" s="54">
        <v>1.1849099999999999</v>
      </c>
      <c r="AJ511" s="54">
        <v>1.9290229999999999</v>
      </c>
      <c r="AK511" s="53">
        <v>2.8250000000000002</v>
      </c>
      <c r="AL511" s="53">
        <v>0</v>
      </c>
      <c r="AM511" s="53">
        <v>1.8207000000000001E-2</v>
      </c>
      <c r="AN511" s="53">
        <v>0.152838</v>
      </c>
      <c r="AO511" s="53">
        <v>0</v>
      </c>
      <c r="AP511" s="53">
        <v>3.0080879999999999</v>
      </c>
      <c r="AQ511" s="53">
        <v>2.177486</v>
      </c>
      <c r="AR511" s="53">
        <v>3.56E-2</v>
      </c>
      <c r="AS511" s="53">
        <v>2.9522E-2</v>
      </c>
      <c r="AT511" s="53">
        <v>1.4985390000000001</v>
      </c>
      <c r="AU511" s="109">
        <v>7.1759399999999998</v>
      </c>
      <c r="AV511" s="109">
        <v>6.4159999999999998E-3</v>
      </c>
    </row>
    <row r="512" spans="1:48" x14ac:dyDescent="0.3">
      <c r="A512" s="9">
        <v>511</v>
      </c>
      <c r="B512" s="3">
        <v>43959</v>
      </c>
      <c r="C512" s="112">
        <v>5.9572690000000001</v>
      </c>
      <c r="D512" s="54">
        <v>1.8047000000000001E-2</v>
      </c>
      <c r="E512" s="112">
        <v>2.9936999999999998E-2</v>
      </c>
      <c r="F512" s="54">
        <v>5.2704170000000001</v>
      </c>
      <c r="G512" s="54">
        <v>2.0097499999999999</v>
      </c>
      <c r="H512" s="54">
        <v>7.857831</v>
      </c>
      <c r="I512" s="54">
        <v>5.6054E-2</v>
      </c>
      <c r="J512" s="54">
        <v>1.583029</v>
      </c>
      <c r="K512" s="54">
        <v>0.93842400000000004</v>
      </c>
      <c r="L512" s="54">
        <v>2.0363509999999998</v>
      </c>
      <c r="M512" s="54">
        <v>0.175765</v>
      </c>
      <c r="N512" s="54">
        <v>1.551941</v>
      </c>
      <c r="O512" s="54">
        <v>0.13381499999999999</v>
      </c>
      <c r="P512" s="54">
        <v>7.7279669999999996</v>
      </c>
      <c r="Q512" s="54">
        <v>0</v>
      </c>
      <c r="R512" s="54">
        <v>3.3066999999999999E-2</v>
      </c>
      <c r="S512" s="54">
        <v>2.8443000000000001</v>
      </c>
      <c r="T512" s="54">
        <v>5.4893999999999998E-2</v>
      </c>
      <c r="U512" s="54">
        <v>7.0645769999999999</v>
      </c>
      <c r="V512" s="54">
        <v>7.8690030000000002</v>
      </c>
      <c r="W512" s="54">
        <v>1.959643</v>
      </c>
      <c r="X512" s="54">
        <v>2.3365E-2</v>
      </c>
      <c r="Y512" s="54">
        <v>1.5924800000000001</v>
      </c>
      <c r="Z512" s="54">
        <v>1.037191</v>
      </c>
      <c r="AA512" s="54">
        <v>8.0181579999999997</v>
      </c>
      <c r="AB512" s="54">
        <v>0</v>
      </c>
      <c r="AC512" s="54">
        <v>8.5748669999999994</v>
      </c>
      <c r="AD512" s="54">
        <v>1.438172</v>
      </c>
      <c r="AE512" s="54">
        <v>118.31110099999999</v>
      </c>
      <c r="AF512" s="54">
        <v>9.4445200000000007</v>
      </c>
      <c r="AG512" s="53">
        <v>83.406627</v>
      </c>
      <c r="AH512" s="53">
        <v>6.3158000000000006E-2</v>
      </c>
      <c r="AI512" s="54">
        <v>1.1976450000000001</v>
      </c>
      <c r="AJ512" s="54">
        <v>1.9361630000000001</v>
      </c>
      <c r="AK512" s="53">
        <v>2.8487</v>
      </c>
      <c r="AL512" s="53">
        <v>0</v>
      </c>
      <c r="AM512" s="53">
        <v>1.8608E-2</v>
      </c>
      <c r="AN512" s="53">
        <v>0.15326999999999999</v>
      </c>
      <c r="AO512" s="53">
        <v>0</v>
      </c>
      <c r="AP512" s="53">
        <v>3.0080879999999999</v>
      </c>
      <c r="AQ512" s="53">
        <v>2.177486</v>
      </c>
      <c r="AR512" s="53">
        <v>3.56E-2</v>
      </c>
      <c r="AS512" s="53">
        <v>2.9522E-2</v>
      </c>
      <c r="AT512" s="53">
        <v>1.502478</v>
      </c>
      <c r="AU512" s="109">
        <v>7.1759399999999998</v>
      </c>
      <c r="AV512" s="109">
        <v>6.1840000000000003E-3</v>
      </c>
    </row>
    <row r="513" spans="1:48" x14ac:dyDescent="0.3">
      <c r="A513" s="9">
        <v>512</v>
      </c>
      <c r="B513" s="3">
        <v>43958</v>
      </c>
      <c r="C513" s="112">
        <v>5.9560000000000004</v>
      </c>
      <c r="D513" s="54">
        <v>1.8041000000000001E-2</v>
      </c>
      <c r="E513" s="112">
        <v>2.9929999999999998E-2</v>
      </c>
      <c r="F513" s="54">
        <v>5.2653449999999999</v>
      </c>
      <c r="G513" s="54">
        <v>2.0035069999999999</v>
      </c>
      <c r="H513" s="54">
        <v>7.7981910000000001</v>
      </c>
      <c r="I513" s="54">
        <v>5.5816999999999999E-2</v>
      </c>
      <c r="J513" s="54">
        <v>1.583683</v>
      </c>
      <c r="K513" s="54">
        <v>0.93596400000000002</v>
      </c>
      <c r="L513" s="54">
        <v>2.0283850000000001</v>
      </c>
      <c r="M513" s="54">
        <v>0.175731</v>
      </c>
      <c r="N513" s="54">
        <v>1.542484</v>
      </c>
      <c r="O513" s="54">
        <v>0.133796</v>
      </c>
      <c r="P513" s="54">
        <v>7.7491750000000001</v>
      </c>
      <c r="Q513" s="54">
        <v>0</v>
      </c>
      <c r="R513" s="54">
        <v>3.3105000000000002E-2</v>
      </c>
      <c r="S513" s="54">
        <v>2.8278999999999996</v>
      </c>
      <c r="T513" s="54">
        <v>5.3876E-2</v>
      </c>
      <c r="U513" s="54">
        <v>7.0645769999999999</v>
      </c>
      <c r="V513" s="54">
        <v>7.8690030000000002</v>
      </c>
      <c r="W513" s="54">
        <v>1.9495769999999999</v>
      </c>
      <c r="X513" s="54">
        <v>2.3362000000000001E-2</v>
      </c>
      <c r="Y513" s="54">
        <v>1.58307</v>
      </c>
      <c r="Z513" s="54">
        <v>1.0369299999999999</v>
      </c>
      <c r="AA513" s="54">
        <v>7.9346560000000004</v>
      </c>
      <c r="AB513" s="54">
        <v>0</v>
      </c>
      <c r="AC513" s="54">
        <v>8.5748669999999994</v>
      </c>
      <c r="AD513" s="54">
        <v>1.438172</v>
      </c>
      <c r="AE513" s="54">
        <v>118.63626499999999</v>
      </c>
      <c r="AF513" s="54">
        <v>9.3992299999999993</v>
      </c>
      <c r="AG513" s="53">
        <v>83.247017</v>
      </c>
      <c r="AH513" s="53">
        <v>6.3131999999999994E-2</v>
      </c>
      <c r="AI513" s="54">
        <v>1.190196</v>
      </c>
      <c r="AJ513" s="54">
        <v>1.9295910000000001</v>
      </c>
      <c r="AK513" s="53">
        <v>2.8285</v>
      </c>
      <c r="AL513" s="53">
        <v>0</v>
      </c>
      <c r="AM513" s="53">
        <v>1.8213E-2</v>
      </c>
      <c r="AN513" s="53">
        <v>0.153</v>
      </c>
      <c r="AO513" s="53">
        <v>0</v>
      </c>
      <c r="AP513" s="53">
        <v>3.0080879999999999</v>
      </c>
      <c r="AQ513" s="53">
        <v>2.177486</v>
      </c>
      <c r="AR513" s="53">
        <v>3.56E-2</v>
      </c>
      <c r="AS513" s="53">
        <v>2.9522E-2</v>
      </c>
      <c r="AT513" s="53">
        <v>1.4997400000000001</v>
      </c>
      <c r="AU513" s="109">
        <v>7.1759399999999998</v>
      </c>
      <c r="AV513" s="109">
        <v>6.228E-3</v>
      </c>
    </row>
    <row r="514" spans="1:48" x14ac:dyDescent="0.3">
      <c r="A514" s="9">
        <v>513</v>
      </c>
      <c r="B514" s="3">
        <v>43957</v>
      </c>
      <c r="C514" s="112">
        <v>5.9542010000000003</v>
      </c>
      <c r="D514" s="54">
        <v>1.8037000000000001E-2</v>
      </c>
      <c r="E514" s="112">
        <v>2.9923000000000002E-2</v>
      </c>
      <c r="F514" s="54">
        <v>5.261317</v>
      </c>
      <c r="G514" s="54">
        <v>2.0013079999999999</v>
      </c>
      <c r="H514" s="54">
        <v>7.7289529999999997</v>
      </c>
      <c r="I514" s="54">
        <v>5.5093000000000003E-2</v>
      </c>
      <c r="J514" s="54">
        <v>1.5880449999999999</v>
      </c>
      <c r="K514" s="54">
        <v>0.94509299999999996</v>
      </c>
      <c r="L514" s="54">
        <v>2.0273370000000002</v>
      </c>
      <c r="M514" s="54">
        <v>0.175702</v>
      </c>
      <c r="N514" s="54">
        <v>1.5376350000000001</v>
      </c>
      <c r="O514" s="54">
        <v>0.13373699999999999</v>
      </c>
      <c r="P514" s="54">
        <v>7.7770479999999997</v>
      </c>
      <c r="Q514" s="54">
        <v>0</v>
      </c>
      <c r="R514" s="54">
        <v>3.3009999999999998E-2</v>
      </c>
      <c r="S514" s="54">
        <v>2.8329</v>
      </c>
      <c r="T514" s="54">
        <v>5.3004999999999997E-2</v>
      </c>
      <c r="U514" s="54">
        <v>7.0645769999999999</v>
      </c>
      <c r="V514" s="54">
        <v>7.8690030000000002</v>
      </c>
      <c r="W514" s="54">
        <v>1.9426209999999999</v>
      </c>
      <c r="X514" s="54">
        <v>2.3355000000000001E-2</v>
      </c>
      <c r="Y514" s="54">
        <v>1.5852900000000001</v>
      </c>
      <c r="Z514" s="54">
        <v>1.036705</v>
      </c>
      <c r="AA514" s="54">
        <v>7.8526689999999997</v>
      </c>
      <c r="AB514" s="54">
        <v>0</v>
      </c>
      <c r="AC514" s="54">
        <v>8.5748669999999994</v>
      </c>
      <c r="AD514" s="54">
        <v>1.438172</v>
      </c>
      <c r="AE514" s="54">
        <v>118.997125</v>
      </c>
      <c r="AF514" s="54">
        <v>9.3937329999999992</v>
      </c>
      <c r="AG514" s="53">
        <v>83.230980000000002</v>
      </c>
      <c r="AH514" s="53">
        <v>6.3051999999999997E-2</v>
      </c>
      <c r="AI514" s="54">
        <v>1.17692</v>
      </c>
      <c r="AJ514" s="54">
        <v>1.9253979999999999</v>
      </c>
      <c r="AK514" s="53">
        <v>2.8410000000000002</v>
      </c>
      <c r="AL514" s="53">
        <v>0</v>
      </c>
      <c r="AM514" s="53">
        <v>1.7899000000000002E-2</v>
      </c>
      <c r="AN514" s="53">
        <v>0.15266099999999999</v>
      </c>
      <c r="AO514" s="53">
        <v>0</v>
      </c>
      <c r="AP514" s="53">
        <v>3.0080879999999999</v>
      </c>
      <c r="AQ514" s="53">
        <v>2.177486</v>
      </c>
      <c r="AR514" s="53">
        <v>3.56E-2</v>
      </c>
      <c r="AS514" s="53">
        <v>2.9522E-2</v>
      </c>
      <c r="AT514" s="53">
        <v>1.499404</v>
      </c>
      <c r="AU514" s="109">
        <v>7.1759399999999998</v>
      </c>
      <c r="AV514" s="109">
        <v>6.4029999999999998E-3</v>
      </c>
    </row>
    <row r="515" spans="1:48" x14ac:dyDescent="0.3">
      <c r="A515" s="9">
        <v>514</v>
      </c>
      <c r="B515" s="3">
        <v>43956</v>
      </c>
      <c r="C515" s="112">
        <v>5.9529069999999997</v>
      </c>
      <c r="D515" s="54">
        <v>1.8031999999999999E-2</v>
      </c>
      <c r="E515" s="112">
        <v>2.9916000000000002E-2</v>
      </c>
      <c r="F515" s="54">
        <v>5.2528300000000003</v>
      </c>
      <c r="G515" s="54">
        <v>1.995714</v>
      </c>
      <c r="H515" s="54">
        <v>7.6599560000000002</v>
      </c>
      <c r="I515" s="54">
        <v>5.4944E-2</v>
      </c>
      <c r="J515" s="54">
        <v>1.5884959999999999</v>
      </c>
      <c r="K515" s="54">
        <v>0.94681199999999999</v>
      </c>
      <c r="L515" s="54">
        <v>2.0234990000000002</v>
      </c>
      <c r="M515" s="54">
        <v>0.175673</v>
      </c>
      <c r="N515" s="54">
        <v>1.528581</v>
      </c>
      <c r="O515" s="54">
        <v>0.13370000000000001</v>
      </c>
      <c r="P515" s="54">
        <v>7.7845310000000003</v>
      </c>
      <c r="Q515" s="54">
        <v>0</v>
      </c>
      <c r="R515" s="54">
        <v>3.2981999999999997E-2</v>
      </c>
      <c r="S515" s="54">
        <v>2.8266</v>
      </c>
      <c r="T515" s="54">
        <v>5.2187999999999998E-2</v>
      </c>
      <c r="U515" s="54">
        <v>7.0645769999999999</v>
      </c>
      <c r="V515" s="54">
        <v>7.8690030000000002</v>
      </c>
      <c r="W515" s="54">
        <v>1.9317800000000001</v>
      </c>
      <c r="X515" s="54">
        <v>2.3349999999999999E-2</v>
      </c>
      <c r="Y515" s="54">
        <v>1.58257</v>
      </c>
      <c r="Z515" s="54">
        <v>1.0364800000000001</v>
      </c>
      <c r="AA515" s="54">
        <v>7.7960159999999998</v>
      </c>
      <c r="AB515" s="54">
        <v>0</v>
      </c>
      <c r="AC515" s="54">
        <v>8.5748669999999994</v>
      </c>
      <c r="AD515" s="54">
        <v>1.438172</v>
      </c>
      <c r="AE515" s="54">
        <v>119.12620800000001</v>
      </c>
      <c r="AF515" s="54">
        <v>9.3789909999999992</v>
      </c>
      <c r="AG515" s="53">
        <v>83.160157999999996</v>
      </c>
      <c r="AH515" s="53">
        <v>6.3014000000000001E-2</v>
      </c>
      <c r="AI515" s="54">
        <v>1.172752</v>
      </c>
      <c r="AJ515" s="54">
        <v>1.918129</v>
      </c>
      <c r="AK515" s="53">
        <v>2.8216000000000001</v>
      </c>
      <c r="AL515" s="53">
        <v>0</v>
      </c>
      <c r="AM515" s="53">
        <v>1.7260000000000001E-2</v>
      </c>
      <c r="AN515" s="53">
        <v>0.15227599999999999</v>
      </c>
      <c r="AO515" s="53">
        <v>0</v>
      </c>
      <c r="AP515" s="53">
        <v>2.9965069999999998</v>
      </c>
      <c r="AQ515" s="53">
        <v>2.177486</v>
      </c>
      <c r="AR515" s="53">
        <v>3.5486999999999998E-2</v>
      </c>
      <c r="AS515" s="53">
        <v>2.9572999999999999E-2</v>
      </c>
      <c r="AT515" s="53">
        <v>1.4964850000000001</v>
      </c>
      <c r="AU515" s="109">
        <v>7.1759399999999998</v>
      </c>
      <c r="AV515" s="109">
        <v>5.8389999999999996E-3</v>
      </c>
    </row>
    <row r="516" spans="1:48" x14ac:dyDescent="0.3">
      <c r="A516" s="9">
        <v>515</v>
      </c>
      <c r="B516" s="3">
        <v>43955</v>
      </c>
      <c r="C516" s="112">
        <v>5.9512749999999999</v>
      </c>
      <c r="D516" s="54">
        <v>1.8027999999999999E-2</v>
      </c>
      <c r="E516" s="112">
        <v>2.9909000000000002E-2</v>
      </c>
      <c r="F516" s="54">
        <v>5.2500830000000001</v>
      </c>
      <c r="G516" s="54">
        <v>2.0053420000000002</v>
      </c>
      <c r="H516" s="54">
        <v>7.6452169999999997</v>
      </c>
      <c r="I516" s="54">
        <v>5.4961000000000003E-2</v>
      </c>
      <c r="J516" s="54">
        <v>1.62906</v>
      </c>
      <c r="K516" s="54">
        <v>0.97377999999999998</v>
      </c>
      <c r="L516" s="54">
        <v>2.0272779999999999</v>
      </c>
      <c r="M516" s="54">
        <v>0.17563999999999999</v>
      </c>
      <c r="N516" s="54">
        <v>1.532181</v>
      </c>
      <c r="O516" s="54">
        <v>0.13365199999999999</v>
      </c>
      <c r="P516" s="54">
        <v>7.782368</v>
      </c>
      <c r="Q516" s="54">
        <v>0</v>
      </c>
      <c r="R516" s="54">
        <v>3.3375000000000002E-2</v>
      </c>
      <c r="S516" s="54">
        <v>2.8959999999999999</v>
      </c>
      <c r="T516" s="54">
        <v>5.1346999999999997E-2</v>
      </c>
      <c r="U516" s="54">
        <v>7.0645769999999999</v>
      </c>
      <c r="V516" s="54">
        <v>7.8690030000000002</v>
      </c>
      <c r="W516" s="54">
        <v>1.930312</v>
      </c>
      <c r="X516" s="54">
        <v>2.3334000000000001E-2</v>
      </c>
      <c r="Y516" s="54">
        <v>1.6195599999999999</v>
      </c>
      <c r="Z516" s="54">
        <v>1.0362469999999999</v>
      </c>
      <c r="AA516" s="54">
        <v>7.7705330000000004</v>
      </c>
      <c r="AB516" s="54">
        <v>0</v>
      </c>
      <c r="AC516" s="54">
        <v>8.5748669999999994</v>
      </c>
      <c r="AD516" s="54">
        <v>1.438172</v>
      </c>
      <c r="AE516" s="54">
        <v>119.185935</v>
      </c>
      <c r="AF516" s="54">
        <v>9.4003060000000005</v>
      </c>
      <c r="AG516" s="53">
        <v>83.198699000000005</v>
      </c>
      <c r="AH516" s="53">
        <v>6.2989000000000003E-2</v>
      </c>
      <c r="AI516" s="54">
        <v>1.1638470000000001</v>
      </c>
      <c r="AJ516" s="54">
        <v>1.917133</v>
      </c>
      <c r="AK516" s="53">
        <v>2.8266</v>
      </c>
      <c r="AL516" s="53">
        <v>0</v>
      </c>
      <c r="AM516" s="53">
        <v>1.7308E-2</v>
      </c>
      <c r="AN516" s="53">
        <v>0.152895</v>
      </c>
      <c r="AO516" s="53">
        <v>0</v>
      </c>
      <c r="AP516" s="53">
        <v>2.9965069999999998</v>
      </c>
      <c r="AQ516" s="53">
        <v>2.177486</v>
      </c>
      <c r="AR516" s="53">
        <v>3.5486999999999998E-2</v>
      </c>
      <c r="AS516" s="53">
        <v>2.9572999999999999E-2</v>
      </c>
      <c r="AT516" s="53">
        <v>1.4996780000000001</v>
      </c>
      <c r="AU516" s="109">
        <v>7.1759399999999998</v>
      </c>
      <c r="AV516" s="109">
        <v>5.5760000000000002E-3</v>
      </c>
    </row>
    <row r="517" spans="1:48" x14ac:dyDescent="0.3">
      <c r="A517" s="9">
        <v>516</v>
      </c>
      <c r="B517" s="3">
        <v>43951</v>
      </c>
      <c r="C517" s="112">
        <v>5.9459960000000001</v>
      </c>
      <c r="D517" s="54">
        <v>1.8009000000000001E-2</v>
      </c>
      <c r="E517" s="112">
        <v>2.9881000000000001E-2</v>
      </c>
      <c r="F517" s="54">
        <v>5.241085</v>
      </c>
      <c r="G517" s="54">
        <v>2.0053740000000002</v>
      </c>
      <c r="H517" s="54">
        <v>7.5983919999999996</v>
      </c>
      <c r="I517" s="54">
        <v>5.4663000000000003E-2</v>
      </c>
      <c r="J517" s="54">
        <v>1.6319170000000001</v>
      </c>
      <c r="K517" s="54">
        <v>0.97417100000000001</v>
      </c>
      <c r="L517" s="54">
        <v>2.0264310000000001</v>
      </c>
      <c r="M517" s="54">
        <v>0.175514</v>
      </c>
      <c r="N517" s="54">
        <v>1.543331</v>
      </c>
      <c r="O517" s="54">
        <v>0.13353100000000001</v>
      </c>
      <c r="P517" s="54">
        <v>7.7729090000000003</v>
      </c>
      <c r="Q517" s="54">
        <v>0</v>
      </c>
      <c r="R517" s="54">
        <v>3.3332000000000001E-2</v>
      </c>
      <c r="S517" s="54">
        <v>2.9125999999999999</v>
      </c>
      <c r="T517" s="54">
        <v>5.3256999999999999E-2</v>
      </c>
      <c r="U517" s="54">
        <v>6.9333330000000002</v>
      </c>
      <c r="V517" s="54">
        <v>7.6133230000000003</v>
      </c>
      <c r="W517" s="54">
        <v>1.936906</v>
      </c>
      <c r="X517" s="54">
        <v>2.3304999999999999E-2</v>
      </c>
      <c r="Y517" s="54">
        <v>1.6285400000000001</v>
      </c>
      <c r="Z517" s="54">
        <v>1.035309</v>
      </c>
      <c r="AA517" s="54">
        <v>7.7465960000000003</v>
      </c>
      <c r="AB517" s="54">
        <v>0</v>
      </c>
      <c r="AC517" s="54">
        <v>8.5247250000000001</v>
      </c>
      <c r="AD517" s="54">
        <v>1.409761</v>
      </c>
      <c r="AE517" s="54">
        <v>119.091109</v>
      </c>
      <c r="AF517" s="54">
        <v>9.3993400000000005</v>
      </c>
      <c r="AG517" s="53">
        <v>83.127352999999999</v>
      </c>
      <c r="AH517" s="53">
        <v>6.2870999999999996E-2</v>
      </c>
      <c r="AI517" s="54">
        <v>1.1614469999999999</v>
      </c>
      <c r="AJ517" s="54">
        <v>1.918798</v>
      </c>
      <c r="AK517" s="53">
        <v>2.8176000000000001</v>
      </c>
      <c r="AL517" s="53">
        <v>0</v>
      </c>
      <c r="AM517" s="53">
        <v>1.7056000000000002E-2</v>
      </c>
      <c r="AN517" s="53">
        <v>0.15293399999999999</v>
      </c>
      <c r="AO517" s="53">
        <v>0</v>
      </c>
      <c r="AP517" s="53">
        <v>2.9964179999999998</v>
      </c>
      <c r="AQ517" s="53">
        <v>2.177486</v>
      </c>
      <c r="AR517" s="53">
        <v>3.5102000000000001E-2</v>
      </c>
      <c r="AS517" s="53">
        <v>2.9499999999999998E-2</v>
      </c>
      <c r="AT517" s="53">
        <v>1.4981660000000001</v>
      </c>
      <c r="AU517" s="109">
        <v>6.3211259999999996</v>
      </c>
      <c r="AV517" s="109">
        <v>5.326E-3</v>
      </c>
    </row>
    <row r="518" spans="1:48" x14ac:dyDescent="0.3">
      <c r="A518" s="9">
        <v>517</v>
      </c>
      <c r="B518" s="3">
        <v>43950</v>
      </c>
      <c r="C518" s="112">
        <v>5.9447380000000001</v>
      </c>
      <c r="D518" s="54">
        <v>1.8003000000000002E-2</v>
      </c>
      <c r="E518" s="112">
        <v>2.9873E-2</v>
      </c>
      <c r="F518" s="54">
        <v>5.2380649999999997</v>
      </c>
      <c r="G518" s="54">
        <v>2.000445</v>
      </c>
      <c r="H518" s="54">
        <v>7.5963399999999996</v>
      </c>
      <c r="I518" s="54">
        <v>5.4838999999999999E-2</v>
      </c>
      <c r="J518" s="54">
        <v>1.6202049999999999</v>
      </c>
      <c r="K518" s="54">
        <v>0.95370999999999995</v>
      </c>
      <c r="L518" s="54">
        <v>2.021474</v>
      </c>
      <c r="M518" s="54">
        <v>0.175486</v>
      </c>
      <c r="N518" s="54">
        <v>1.5301549999999999</v>
      </c>
      <c r="O518" s="54">
        <v>0.13350300000000001</v>
      </c>
      <c r="P518" s="54">
        <v>7.7781269999999996</v>
      </c>
      <c r="Q518" s="54">
        <v>0</v>
      </c>
      <c r="R518" s="54">
        <v>3.3001000000000003E-2</v>
      </c>
      <c r="S518" s="54">
        <v>2.8930000000000002</v>
      </c>
      <c r="T518" s="54">
        <v>5.1679999999999997E-2</v>
      </c>
      <c r="U518" s="54">
        <v>6.9333330000000002</v>
      </c>
      <c r="V518" s="54">
        <v>7.6133230000000003</v>
      </c>
      <c r="W518" s="54">
        <v>1.92963</v>
      </c>
      <c r="X518" s="54">
        <v>2.3299E-2</v>
      </c>
      <c r="Y518" s="54">
        <v>1.6170399999999998</v>
      </c>
      <c r="Z518" s="54">
        <v>1.0350889999999999</v>
      </c>
      <c r="AA518" s="54">
        <v>7.743417</v>
      </c>
      <c r="AB518" s="54">
        <v>0</v>
      </c>
      <c r="AC518" s="54">
        <v>8.5247250000000001</v>
      </c>
      <c r="AD518" s="54">
        <v>1.409761</v>
      </c>
      <c r="AE518" s="54">
        <v>119.172183</v>
      </c>
      <c r="AF518" s="54">
        <v>9.3844969999999996</v>
      </c>
      <c r="AG518" s="53">
        <v>83.081187999999997</v>
      </c>
      <c r="AH518" s="53">
        <v>6.2726000000000004E-2</v>
      </c>
      <c r="AI518" s="54">
        <v>1.16334</v>
      </c>
      <c r="AJ518" s="54">
        <v>1.9146810000000001</v>
      </c>
      <c r="AK518" s="53">
        <v>2.8111000000000002</v>
      </c>
      <c r="AL518" s="53">
        <v>0</v>
      </c>
      <c r="AM518" s="53">
        <v>1.6972999999999999E-2</v>
      </c>
      <c r="AN518" s="53">
        <v>0.15227499999999999</v>
      </c>
      <c r="AO518" s="53">
        <v>0</v>
      </c>
      <c r="AP518" s="53">
        <v>2.9964179999999998</v>
      </c>
      <c r="AQ518" s="53">
        <v>2.0345629999999999</v>
      </c>
      <c r="AR518" s="53">
        <v>3.5102000000000001E-2</v>
      </c>
      <c r="AS518" s="53">
        <v>2.9499999999999998E-2</v>
      </c>
      <c r="AT518" s="53">
        <v>1.4943630000000001</v>
      </c>
      <c r="AU518" s="109">
        <v>6.3211259999999996</v>
      </c>
      <c r="AV518" s="109">
        <v>5.1419999999999999E-3</v>
      </c>
    </row>
    <row r="519" spans="1:48" x14ac:dyDescent="0.3">
      <c r="A519" s="9">
        <v>518</v>
      </c>
      <c r="B519" s="3">
        <v>43949</v>
      </c>
      <c r="C519" s="112">
        <v>5.9435019999999996</v>
      </c>
      <c r="D519" s="54">
        <v>1.7981E-2</v>
      </c>
      <c r="E519" s="112">
        <v>2.9864000000000002E-2</v>
      </c>
      <c r="F519" s="54">
        <v>5.2354050000000001</v>
      </c>
      <c r="G519" s="54">
        <v>2.0001549999999999</v>
      </c>
      <c r="H519" s="54">
        <v>7.5459550000000002</v>
      </c>
      <c r="I519" s="54">
        <v>5.5048E-2</v>
      </c>
      <c r="J519" s="54">
        <v>1.6299669999999999</v>
      </c>
      <c r="K519" s="54">
        <v>0.95784599999999998</v>
      </c>
      <c r="L519" s="54">
        <v>2.0187360000000001</v>
      </c>
      <c r="M519" s="54">
        <v>0.175459</v>
      </c>
      <c r="N519" s="54">
        <v>1.534041</v>
      </c>
      <c r="O519" s="54">
        <v>0.13345099999999999</v>
      </c>
      <c r="P519" s="54">
        <v>7.7789460000000004</v>
      </c>
      <c r="Q519" s="54">
        <v>0</v>
      </c>
      <c r="R519" s="54">
        <v>3.3126000000000003E-2</v>
      </c>
      <c r="S519" s="54">
        <v>2.9032999999999998</v>
      </c>
      <c r="T519" s="54">
        <v>5.2410999999999999E-2</v>
      </c>
      <c r="U519" s="54">
        <v>6.9333330000000002</v>
      </c>
      <c r="V519" s="54">
        <v>7.6133230000000003</v>
      </c>
      <c r="W519" s="54">
        <v>1.9304680000000001</v>
      </c>
      <c r="X519" s="54">
        <v>2.3293999999999999E-2</v>
      </c>
      <c r="Y519" s="54">
        <v>1.62297</v>
      </c>
      <c r="Z519" s="54">
        <v>1.03487</v>
      </c>
      <c r="AA519" s="54">
        <v>7.7058859999999996</v>
      </c>
      <c r="AB519" s="54">
        <v>0</v>
      </c>
      <c r="AC519" s="54">
        <v>8.5247250000000001</v>
      </c>
      <c r="AD519" s="54">
        <v>1.409761</v>
      </c>
      <c r="AE519" s="54">
        <v>119.067311</v>
      </c>
      <c r="AF519" s="54">
        <v>9.3712119999999999</v>
      </c>
      <c r="AG519" s="53">
        <v>83.004386999999994</v>
      </c>
      <c r="AH519" s="53">
        <v>6.2843999999999997E-2</v>
      </c>
      <c r="AI519" s="54">
        <v>1.1597219999999999</v>
      </c>
      <c r="AJ519" s="54">
        <v>1.9148099999999999</v>
      </c>
      <c r="AK519" s="53">
        <v>2.8292000000000002</v>
      </c>
      <c r="AL519" s="53">
        <v>0</v>
      </c>
      <c r="AM519" s="53">
        <v>1.6763E-2</v>
      </c>
      <c r="AN519" s="53">
        <v>0.15220500000000001</v>
      </c>
      <c r="AO519" s="53">
        <v>0</v>
      </c>
      <c r="AP519" s="53">
        <v>2.9108529999999999</v>
      </c>
      <c r="AQ519" s="53">
        <v>2.0345629999999999</v>
      </c>
      <c r="AR519" s="53">
        <v>3.4569000000000003E-2</v>
      </c>
      <c r="AS519" s="53">
        <v>2.9283E-2</v>
      </c>
      <c r="AT519" s="53">
        <v>1.495592</v>
      </c>
      <c r="AU519" s="109">
        <v>6.3211259999999996</v>
      </c>
      <c r="AV519" s="109">
        <v>5.1910000000000003E-3</v>
      </c>
    </row>
    <row r="520" spans="1:48" x14ac:dyDescent="0.3">
      <c r="A520" s="9">
        <v>519</v>
      </c>
      <c r="B520" s="3">
        <v>43948</v>
      </c>
      <c r="C520" s="112">
        <v>5.9421239999999997</v>
      </c>
      <c r="D520" s="54">
        <v>1.7964999999999998E-2</v>
      </c>
      <c r="E520" s="112">
        <v>2.9855E-2</v>
      </c>
      <c r="F520" s="54">
        <v>5.2271599999999996</v>
      </c>
      <c r="G520" s="54">
        <v>1.9866889999999999</v>
      </c>
      <c r="H520" s="54">
        <v>7.4477599999999997</v>
      </c>
      <c r="I520" s="54">
        <v>5.5369000000000002E-2</v>
      </c>
      <c r="J520" s="54">
        <v>1.5960240000000001</v>
      </c>
      <c r="K520" s="54">
        <v>0.93606299999999998</v>
      </c>
      <c r="L520" s="54">
        <v>2.0078849999999999</v>
      </c>
      <c r="M520" s="54">
        <v>0.17543300000000001</v>
      </c>
      <c r="N520" s="54">
        <v>1.519498</v>
      </c>
      <c r="O520" s="54">
        <v>0.133407</v>
      </c>
      <c r="P520" s="54">
        <v>7.748246</v>
      </c>
      <c r="Q520" s="54">
        <v>0</v>
      </c>
      <c r="R520" s="54">
        <v>3.2550999999999997E-2</v>
      </c>
      <c r="S520" s="54">
        <v>2.8273000000000001</v>
      </c>
      <c r="T520" s="54">
        <v>5.1891E-2</v>
      </c>
      <c r="U520" s="54">
        <v>6.9333330000000002</v>
      </c>
      <c r="V520" s="54">
        <v>7.6133230000000003</v>
      </c>
      <c r="W520" s="54">
        <v>1.9163140000000001</v>
      </c>
      <c r="X520" s="54">
        <v>2.3286000000000001E-2</v>
      </c>
      <c r="Y520" s="54">
        <v>1.5823300000000002</v>
      </c>
      <c r="Z520" s="54">
        <v>1.034659</v>
      </c>
      <c r="AA520" s="54">
        <v>7.6300109999999997</v>
      </c>
      <c r="AB520" s="54">
        <v>0</v>
      </c>
      <c r="AC520" s="54">
        <v>8.5247250000000001</v>
      </c>
      <c r="AD520" s="54">
        <v>1.409761</v>
      </c>
      <c r="AE520" s="54">
        <v>118.438412</v>
      </c>
      <c r="AF520" s="54">
        <v>9.3096289999999993</v>
      </c>
      <c r="AG520" s="53">
        <v>82.825376000000006</v>
      </c>
      <c r="AH520" s="53">
        <v>6.2671000000000004E-2</v>
      </c>
      <c r="AI520" s="54">
        <v>1.1560220000000001</v>
      </c>
      <c r="AJ520" s="54">
        <v>1.904784</v>
      </c>
      <c r="AK520" s="53">
        <v>2.8008000000000002</v>
      </c>
      <c r="AL520" s="53">
        <v>0</v>
      </c>
      <c r="AM520" s="53">
        <v>1.7408E-2</v>
      </c>
      <c r="AN520" s="53">
        <v>0.15099699999999999</v>
      </c>
      <c r="AO520" s="53">
        <v>0</v>
      </c>
      <c r="AP520" s="53">
        <v>2.9108529999999999</v>
      </c>
      <c r="AQ520" s="53">
        <v>2.0345629999999999</v>
      </c>
      <c r="AR520" s="53">
        <v>3.4569000000000003E-2</v>
      </c>
      <c r="AS520" s="53">
        <v>2.9283E-2</v>
      </c>
      <c r="AT520" s="53">
        <v>1.4878819999999999</v>
      </c>
      <c r="AU520" s="109">
        <v>6.3211259999999996</v>
      </c>
      <c r="AV520" s="109">
        <v>5.6610000000000002E-3</v>
      </c>
    </row>
    <row r="521" spans="1:48" x14ac:dyDescent="0.3">
      <c r="A521" s="9">
        <v>520</v>
      </c>
      <c r="B521" s="3">
        <v>43945</v>
      </c>
      <c r="C521" s="112">
        <v>5.9384350000000001</v>
      </c>
      <c r="D521" s="54">
        <v>1.7908E-2</v>
      </c>
      <c r="E521" s="112">
        <v>2.9831E-2</v>
      </c>
      <c r="F521" s="54">
        <v>5.210019</v>
      </c>
      <c r="G521" s="54">
        <v>1.9815039999999999</v>
      </c>
      <c r="H521" s="54">
        <v>7.401179</v>
      </c>
      <c r="I521" s="54">
        <v>5.4447000000000002E-2</v>
      </c>
      <c r="J521" s="54">
        <v>1.588147</v>
      </c>
      <c r="K521" s="54">
        <v>0.93414699999999995</v>
      </c>
      <c r="L521" s="54">
        <v>2.0016319999999999</v>
      </c>
      <c r="M521" s="54">
        <v>0.175349</v>
      </c>
      <c r="N521" s="54">
        <v>1.5087930000000001</v>
      </c>
      <c r="O521" s="54">
        <v>0.13331000000000001</v>
      </c>
      <c r="P521" s="54">
        <v>7.6935010000000004</v>
      </c>
      <c r="Q521" s="54">
        <v>0</v>
      </c>
      <c r="R521" s="54">
        <v>3.1940000000000003E-2</v>
      </c>
      <c r="S521" s="54">
        <v>2.8016999999999999</v>
      </c>
      <c r="T521" s="54">
        <v>5.1389999999999998E-2</v>
      </c>
      <c r="U521" s="54">
        <v>6.8076059999999998</v>
      </c>
      <c r="V521" s="54">
        <v>7.3610199999999999</v>
      </c>
      <c r="W521" s="54">
        <v>1.903408</v>
      </c>
      <c r="X521" s="54">
        <v>2.3265999999999998E-2</v>
      </c>
      <c r="Y521" s="54">
        <v>1.56813</v>
      </c>
      <c r="Z521" s="54">
        <v>1.0340180000000001</v>
      </c>
      <c r="AA521" s="54">
        <v>7.6136239999999997</v>
      </c>
      <c r="AB521" s="54">
        <v>0</v>
      </c>
      <c r="AC521" s="54">
        <v>8.4947320000000008</v>
      </c>
      <c r="AD521" s="54">
        <v>1.3838429999999999</v>
      </c>
      <c r="AE521" s="54">
        <v>117.782893</v>
      </c>
      <c r="AF521" s="54">
        <v>9.2772550000000003</v>
      </c>
      <c r="AG521" s="53">
        <v>82.693341000000004</v>
      </c>
      <c r="AH521" s="53">
        <v>6.2428999999999998E-2</v>
      </c>
      <c r="AI521" s="54">
        <v>1.1596610000000001</v>
      </c>
      <c r="AJ521" s="54">
        <v>1.8954409999999999</v>
      </c>
      <c r="AK521" s="53">
        <v>2.7829000000000002</v>
      </c>
      <c r="AL521" s="53">
        <v>0</v>
      </c>
      <c r="AM521" s="53">
        <v>1.7496000000000001E-2</v>
      </c>
      <c r="AN521" s="53">
        <v>0.14974599999999999</v>
      </c>
      <c r="AO521" s="53">
        <v>0</v>
      </c>
      <c r="AP521" s="53">
        <v>2.9108529999999999</v>
      </c>
      <c r="AQ521" s="53">
        <v>2.0345629999999999</v>
      </c>
      <c r="AR521" s="53">
        <v>3.4569000000000003E-2</v>
      </c>
      <c r="AS521" s="53">
        <v>2.9283E-2</v>
      </c>
      <c r="AT521" s="53">
        <v>1.4839230000000001</v>
      </c>
      <c r="AU521" s="109">
        <v>6.3211259999999996</v>
      </c>
      <c r="AV521" s="109">
        <v>5.7939999999999997E-3</v>
      </c>
    </row>
    <row r="522" spans="1:48" x14ac:dyDescent="0.3">
      <c r="A522" s="9">
        <v>521</v>
      </c>
      <c r="B522" s="3">
        <v>43943</v>
      </c>
      <c r="C522" s="112">
        <v>5.9356879999999999</v>
      </c>
      <c r="D522" s="54">
        <v>1.7881999999999999E-2</v>
      </c>
      <c r="E522" s="112">
        <v>2.9815999999999999E-2</v>
      </c>
      <c r="F522" s="54">
        <v>5.2032290000000003</v>
      </c>
      <c r="G522" s="54">
        <v>1.9762150000000001</v>
      </c>
      <c r="H522" s="54">
        <v>7.3815970000000002</v>
      </c>
      <c r="I522" s="54">
        <v>5.3900999999999998E-2</v>
      </c>
      <c r="J522" s="54">
        <v>1.5746739999999999</v>
      </c>
      <c r="K522" s="54">
        <v>0.92745599999999995</v>
      </c>
      <c r="L522" s="54">
        <v>1.997884</v>
      </c>
      <c r="M522" s="54">
        <v>0.17528099999999999</v>
      </c>
      <c r="N522" s="54">
        <v>1.4949840000000001</v>
      </c>
      <c r="O522" s="54">
        <v>0.133245</v>
      </c>
      <c r="P522" s="54">
        <v>7.6717219999999999</v>
      </c>
      <c r="Q522" s="54">
        <v>0</v>
      </c>
      <c r="R522" s="54">
        <v>3.1526999999999999E-2</v>
      </c>
      <c r="S522" s="54">
        <v>2.7759</v>
      </c>
      <c r="T522" s="54">
        <v>5.0014999999999997E-2</v>
      </c>
      <c r="U522" s="54">
        <v>6.8076059999999998</v>
      </c>
      <c r="V522" s="54">
        <v>7.3610199999999999</v>
      </c>
      <c r="W522" s="54">
        <v>1.8934</v>
      </c>
      <c r="X522" s="54">
        <v>2.3259999999999999E-2</v>
      </c>
      <c r="Y522" s="54">
        <v>1.5537699999999999</v>
      </c>
      <c r="Z522" s="54">
        <v>1.0335399999999999</v>
      </c>
      <c r="AA522" s="54">
        <v>7.5885660000000001</v>
      </c>
      <c r="AB522" s="54">
        <v>0</v>
      </c>
      <c r="AC522" s="54">
        <v>8.4947320000000008</v>
      </c>
      <c r="AD522" s="54">
        <v>1.3838429999999999</v>
      </c>
      <c r="AE522" s="54">
        <v>117.493364</v>
      </c>
      <c r="AF522" s="54">
        <v>9.2511500000000009</v>
      </c>
      <c r="AG522" s="53">
        <v>82.603705000000005</v>
      </c>
      <c r="AH522" s="53">
        <v>6.2324999999999998E-2</v>
      </c>
      <c r="AI522" s="54">
        <v>1.15889</v>
      </c>
      <c r="AJ522" s="54">
        <v>1.889135</v>
      </c>
      <c r="AK522" s="53">
        <v>2.7678000000000003</v>
      </c>
      <c r="AL522" s="53">
        <v>0</v>
      </c>
      <c r="AM522" s="53">
        <v>1.7566999999999999E-2</v>
      </c>
      <c r="AN522" s="53">
        <v>0.148643</v>
      </c>
      <c r="AO522" s="53">
        <v>0</v>
      </c>
      <c r="AP522" s="53">
        <v>2.9108529999999999</v>
      </c>
      <c r="AQ522" s="53">
        <v>2.0345629999999999</v>
      </c>
      <c r="AR522" s="53">
        <v>3.4569000000000003E-2</v>
      </c>
      <c r="AS522" s="53">
        <v>2.9283E-2</v>
      </c>
      <c r="AT522" s="53">
        <v>1.4815069999999999</v>
      </c>
      <c r="AU522" s="109">
        <v>6.3211259999999996</v>
      </c>
      <c r="AV522" s="109">
        <v>5.6280000000000002E-3</v>
      </c>
    </row>
    <row r="523" spans="1:48" x14ac:dyDescent="0.3">
      <c r="A523" s="9">
        <v>522</v>
      </c>
      <c r="B523" s="3">
        <v>43942</v>
      </c>
      <c r="C523" s="112">
        <v>5.9342670000000002</v>
      </c>
      <c r="D523" s="54">
        <v>1.7852E-2</v>
      </c>
      <c r="E523" s="112">
        <v>2.9807E-2</v>
      </c>
      <c r="F523" s="54">
        <v>5.1936879999999999</v>
      </c>
      <c r="G523" s="54">
        <v>1.97963</v>
      </c>
      <c r="H523" s="54">
        <v>7.2979380000000003</v>
      </c>
      <c r="I523" s="54">
        <v>5.3358999999999997E-2</v>
      </c>
      <c r="J523" s="54">
        <v>1.596452</v>
      </c>
      <c r="K523" s="54">
        <v>0.93562299999999998</v>
      </c>
      <c r="L523" s="54">
        <v>1.9949749999999999</v>
      </c>
      <c r="M523" s="54">
        <v>0.17524700000000001</v>
      </c>
      <c r="N523" s="54">
        <v>1.503458</v>
      </c>
      <c r="O523" s="54">
        <v>0.13321</v>
      </c>
      <c r="P523" s="54">
        <v>7.6488630000000004</v>
      </c>
      <c r="Q523" s="54">
        <v>0</v>
      </c>
      <c r="R523" s="54">
        <v>3.1548E-2</v>
      </c>
      <c r="S523" s="54">
        <v>2.7976000000000001</v>
      </c>
      <c r="T523" s="54">
        <v>5.1645000000000003E-2</v>
      </c>
      <c r="U523" s="54">
        <v>6.8076059999999998</v>
      </c>
      <c r="V523" s="54">
        <v>7.3610199999999999</v>
      </c>
      <c r="W523" s="54">
        <v>1.8942410000000001</v>
      </c>
      <c r="X523" s="54">
        <v>2.3255999999999999E-2</v>
      </c>
      <c r="Y523" s="54">
        <v>1.56602</v>
      </c>
      <c r="Z523" s="54">
        <v>1.0332809999999999</v>
      </c>
      <c r="AA523" s="54">
        <v>7.5062290000000003</v>
      </c>
      <c r="AB523" s="54">
        <v>0</v>
      </c>
      <c r="AC523" s="54">
        <v>8.4947320000000008</v>
      </c>
      <c r="AD523" s="54">
        <v>1.3838429999999999</v>
      </c>
      <c r="AE523" s="54">
        <v>117.126284</v>
      </c>
      <c r="AF523" s="54">
        <v>9.2439499999999999</v>
      </c>
      <c r="AG523" s="53">
        <v>82.520386999999999</v>
      </c>
      <c r="AH523" s="53">
        <v>6.2198999999999997E-2</v>
      </c>
      <c r="AI523" s="54">
        <v>1.1529450000000001</v>
      </c>
      <c r="AJ523" s="54">
        <v>1.887707</v>
      </c>
      <c r="AK523" s="53">
        <v>2.7433000000000001</v>
      </c>
      <c r="AL523" s="53">
        <v>0</v>
      </c>
      <c r="AM523" s="53">
        <v>1.8422000000000001E-2</v>
      </c>
      <c r="AN523" s="53">
        <v>0.148395</v>
      </c>
      <c r="AO523" s="53">
        <v>0</v>
      </c>
      <c r="AP523" s="53">
        <v>2.7870509999999999</v>
      </c>
      <c r="AQ523" s="53">
        <v>2.0345629999999999</v>
      </c>
      <c r="AR523" s="53">
        <v>3.3961999999999999E-2</v>
      </c>
      <c r="AS523" s="53">
        <v>2.9190000000000001E-2</v>
      </c>
      <c r="AT523" s="53">
        <v>1.479271</v>
      </c>
      <c r="AU523" s="109">
        <v>6.3211259999999996</v>
      </c>
      <c r="AV523" s="109">
        <v>7.1060000000000003E-3</v>
      </c>
    </row>
    <row r="524" spans="1:48" x14ac:dyDescent="0.3">
      <c r="A524" s="9">
        <v>523</v>
      </c>
      <c r="B524" s="3">
        <v>43941</v>
      </c>
      <c r="C524" s="112">
        <v>5.9328839999999996</v>
      </c>
      <c r="D524" s="54">
        <v>1.7847999999999999E-2</v>
      </c>
      <c r="E524" s="112">
        <v>2.98E-2</v>
      </c>
      <c r="F524" s="54">
        <v>5.1821000000000002</v>
      </c>
      <c r="G524" s="54">
        <v>1.970969</v>
      </c>
      <c r="H524" s="54">
        <v>7.2612019999999999</v>
      </c>
      <c r="I524" s="54">
        <v>5.3846999999999999E-2</v>
      </c>
      <c r="J524" s="54">
        <v>1.5868469999999999</v>
      </c>
      <c r="K524" s="54">
        <v>0.92206600000000005</v>
      </c>
      <c r="L524" s="54">
        <v>1.9861789999999999</v>
      </c>
      <c r="M524" s="54">
        <v>0.17521100000000001</v>
      </c>
      <c r="N524" s="54">
        <v>1.499315</v>
      </c>
      <c r="O524" s="54">
        <v>0.133127</v>
      </c>
      <c r="P524" s="54">
        <v>7.4688610000000004</v>
      </c>
      <c r="Q524" s="54">
        <v>0</v>
      </c>
      <c r="R524" s="54">
        <v>3.1222E-2</v>
      </c>
      <c r="S524" s="54">
        <v>2.7515000000000001</v>
      </c>
      <c r="T524" s="54">
        <v>5.1978999999999997E-2</v>
      </c>
      <c r="U524" s="54">
        <v>6.8076059999999998</v>
      </c>
      <c r="V524" s="54">
        <v>7.3610199999999999</v>
      </c>
      <c r="W524" s="54">
        <v>1.889302</v>
      </c>
      <c r="X524" s="54">
        <v>2.3248999999999999E-2</v>
      </c>
      <c r="Y524" s="54">
        <v>1.5398999999999998</v>
      </c>
      <c r="Z524" s="54">
        <v>1.033023</v>
      </c>
      <c r="AA524" s="54">
        <v>7.4849649999999999</v>
      </c>
      <c r="AB524" s="54">
        <v>0</v>
      </c>
      <c r="AC524" s="54">
        <v>8.4947320000000008</v>
      </c>
      <c r="AD524" s="54">
        <v>1.3838429999999999</v>
      </c>
      <c r="AE524" s="54">
        <v>114.70449499999999</v>
      </c>
      <c r="AF524" s="54">
        <v>9.2008489999999998</v>
      </c>
      <c r="AG524" s="53">
        <v>82.364879999999999</v>
      </c>
      <c r="AH524" s="53">
        <v>6.1845999999999998E-2</v>
      </c>
      <c r="AI524" s="54">
        <v>1.149716</v>
      </c>
      <c r="AJ524" s="54">
        <v>1.8822399999999999</v>
      </c>
      <c r="AK524" s="53">
        <v>2.7078000000000002</v>
      </c>
      <c r="AL524" s="53">
        <v>0</v>
      </c>
      <c r="AM524" s="53">
        <v>1.8741000000000001E-2</v>
      </c>
      <c r="AN524" s="53">
        <v>0.14775199999999999</v>
      </c>
      <c r="AO524" s="53">
        <v>0</v>
      </c>
      <c r="AP524" s="53">
        <v>2.7870509999999999</v>
      </c>
      <c r="AQ524" s="53">
        <v>2.0345629999999999</v>
      </c>
      <c r="AR524" s="53">
        <v>3.3961999999999999E-2</v>
      </c>
      <c r="AS524" s="53">
        <v>2.9190000000000001E-2</v>
      </c>
      <c r="AT524" s="53">
        <v>1.473929</v>
      </c>
      <c r="AU524" s="109">
        <v>6.3211259999999996</v>
      </c>
      <c r="AV524" s="109">
        <v>7.5579999999999996E-3</v>
      </c>
    </row>
    <row r="525" spans="1:48" x14ac:dyDescent="0.3">
      <c r="A525" s="9">
        <v>524</v>
      </c>
      <c r="B525" s="3">
        <v>43938</v>
      </c>
      <c r="C525" s="112">
        <v>5.9288569999999998</v>
      </c>
      <c r="D525" s="54">
        <v>1.7833999999999999E-2</v>
      </c>
      <c r="E525" s="112">
        <v>2.9777000000000001E-2</v>
      </c>
      <c r="F525" s="54">
        <v>5.1828390000000004</v>
      </c>
      <c r="G525" s="54">
        <v>1.9637990000000001</v>
      </c>
      <c r="H525" s="54">
        <v>7.2493780000000001</v>
      </c>
      <c r="I525" s="54">
        <v>5.4580999999999998E-2</v>
      </c>
      <c r="J525" s="54">
        <v>1.5547340000000001</v>
      </c>
      <c r="K525" s="54">
        <v>0.90569</v>
      </c>
      <c r="L525" s="54">
        <v>1.9830449999999999</v>
      </c>
      <c r="M525" s="54">
        <v>0.17511399999999999</v>
      </c>
      <c r="N525" s="54">
        <v>1.492656</v>
      </c>
      <c r="O525" s="54">
        <v>0.13302900000000001</v>
      </c>
      <c r="P525" s="54">
        <v>7.4668729999999996</v>
      </c>
      <c r="Q525" s="54">
        <v>0</v>
      </c>
      <c r="R525" s="54">
        <v>3.0890000000000001E-2</v>
      </c>
      <c r="S525" s="54">
        <v>2.7085000000000004</v>
      </c>
      <c r="T525" s="54">
        <v>5.1638999999999997E-2</v>
      </c>
      <c r="U525" s="54">
        <v>6.5299909999999999</v>
      </c>
      <c r="V525" s="54">
        <v>6.9958679999999998</v>
      </c>
      <c r="W525" s="54">
        <v>1.885562</v>
      </c>
      <c r="X525" s="54">
        <v>2.3234000000000001E-2</v>
      </c>
      <c r="Y525" s="54">
        <v>1.51593</v>
      </c>
      <c r="Z525" s="54">
        <v>1.0322709999999999</v>
      </c>
      <c r="AA525" s="54">
        <v>7.4722059999999999</v>
      </c>
      <c r="AB525" s="54">
        <v>0</v>
      </c>
      <c r="AC525" s="54">
        <v>8.1441999999999997</v>
      </c>
      <c r="AD525" s="54">
        <v>1.3651880000000001</v>
      </c>
      <c r="AE525" s="54">
        <v>114.595704</v>
      </c>
      <c r="AF525" s="54">
        <v>9.1750939999999996</v>
      </c>
      <c r="AG525" s="53">
        <v>82.306280999999998</v>
      </c>
      <c r="AH525" s="53">
        <v>6.1865999999999997E-2</v>
      </c>
      <c r="AI525" s="54">
        <v>1.1492500000000001</v>
      </c>
      <c r="AJ525" s="54">
        <v>1.8804289999999999</v>
      </c>
      <c r="AK525" s="53">
        <v>2.7171000000000003</v>
      </c>
      <c r="AL525" s="53">
        <v>0</v>
      </c>
      <c r="AM525" s="53">
        <v>1.8620999999999999E-2</v>
      </c>
      <c r="AN525" s="53">
        <v>0.14743700000000001</v>
      </c>
      <c r="AO525" s="53">
        <v>0</v>
      </c>
      <c r="AP525" s="53">
        <v>2.7870509999999999</v>
      </c>
      <c r="AQ525" s="53">
        <v>2.0345629999999999</v>
      </c>
      <c r="AR525" s="53">
        <v>3.3961999999999999E-2</v>
      </c>
      <c r="AS525" s="53">
        <v>2.9190000000000001E-2</v>
      </c>
      <c r="AT525" s="53">
        <v>1.472523</v>
      </c>
      <c r="AU525" s="109">
        <v>6.3211259999999996</v>
      </c>
      <c r="AV525" s="109">
        <v>7.6249999999999998E-3</v>
      </c>
    </row>
    <row r="526" spans="1:48" x14ac:dyDescent="0.3">
      <c r="A526" s="9">
        <v>525</v>
      </c>
      <c r="B526" s="3">
        <v>43937</v>
      </c>
      <c r="C526" s="112">
        <v>5.927473</v>
      </c>
      <c r="D526" s="54">
        <v>1.7829999999999999E-2</v>
      </c>
      <c r="E526" s="112">
        <v>2.9770000000000001E-2</v>
      </c>
      <c r="F526" s="54">
        <v>5.1751050000000003</v>
      </c>
      <c r="G526" s="54">
        <v>1.9577739999999999</v>
      </c>
      <c r="H526" s="54">
        <v>7.1988529999999997</v>
      </c>
      <c r="I526" s="54">
        <v>5.3386999999999997E-2</v>
      </c>
      <c r="J526" s="54">
        <v>1.554773</v>
      </c>
      <c r="K526" s="54">
        <v>0.90304700000000004</v>
      </c>
      <c r="L526" s="54">
        <v>1.9779819999999999</v>
      </c>
      <c r="M526" s="54">
        <v>0.17508000000000001</v>
      </c>
      <c r="N526" s="54">
        <v>1.4798880000000001</v>
      </c>
      <c r="O526" s="54">
        <v>0.13300000000000001</v>
      </c>
      <c r="P526" s="54">
        <v>7.4715490000000004</v>
      </c>
      <c r="Q526" s="54">
        <v>0</v>
      </c>
      <c r="R526" s="54">
        <v>3.0577E-2</v>
      </c>
      <c r="S526" s="54">
        <v>2.6888999999999998</v>
      </c>
      <c r="T526" s="54">
        <v>5.0208000000000003E-2</v>
      </c>
      <c r="U526" s="54">
        <v>6.5299909999999999</v>
      </c>
      <c r="V526" s="54">
        <v>6.9958679999999998</v>
      </c>
      <c r="W526" s="54">
        <v>1.876906</v>
      </c>
      <c r="X526" s="54">
        <v>2.3229E-2</v>
      </c>
      <c r="Y526" s="54">
        <v>1.5049599999999999</v>
      </c>
      <c r="Z526" s="54">
        <v>1.0320279999999999</v>
      </c>
      <c r="AA526" s="54">
        <v>7.4104890000000001</v>
      </c>
      <c r="AB526" s="54">
        <v>0</v>
      </c>
      <c r="AC526" s="54">
        <v>8.1441999999999997</v>
      </c>
      <c r="AD526" s="54">
        <v>1.3651880000000001</v>
      </c>
      <c r="AE526" s="54">
        <v>114.800753</v>
      </c>
      <c r="AF526" s="54">
        <v>9.1671309999999995</v>
      </c>
      <c r="AG526" s="53">
        <v>82.270887000000002</v>
      </c>
      <c r="AH526" s="53">
        <v>6.1781000000000003E-2</v>
      </c>
      <c r="AI526" s="54">
        <v>1.142552</v>
      </c>
      <c r="AJ526" s="54">
        <v>1.8741669999999999</v>
      </c>
      <c r="AK526" s="53">
        <v>2.7002999999999999</v>
      </c>
      <c r="AL526" s="53">
        <v>0</v>
      </c>
      <c r="AM526" s="53">
        <v>1.8487E-2</v>
      </c>
      <c r="AN526" s="53">
        <v>0.14660599999999999</v>
      </c>
      <c r="AO526" s="53">
        <v>0</v>
      </c>
      <c r="AP526" s="53">
        <v>2.7870509999999999</v>
      </c>
      <c r="AQ526" s="53">
        <v>2.0345629999999999</v>
      </c>
      <c r="AR526" s="53">
        <v>3.3961999999999999E-2</v>
      </c>
      <c r="AS526" s="53">
        <v>2.9190000000000001E-2</v>
      </c>
      <c r="AT526" s="53">
        <v>1.468153</v>
      </c>
      <c r="AU526" s="109">
        <v>6.3211259999999996</v>
      </c>
      <c r="AV526" s="109">
        <v>7.6090000000000003E-3</v>
      </c>
    </row>
    <row r="527" spans="1:48" x14ac:dyDescent="0.3">
      <c r="A527" s="9">
        <v>526</v>
      </c>
      <c r="B527" s="3">
        <v>43936</v>
      </c>
      <c r="C527" s="112">
        <v>5.9248529999999997</v>
      </c>
      <c r="D527" s="54">
        <v>1.7825000000000001E-2</v>
      </c>
      <c r="E527" s="112">
        <v>2.9762E-2</v>
      </c>
      <c r="F527" s="54">
        <v>5.1653950000000002</v>
      </c>
      <c r="G527" s="54">
        <v>1.9670650000000001</v>
      </c>
      <c r="H527" s="54">
        <v>7.1410520000000002</v>
      </c>
      <c r="I527" s="54">
        <v>5.3074999999999997E-2</v>
      </c>
      <c r="J527" s="54">
        <v>1.6061049999999999</v>
      </c>
      <c r="K527" s="54">
        <v>0.92615499999999995</v>
      </c>
      <c r="L527" s="54">
        <v>1.9783059999999999</v>
      </c>
      <c r="M527" s="54">
        <v>0.17504400000000001</v>
      </c>
      <c r="N527" s="54">
        <v>1.487695</v>
      </c>
      <c r="O527" s="54">
        <v>0.132969</v>
      </c>
      <c r="P527" s="54">
        <v>7.4837949999999998</v>
      </c>
      <c r="Q527" s="54">
        <v>0</v>
      </c>
      <c r="R527" s="54">
        <v>3.1021E-2</v>
      </c>
      <c r="S527" s="54">
        <v>2.7370999999999999</v>
      </c>
      <c r="T527" s="54">
        <v>5.0145000000000002E-2</v>
      </c>
      <c r="U527" s="54">
        <v>6.5299909999999999</v>
      </c>
      <c r="V527" s="54">
        <v>6.9958679999999998</v>
      </c>
      <c r="W527" s="54">
        <v>1.881834</v>
      </c>
      <c r="X527" s="54">
        <v>2.3227000000000001E-2</v>
      </c>
      <c r="Y527" s="54">
        <v>1.5322100000000001</v>
      </c>
      <c r="Z527" s="54">
        <v>1.031757</v>
      </c>
      <c r="AA527" s="54">
        <v>7.3207180000000003</v>
      </c>
      <c r="AB527" s="54">
        <v>0</v>
      </c>
      <c r="AC527" s="54">
        <v>8.1441999999999997</v>
      </c>
      <c r="AD527" s="54">
        <v>1.3651880000000001</v>
      </c>
      <c r="AE527" s="54">
        <v>115.07600100000001</v>
      </c>
      <c r="AF527" s="54">
        <v>9.1670540000000003</v>
      </c>
      <c r="AG527" s="53">
        <v>82.241159999999994</v>
      </c>
      <c r="AH527" s="53">
        <v>6.1927000000000003E-2</v>
      </c>
      <c r="AI527" s="54">
        <v>1.1290260000000001</v>
      </c>
      <c r="AJ527" s="54">
        <v>1.876217</v>
      </c>
      <c r="AK527" s="53">
        <v>2.7022999999999997</v>
      </c>
      <c r="AL527" s="53">
        <v>0</v>
      </c>
      <c r="AM527" s="53">
        <v>1.8890000000000001E-2</v>
      </c>
      <c r="AN527" s="53">
        <v>0.14700299999999999</v>
      </c>
      <c r="AO527" s="53">
        <v>0</v>
      </c>
      <c r="AP527" s="53">
        <v>2.7870509999999999</v>
      </c>
      <c r="AQ527" s="53">
        <v>2.0345629999999999</v>
      </c>
      <c r="AR527" s="53">
        <v>3.3961999999999999E-2</v>
      </c>
      <c r="AS527" s="53">
        <v>2.9190000000000001E-2</v>
      </c>
      <c r="AT527" s="53">
        <v>1.4719260000000001</v>
      </c>
      <c r="AU527" s="109">
        <v>6.3211259999999996</v>
      </c>
      <c r="AV527" s="109">
        <v>7.9889999999999996E-3</v>
      </c>
    </row>
    <row r="528" spans="1:48" x14ac:dyDescent="0.3">
      <c r="A528" s="9">
        <v>527</v>
      </c>
      <c r="B528" s="3">
        <v>43935</v>
      </c>
      <c r="C528" s="112">
        <v>5.9235420000000003</v>
      </c>
      <c r="D528" s="54">
        <v>1.7819999999999999E-2</v>
      </c>
      <c r="E528" s="112">
        <v>2.9755E-2</v>
      </c>
      <c r="F528" s="54">
        <v>5.1634130000000003</v>
      </c>
      <c r="G528" s="54">
        <v>1.954744</v>
      </c>
      <c r="H528" s="54">
        <v>7.08148</v>
      </c>
      <c r="I528" s="54">
        <v>5.2523E-2</v>
      </c>
      <c r="J528" s="54">
        <v>1.5656330000000001</v>
      </c>
      <c r="K528" s="54">
        <v>0.90310100000000004</v>
      </c>
      <c r="L528" s="54">
        <v>1.9701219999999999</v>
      </c>
      <c r="M528" s="54">
        <v>0.175011</v>
      </c>
      <c r="N528" s="54">
        <v>1.467427</v>
      </c>
      <c r="O528" s="54">
        <v>0.13289100000000001</v>
      </c>
      <c r="P528" s="54">
        <v>7.4839580000000003</v>
      </c>
      <c r="Q528" s="54">
        <v>0</v>
      </c>
      <c r="R528" s="54">
        <v>3.0508E-2</v>
      </c>
      <c r="S528" s="54">
        <v>2.6684000000000001</v>
      </c>
      <c r="T528" s="54">
        <v>4.8160000000000001E-2</v>
      </c>
      <c r="U528" s="54">
        <v>6.5299909999999999</v>
      </c>
      <c r="V528" s="54">
        <v>6.9958679999999998</v>
      </c>
      <c r="W528" s="54">
        <v>1.871435</v>
      </c>
      <c r="X528" s="54">
        <v>2.3220999999999999E-2</v>
      </c>
      <c r="Y528" s="54">
        <v>1.4936099999999999</v>
      </c>
      <c r="Z528" s="54">
        <v>1.0315049999999999</v>
      </c>
      <c r="AA528" s="54">
        <v>7.2689469999999998</v>
      </c>
      <c r="AB528" s="54">
        <v>0</v>
      </c>
      <c r="AC528" s="54">
        <v>8.1441999999999997</v>
      </c>
      <c r="AD528" s="54">
        <v>1.3651880000000001</v>
      </c>
      <c r="AE528" s="54">
        <v>115.045334</v>
      </c>
      <c r="AF528" s="54">
        <v>9.1327639999999999</v>
      </c>
      <c r="AG528" s="53">
        <v>82.114621</v>
      </c>
      <c r="AH528" s="53">
        <v>6.1771E-2</v>
      </c>
      <c r="AI528" s="54">
        <v>1.113909</v>
      </c>
      <c r="AJ528" s="54">
        <v>1.8695600000000001</v>
      </c>
      <c r="AK528" s="53">
        <v>2.6928000000000001</v>
      </c>
      <c r="AL528" s="53">
        <v>0</v>
      </c>
      <c r="AM528" s="53">
        <v>1.8848E-2</v>
      </c>
      <c r="AN528" s="53">
        <v>0.14616699999999999</v>
      </c>
      <c r="AO528" s="53">
        <v>0</v>
      </c>
      <c r="AP528" s="53">
        <v>2.7310669999999999</v>
      </c>
      <c r="AQ528" s="53">
        <v>2.0345629999999999</v>
      </c>
      <c r="AR528" s="53">
        <v>3.3631000000000001E-2</v>
      </c>
      <c r="AS528" s="53">
        <v>2.8999E-2</v>
      </c>
      <c r="AT528" s="53">
        <v>1.4668289999999999</v>
      </c>
      <c r="AU528" s="109">
        <v>6.3211259999999996</v>
      </c>
      <c r="AV528" s="109">
        <v>8.2830000000000004E-3</v>
      </c>
    </row>
    <row r="529" spans="1:48" x14ac:dyDescent="0.3">
      <c r="A529" s="9">
        <v>528</v>
      </c>
      <c r="B529" s="3">
        <v>43934</v>
      </c>
      <c r="C529" s="112">
        <v>5.9221789999999999</v>
      </c>
      <c r="D529" s="54">
        <v>1.7815000000000001E-2</v>
      </c>
      <c r="E529" s="112">
        <v>2.9746999999999999E-2</v>
      </c>
      <c r="F529" s="54">
        <v>5.1508159999999998</v>
      </c>
      <c r="G529" s="54">
        <v>1.95065</v>
      </c>
      <c r="H529" s="54">
        <v>6.9526060000000003</v>
      </c>
      <c r="I529" s="54">
        <v>5.1720000000000002E-2</v>
      </c>
      <c r="J529" s="54">
        <v>1.5684039999999999</v>
      </c>
      <c r="K529" s="54">
        <v>0.90670399999999995</v>
      </c>
      <c r="L529" s="54">
        <v>1.9694719999999999</v>
      </c>
      <c r="M529" s="54">
        <v>0.17497799999999999</v>
      </c>
      <c r="N529" s="54">
        <v>1.4583280000000001</v>
      </c>
      <c r="O529" s="54">
        <v>0.13286600000000001</v>
      </c>
      <c r="P529" s="54">
        <v>7.4977200000000002</v>
      </c>
      <c r="Q529" s="54">
        <v>0</v>
      </c>
      <c r="R529" s="54">
        <v>3.0336999999999999E-2</v>
      </c>
      <c r="S529" s="54">
        <v>2.6502000000000003</v>
      </c>
      <c r="T529" s="54">
        <v>4.6736E-2</v>
      </c>
      <c r="U529" s="54">
        <v>6.5299909999999999</v>
      </c>
      <c r="V529" s="54">
        <v>6.9958679999999998</v>
      </c>
      <c r="W529" s="54">
        <v>1.865696</v>
      </c>
      <c r="X529" s="54">
        <v>2.3216000000000001E-2</v>
      </c>
      <c r="Y529" s="54">
        <v>1.48342</v>
      </c>
      <c r="Z529" s="54">
        <v>1.0312680000000001</v>
      </c>
      <c r="AA529" s="54">
        <v>7.1640249999999996</v>
      </c>
      <c r="AB529" s="54">
        <v>0</v>
      </c>
      <c r="AC529" s="54">
        <v>8.1441999999999997</v>
      </c>
      <c r="AD529" s="54">
        <v>1.3651880000000001</v>
      </c>
      <c r="AE529" s="54">
        <v>115.307164</v>
      </c>
      <c r="AF529" s="54">
        <v>9.1063200000000002</v>
      </c>
      <c r="AG529" s="53">
        <v>81.935436999999993</v>
      </c>
      <c r="AH529" s="53">
        <v>6.1599000000000001E-2</v>
      </c>
      <c r="AI529" s="54">
        <v>1.097324</v>
      </c>
      <c r="AJ529" s="54">
        <v>1.864619</v>
      </c>
      <c r="AK529" s="53">
        <v>2.6545999999999998</v>
      </c>
      <c r="AL529" s="53">
        <v>0</v>
      </c>
      <c r="AM529" s="53">
        <v>1.8553E-2</v>
      </c>
      <c r="AN529" s="53">
        <v>0.14613999999999999</v>
      </c>
      <c r="AO529" s="53">
        <v>0</v>
      </c>
      <c r="AP529" s="53">
        <v>2.7310669999999999</v>
      </c>
      <c r="AQ529" s="53">
        <v>2.0345629999999999</v>
      </c>
      <c r="AR529" s="53">
        <v>3.3631000000000001E-2</v>
      </c>
      <c r="AS529" s="53">
        <v>2.8999E-2</v>
      </c>
      <c r="AT529" s="53">
        <v>1.462561</v>
      </c>
      <c r="AU529" s="109">
        <v>6.3211259999999996</v>
      </c>
      <c r="AV529" s="109">
        <v>8.0669999999999995E-3</v>
      </c>
    </row>
    <row r="530" spans="1:48" x14ac:dyDescent="0.3">
      <c r="A530" s="9">
        <v>529</v>
      </c>
      <c r="B530" s="3">
        <v>43931</v>
      </c>
      <c r="C530" s="112">
        <v>5.9183640000000004</v>
      </c>
      <c r="D530" s="54">
        <v>1.7801000000000001E-2</v>
      </c>
      <c r="E530" s="112">
        <v>2.9725000000000001E-2</v>
      </c>
      <c r="F530" s="54">
        <v>5.1440229999999998</v>
      </c>
      <c r="G530" s="54">
        <v>1.952307</v>
      </c>
      <c r="H530" s="54">
        <v>7.0021969999999998</v>
      </c>
      <c r="I530" s="54">
        <v>5.1478000000000003E-2</v>
      </c>
      <c r="J530" s="54">
        <v>1.5605739999999999</v>
      </c>
      <c r="K530" s="54">
        <v>0.90587099999999998</v>
      </c>
      <c r="L530" s="54">
        <v>1.9737340000000001</v>
      </c>
      <c r="M530" s="54">
        <v>0.17488899999999999</v>
      </c>
      <c r="N530" s="54">
        <v>1.455762</v>
      </c>
      <c r="O530" s="54">
        <v>0.13275899999999999</v>
      </c>
      <c r="P530" s="54">
        <v>7.4773550000000002</v>
      </c>
      <c r="Q530" s="54">
        <v>0</v>
      </c>
      <c r="R530" s="54">
        <v>3.0234E-2</v>
      </c>
      <c r="S530" s="54">
        <v>2.6355</v>
      </c>
      <c r="T530" s="54">
        <v>4.7088999999999999E-2</v>
      </c>
      <c r="U530" s="54">
        <v>6.5156000000000001</v>
      </c>
      <c r="V530" s="54">
        <v>6.9901460000000002</v>
      </c>
      <c r="W530" s="54">
        <v>1.8566720000000001</v>
      </c>
      <c r="X530" s="54">
        <v>2.3200999999999999E-2</v>
      </c>
      <c r="Y530" s="54">
        <v>1.4754100000000001</v>
      </c>
      <c r="Z530" s="54">
        <v>1.030548</v>
      </c>
      <c r="AA530" s="54">
        <v>7.2157739999999997</v>
      </c>
      <c r="AB530" s="54">
        <v>0</v>
      </c>
      <c r="AC530" s="54">
        <v>8.1571610000000003</v>
      </c>
      <c r="AD530" s="54">
        <v>1.3509910000000001</v>
      </c>
      <c r="AE530" s="54">
        <v>114.95197899999999</v>
      </c>
      <c r="AF530" s="54">
        <v>9.1243379999999998</v>
      </c>
      <c r="AG530" s="53">
        <v>81.980790999999996</v>
      </c>
      <c r="AH530" s="53">
        <v>6.1473E-2</v>
      </c>
      <c r="AI530" s="54">
        <v>1.091648</v>
      </c>
      <c r="AJ530" s="54">
        <v>1.85921</v>
      </c>
      <c r="AK530" s="53">
        <v>2.6606999999999998</v>
      </c>
      <c r="AL530" s="53">
        <v>0</v>
      </c>
      <c r="AM530" s="53">
        <v>1.8966E-2</v>
      </c>
      <c r="AN530" s="53">
        <v>0.14597199999999999</v>
      </c>
      <c r="AO530" s="53">
        <v>0</v>
      </c>
      <c r="AP530" s="53">
        <v>2.7310669999999999</v>
      </c>
      <c r="AQ530" s="53">
        <v>2.0345629999999999</v>
      </c>
      <c r="AR530" s="53">
        <v>3.3631000000000001E-2</v>
      </c>
      <c r="AS530" s="53">
        <v>2.8999E-2</v>
      </c>
      <c r="AT530" s="53">
        <v>1.4658659999999999</v>
      </c>
      <c r="AU530" s="109">
        <v>6.3211259999999996</v>
      </c>
      <c r="AV530" s="109">
        <v>8.1290000000000008E-3</v>
      </c>
    </row>
    <row r="531" spans="1:48" x14ac:dyDescent="0.3">
      <c r="A531" s="9">
        <v>530</v>
      </c>
      <c r="B531" s="3">
        <v>43930</v>
      </c>
      <c r="C531" s="112">
        <v>5.9170699999999998</v>
      </c>
      <c r="D531" s="54">
        <v>1.7798999999999999E-2</v>
      </c>
      <c r="E531" s="112">
        <v>2.9718000000000001E-2</v>
      </c>
      <c r="F531" s="54">
        <v>5.1394289999999998</v>
      </c>
      <c r="G531" s="54">
        <v>1.9362699999999999</v>
      </c>
      <c r="H531" s="54">
        <v>6.9694500000000001</v>
      </c>
      <c r="I531" s="54">
        <v>5.1357E-2</v>
      </c>
      <c r="J531" s="54">
        <v>1.515549</v>
      </c>
      <c r="K531" s="54">
        <v>0.88683699999999999</v>
      </c>
      <c r="L531" s="54">
        <v>1.9582090000000001</v>
      </c>
      <c r="M531" s="54">
        <v>0.17485800000000001</v>
      </c>
      <c r="N531" s="54">
        <v>1.4458709999999999</v>
      </c>
      <c r="O531" s="54">
        <v>0.13272500000000001</v>
      </c>
      <c r="P531" s="54">
        <v>7.4540949999999997</v>
      </c>
      <c r="Q531" s="54">
        <v>0</v>
      </c>
      <c r="R531" s="54">
        <v>2.9988000000000001E-2</v>
      </c>
      <c r="S531" s="54">
        <v>2.5678999999999998</v>
      </c>
      <c r="T531" s="54">
        <v>4.7267999999999998E-2</v>
      </c>
      <c r="U531" s="54">
        <v>6.5156000000000001</v>
      </c>
      <c r="V531" s="54">
        <v>6.9901460000000002</v>
      </c>
      <c r="W531" s="54">
        <v>1.8394349999999999</v>
      </c>
      <c r="X531" s="54">
        <v>2.3196000000000001E-2</v>
      </c>
      <c r="Y531" s="54">
        <v>1.43892</v>
      </c>
      <c r="Z531" s="54">
        <v>1.030305</v>
      </c>
      <c r="AA531" s="54">
        <v>7.2043559999999998</v>
      </c>
      <c r="AB531" s="54">
        <v>0</v>
      </c>
      <c r="AC531" s="54">
        <v>8.1571610000000003</v>
      </c>
      <c r="AD531" s="54">
        <v>1.3509910000000001</v>
      </c>
      <c r="AE531" s="54">
        <v>114.621526</v>
      </c>
      <c r="AF531" s="54">
        <v>9.0621469999999995</v>
      </c>
      <c r="AG531" s="53">
        <v>81.790563000000006</v>
      </c>
      <c r="AH531" s="53">
        <v>6.1404E-2</v>
      </c>
      <c r="AI531" s="54">
        <v>1.0925210000000001</v>
      </c>
      <c r="AJ531" s="54">
        <v>1.8494539999999999</v>
      </c>
      <c r="AK531" s="53">
        <v>2.6505000000000001</v>
      </c>
      <c r="AL531" s="53">
        <v>0</v>
      </c>
      <c r="AM531" s="53">
        <v>1.8797000000000001E-2</v>
      </c>
      <c r="AN531" s="53">
        <v>0.144535</v>
      </c>
      <c r="AO531" s="53">
        <v>0</v>
      </c>
      <c r="AP531" s="53">
        <v>2.7310669999999999</v>
      </c>
      <c r="AQ531" s="53">
        <v>2.0345629999999999</v>
      </c>
      <c r="AR531" s="53">
        <v>3.3631000000000001E-2</v>
      </c>
      <c r="AS531" s="53">
        <v>2.8999E-2</v>
      </c>
      <c r="AT531" s="53">
        <v>1.4568460000000001</v>
      </c>
      <c r="AU531" s="109">
        <v>6.3211259999999996</v>
      </c>
      <c r="AV531" s="109">
        <v>8.5220000000000001E-3</v>
      </c>
    </row>
    <row r="532" spans="1:48" x14ac:dyDescent="0.3">
      <c r="A532" s="9">
        <v>531</v>
      </c>
      <c r="B532" s="3">
        <v>43929</v>
      </c>
      <c r="C532" s="112">
        <v>5.9157450000000003</v>
      </c>
      <c r="D532" s="54">
        <v>1.7794000000000001E-2</v>
      </c>
      <c r="E532" s="112">
        <v>2.971E-2</v>
      </c>
      <c r="F532" s="54">
        <v>5.1323619999999996</v>
      </c>
      <c r="G532" s="54">
        <v>1.9285589999999999</v>
      </c>
      <c r="H532" s="54">
        <v>6.9148050000000003</v>
      </c>
      <c r="I532" s="54">
        <v>5.1207999999999997E-2</v>
      </c>
      <c r="J532" s="54">
        <v>1.5004869999999999</v>
      </c>
      <c r="K532" s="54">
        <v>0.87748899999999996</v>
      </c>
      <c r="L532" s="54">
        <v>1.9521580000000001</v>
      </c>
      <c r="M532" s="54">
        <v>0.17482600000000001</v>
      </c>
      <c r="N532" s="54">
        <v>1.4316899999999999</v>
      </c>
      <c r="O532" s="54">
        <v>0.13268099999999999</v>
      </c>
      <c r="P532" s="54">
        <v>7.4580820000000001</v>
      </c>
      <c r="Q532" s="54">
        <v>0</v>
      </c>
      <c r="R532" s="54">
        <v>2.9922000000000001E-2</v>
      </c>
      <c r="S532" s="54">
        <v>2.5395999999999996</v>
      </c>
      <c r="T532" s="54">
        <v>4.6489999999999997E-2</v>
      </c>
      <c r="U532" s="54">
        <v>6.5156000000000001</v>
      </c>
      <c r="V532" s="54">
        <v>6.9901460000000002</v>
      </c>
      <c r="W532" s="54">
        <v>1.8272870000000001</v>
      </c>
      <c r="X532" s="54">
        <v>2.3192000000000001E-2</v>
      </c>
      <c r="Y532" s="54">
        <v>1.4233100000000001</v>
      </c>
      <c r="Z532" s="54">
        <v>1.0300720000000001</v>
      </c>
      <c r="AA532" s="54">
        <v>7.1486929999999997</v>
      </c>
      <c r="AB532" s="54">
        <v>0</v>
      </c>
      <c r="AC532" s="54">
        <v>8.1571610000000003</v>
      </c>
      <c r="AD532" s="54">
        <v>1.3509910000000001</v>
      </c>
      <c r="AE532" s="54">
        <v>114.689975</v>
      </c>
      <c r="AF532" s="54">
        <v>9.0262349999999998</v>
      </c>
      <c r="AG532" s="53">
        <v>81.680609000000004</v>
      </c>
      <c r="AH532" s="53">
        <v>6.1267000000000002E-2</v>
      </c>
      <c r="AI532" s="54">
        <v>1.085037</v>
      </c>
      <c r="AJ532" s="54">
        <v>1.841432</v>
      </c>
      <c r="AK532" s="53">
        <v>2.6324000000000001</v>
      </c>
      <c r="AL532" s="53">
        <v>0</v>
      </c>
      <c r="AM532" s="53">
        <v>1.8969E-2</v>
      </c>
      <c r="AN532" s="53">
        <v>0.143821</v>
      </c>
      <c r="AO532" s="53">
        <v>0</v>
      </c>
      <c r="AP532" s="53">
        <v>2.7310669999999999</v>
      </c>
      <c r="AQ532" s="53">
        <v>2.0345629999999999</v>
      </c>
      <c r="AR532" s="53">
        <v>3.3631000000000001E-2</v>
      </c>
      <c r="AS532" s="53">
        <v>2.8999E-2</v>
      </c>
      <c r="AT532" s="53">
        <v>1.451341</v>
      </c>
      <c r="AU532" s="109">
        <v>6.3211259999999996</v>
      </c>
      <c r="AV532" s="109">
        <v>8.2769999999999996E-3</v>
      </c>
    </row>
    <row r="533" spans="1:48" x14ac:dyDescent="0.3">
      <c r="A533" s="9">
        <v>532</v>
      </c>
      <c r="B533" s="3">
        <v>43928</v>
      </c>
      <c r="C533" s="112">
        <v>5.9143910000000002</v>
      </c>
      <c r="D533" s="54">
        <v>1.779E-2</v>
      </c>
      <c r="E533" s="112">
        <v>2.9701999999999999E-2</v>
      </c>
      <c r="F533" s="54">
        <v>5.1332519999999997</v>
      </c>
      <c r="G533" s="54">
        <v>1.9192670000000001</v>
      </c>
      <c r="H533" s="54">
        <v>6.8760450000000004</v>
      </c>
      <c r="I533" s="54">
        <v>5.0823E-2</v>
      </c>
      <c r="J533" s="54">
        <v>1.4954890000000001</v>
      </c>
      <c r="K533" s="54">
        <v>0.86133199999999999</v>
      </c>
      <c r="L533" s="54">
        <v>1.946712</v>
      </c>
      <c r="M533" s="54">
        <v>0.174794</v>
      </c>
      <c r="N533" s="54">
        <v>1.423208</v>
      </c>
      <c r="O533" s="54">
        <v>0.132663</v>
      </c>
      <c r="P533" s="54">
        <v>7.443168</v>
      </c>
      <c r="Q533" s="54">
        <v>0</v>
      </c>
      <c r="R533" s="54">
        <v>3.0034999999999999E-2</v>
      </c>
      <c r="S533" s="54">
        <v>2.5331000000000001</v>
      </c>
      <c r="T533" s="54">
        <v>4.6566999999999997E-2</v>
      </c>
      <c r="U533" s="54">
        <v>6.5156000000000001</v>
      </c>
      <c r="V533" s="54">
        <v>6.9901460000000002</v>
      </c>
      <c r="W533" s="54">
        <v>1.8189219999999999</v>
      </c>
      <c r="X533" s="54">
        <v>2.3186999999999999E-2</v>
      </c>
      <c r="Y533" s="54">
        <v>1.4196900000000001</v>
      </c>
      <c r="Z533" s="54">
        <v>1.0298240000000001</v>
      </c>
      <c r="AA533" s="54">
        <v>7.1424110000000001</v>
      </c>
      <c r="AB533" s="54">
        <v>0</v>
      </c>
      <c r="AC533" s="54">
        <v>8.1571610000000003</v>
      </c>
      <c r="AD533" s="54">
        <v>1.3509910000000001</v>
      </c>
      <c r="AE533" s="54">
        <v>114.66114899999999</v>
      </c>
      <c r="AF533" s="54">
        <v>8.9724260000000005</v>
      </c>
      <c r="AG533" s="53">
        <v>81.540616999999997</v>
      </c>
      <c r="AH533" s="53">
        <v>6.132E-2</v>
      </c>
      <c r="AI533" s="54">
        <v>1.082076</v>
      </c>
      <c r="AJ533" s="54">
        <v>1.8376459999999999</v>
      </c>
      <c r="AK533" s="53">
        <v>2.6385000000000001</v>
      </c>
      <c r="AL533" s="53">
        <v>0</v>
      </c>
      <c r="AM533" s="53">
        <v>1.8776000000000001E-2</v>
      </c>
      <c r="AN533" s="53">
        <v>0.14382200000000001</v>
      </c>
      <c r="AO533" s="53">
        <v>0</v>
      </c>
      <c r="AP533" s="53">
        <v>2.6822590000000002</v>
      </c>
      <c r="AQ533" s="53">
        <v>2.0345629999999999</v>
      </c>
      <c r="AR533" s="53">
        <v>3.3103E-2</v>
      </c>
      <c r="AS533" s="53">
        <v>2.9069999999999999E-2</v>
      </c>
      <c r="AT533" s="53">
        <v>1.448782</v>
      </c>
      <c r="AU533" s="109">
        <v>6.3211259999999996</v>
      </c>
      <c r="AV533" s="109">
        <v>8.5830000000000004E-3</v>
      </c>
    </row>
    <row r="534" spans="1:48" x14ac:dyDescent="0.3">
      <c r="A534" s="9">
        <v>533</v>
      </c>
      <c r="B534" s="3">
        <v>43927</v>
      </c>
      <c r="C534" s="112">
        <v>5.9130190000000002</v>
      </c>
      <c r="D534" s="54">
        <v>1.7786E-2</v>
      </c>
      <c r="E534" s="112">
        <v>2.9694999999999999E-2</v>
      </c>
      <c r="F534" s="54">
        <v>5.1333570000000002</v>
      </c>
      <c r="G534" s="54">
        <v>1.8988670000000001</v>
      </c>
      <c r="H534" s="54">
        <v>6.879575</v>
      </c>
      <c r="I534" s="54">
        <v>4.9654999999999998E-2</v>
      </c>
      <c r="J534" s="54">
        <v>1.4536100000000001</v>
      </c>
      <c r="K534" s="54">
        <v>0.83344200000000002</v>
      </c>
      <c r="L534" s="54">
        <v>1.9441379999999999</v>
      </c>
      <c r="M534" s="54">
        <v>0.17476</v>
      </c>
      <c r="N534" s="54">
        <v>1.3904510000000001</v>
      </c>
      <c r="O534" s="54">
        <v>0.13263800000000001</v>
      </c>
      <c r="P534" s="54">
        <v>7.4490800000000004</v>
      </c>
      <c r="Q534" s="54">
        <v>0</v>
      </c>
      <c r="R534" s="54">
        <v>2.9434999999999999E-2</v>
      </c>
      <c r="S534" s="54">
        <v>2.4581</v>
      </c>
      <c r="T534" s="54">
        <v>4.3307999999999999E-2</v>
      </c>
      <c r="U534" s="54">
        <v>6.5156000000000001</v>
      </c>
      <c r="V534" s="54">
        <v>6.9901460000000002</v>
      </c>
      <c r="W534" s="54">
        <v>1.806546</v>
      </c>
      <c r="X534" s="54">
        <v>2.3182000000000001E-2</v>
      </c>
      <c r="Y534" s="54">
        <v>1.3771</v>
      </c>
      <c r="Z534" s="54">
        <v>1.0295669999999999</v>
      </c>
      <c r="AA534" s="54">
        <v>7.1296520000000001</v>
      </c>
      <c r="AB534" s="54">
        <v>0</v>
      </c>
      <c r="AC534" s="54">
        <v>8.1571610000000003</v>
      </c>
      <c r="AD534" s="54">
        <v>1.3509910000000001</v>
      </c>
      <c r="AE534" s="54">
        <v>114.819648</v>
      </c>
      <c r="AF534" s="54">
        <v>8.9655400000000007</v>
      </c>
      <c r="AG534" s="53">
        <v>81.493384000000006</v>
      </c>
      <c r="AH534" s="53">
        <v>6.1252000000000001E-2</v>
      </c>
      <c r="AI534" s="54">
        <v>1.074727</v>
      </c>
      <c r="AJ534" s="54">
        <v>1.8281750000000001</v>
      </c>
      <c r="AK534" s="53">
        <v>2.6236999999999999</v>
      </c>
      <c r="AL534" s="53">
        <v>0</v>
      </c>
      <c r="AM534" s="53">
        <v>1.8450000000000001E-2</v>
      </c>
      <c r="AN534" s="53">
        <v>0.14241000000000001</v>
      </c>
      <c r="AO534" s="53">
        <v>0</v>
      </c>
      <c r="AP534" s="53">
        <v>2.6822590000000002</v>
      </c>
      <c r="AQ534" s="53">
        <v>2.0345629999999999</v>
      </c>
      <c r="AR534" s="53">
        <v>3.3103E-2</v>
      </c>
      <c r="AS534" s="53">
        <v>2.9069999999999999E-2</v>
      </c>
      <c r="AT534" s="53">
        <v>1.4417819999999999</v>
      </c>
      <c r="AU534" s="109">
        <v>6.3211259999999996</v>
      </c>
      <c r="AV534" s="109">
        <v>8.848E-3</v>
      </c>
    </row>
    <row r="535" spans="1:48" x14ac:dyDescent="0.3">
      <c r="A535" s="9">
        <v>534</v>
      </c>
      <c r="B535" s="3">
        <v>43924</v>
      </c>
      <c r="C535" s="112">
        <v>5.9089679999999998</v>
      </c>
      <c r="D535" s="54">
        <v>1.7772E-2</v>
      </c>
      <c r="E535" s="112">
        <v>2.9673000000000001E-2</v>
      </c>
      <c r="F535" s="54">
        <v>5.132034</v>
      </c>
      <c r="G535" s="54">
        <v>1.9008750000000001</v>
      </c>
      <c r="H535" s="54">
        <v>6.9066239999999999</v>
      </c>
      <c r="I535" s="54">
        <v>4.8751000000000003E-2</v>
      </c>
      <c r="J535" s="54">
        <v>1.457438</v>
      </c>
      <c r="K535" s="54">
        <v>0.82218500000000005</v>
      </c>
      <c r="L535" s="54">
        <v>1.9508449999999999</v>
      </c>
      <c r="M535" s="54">
        <v>0.17465700000000001</v>
      </c>
      <c r="N535" s="54">
        <v>1.3899090000000001</v>
      </c>
      <c r="O535" s="54">
        <v>0.13248499999999999</v>
      </c>
      <c r="P535" s="54">
        <v>7.4738040000000003</v>
      </c>
      <c r="Q535" s="54">
        <v>0</v>
      </c>
      <c r="R535" s="54">
        <v>2.9319000000000001E-2</v>
      </c>
      <c r="S535" s="54">
        <v>2.4529999999999998</v>
      </c>
      <c r="T535" s="54">
        <v>4.3879000000000001E-2</v>
      </c>
      <c r="U535" s="54">
        <v>6.4421049999999997</v>
      </c>
      <c r="V535" s="54">
        <v>7.0553850000000002</v>
      </c>
      <c r="W535" s="54">
        <v>1.8092360000000001</v>
      </c>
      <c r="X535" s="54">
        <v>2.3167E-2</v>
      </c>
      <c r="Y535" s="54">
        <v>1.3742099999999999</v>
      </c>
      <c r="Z535" s="54">
        <v>1.0288090000000001</v>
      </c>
      <c r="AA535" s="54">
        <v>7.1357710000000001</v>
      </c>
      <c r="AB535" s="54">
        <v>0</v>
      </c>
      <c r="AC535" s="54">
        <v>8.0335490000000007</v>
      </c>
      <c r="AD535" s="54">
        <v>1.366258</v>
      </c>
      <c r="AE535" s="54">
        <v>115.30737499999999</v>
      </c>
      <c r="AF535" s="54">
        <v>9.008426</v>
      </c>
      <c r="AG535" s="53">
        <v>81.559330000000003</v>
      </c>
      <c r="AH535" s="53">
        <v>6.1247000000000003E-2</v>
      </c>
      <c r="AI535" s="54">
        <v>1.0702689999999999</v>
      </c>
      <c r="AJ535" s="54">
        <v>1.8290740000000001</v>
      </c>
      <c r="AK535" s="53">
        <v>2.6145</v>
      </c>
      <c r="AL535" s="53">
        <v>0</v>
      </c>
      <c r="AM535" s="53">
        <v>1.7503999999999999E-2</v>
      </c>
      <c r="AN535" s="53">
        <v>0.142207</v>
      </c>
      <c r="AO535" s="53">
        <v>0</v>
      </c>
      <c r="AP535" s="53">
        <v>2.6822590000000002</v>
      </c>
      <c r="AQ535" s="53">
        <v>2.0345629999999999</v>
      </c>
      <c r="AR535" s="53">
        <v>3.3103E-2</v>
      </c>
      <c r="AS535" s="53">
        <v>2.9069999999999999E-2</v>
      </c>
      <c r="AT535" s="53">
        <v>1.4422010000000001</v>
      </c>
      <c r="AU535" s="109">
        <v>6.3211259999999996</v>
      </c>
      <c r="AV535" s="109">
        <v>7.8930000000000007E-3</v>
      </c>
    </row>
    <row r="536" spans="1:48" x14ac:dyDescent="0.3">
      <c r="A536" s="9">
        <v>535</v>
      </c>
      <c r="B536" s="3">
        <v>43923</v>
      </c>
      <c r="C536" s="112">
        <v>5.9073469999999997</v>
      </c>
      <c r="D536" s="54">
        <v>1.7767999999999999E-2</v>
      </c>
      <c r="E536" s="112">
        <v>2.9665E-2</v>
      </c>
      <c r="F536" s="54">
        <v>5.1336979999999999</v>
      </c>
      <c r="G536" s="54">
        <v>1.8986400000000001</v>
      </c>
      <c r="H536" s="54">
        <v>6.915934</v>
      </c>
      <c r="I536" s="54">
        <v>4.8716000000000002E-2</v>
      </c>
      <c r="J536" s="54">
        <v>1.4520120000000001</v>
      </c>
      <c r="K536" s="54">
        <v>0.80992600000000003</v>
      </c>
      <c r="L536" s="54">
        <v>1.9494469999999999</v>
      </c>
      <c r="M536" s="54">
        <v>0.174626</v>
      </c>
      <c r="N536" s="54">
        <v>1.3836040000000001</v>
      </c>
      <c r="O536" s="54">
        <v>0.132461</v>
      </c>
      <c r="P536" s="54">
        <v>7.492343</v>
      </c>
      <c r="Q536" s="54">
        <v>0</v>
      </c>
      <c r="R536" s="54">
        <v>2.9276E-2</v>
      </c>
      <c r="S536" s="54">
        <v>2.4365000000000001</v>
      </c>
      <c r="T536" s="54">
        <v>4.2930000000000003E-2</v>
      </c>
      <c r="U536" s="54">
        <v>6.4421049999999997</v>
      </c>
      <c r="V536" s="54">
        <v>7.0553850000000002</v>
      </c>
      <c r="W536" s="54">
        <v>1.8073060000000001</v>
      </c>
      <c r="X536" s="54">
        <v>2.3163E-2</v>
      </c>
      <c r="Y536" s="54">
        <v>1.3647899999999999</v>
      </c>
      <c r="Z536" s="54">
        <v>1.0285709999999999</v>
      </c>
      <c r="AA536" s="54">
        <v>7.1230349999999998</v>
      </c>
      <c r="AB536" s="54">
        <v>0</v>
      </c>
      <c r="AC536" s="54">
        <v>8.0335490000000007</v>
      </c>
      <c r="AD536" s="54">
        <v>1.366258</v>
      </c>
      <c r="AE536" s="54">
        <v>115.59055600000001</v>
      </c>
      <c r="AF536" s="54">
        <v>8.9912720000000004</v>
      </c>
      <c r="AG536" s="53">
        <v>81.477669000000006</v>
      </c>
      <c r="AH536" s="53">
        <v>6.1328000000000001E-2</v>
      </c>
      <c r="AI536" s="54">
        <v>1.0756030000000001</v>
      </c>
      <c r="AJ536" s="54">
        <v>1.8278270000000001</v>
      </c>
      <c r="AK536" s="53">
        <v>2.6198999999999999</v>
      </c>
      <c r="AL536" s="53">
        <v>0</v>
      </c>
      <c r="AM536" s="53">
        <v>1.7222999999999999E-2</v>
      </c>
      <c r="AN536" s="53">
        <v>0.14213899999999999</v>
      </c>
      <c r="AO536" s="53">
        <v>0</v>
      </c>
      <c r="AP536" s="53">
        <v>2.6822590000000002</v>
      </c>
      <c r="AQ536" s="53">
        <v>2.0345629999999999</v>
      </c>
      <c r="AR536" s="53">
        <v>3.3103E-2</v>
      </c>
      <c r="AS536" s="53">
        <v>2.9069999999999999E-2</v>
      </c>
      <c r="AT536" s="53">
        <v>1.441419</v>
      </c>
      <c r="AU536" s="109">
        <v>6.3211259999999996</v>
      </c>
      <c r="AV536" s="109">
        <v>7.0899999999999999E-3</v>
      </c>
    </row>
    <row r="537" spans="1:48" x14ac:dyDescent="0.3">
      <c r="A537" s="9">
        <v>536</v>
      </c>
      <c r="B537" s="3">
        <v>43922</v>
      </c>
      <c r="C537" s="112">
        <v>5.9059189999999999</v>
      </c>
      <c r="D537" s="54">
        <v>1.7763000000000001E-2</v>
      </c>
      <c r="E537" s="112">
        <v>2.9656999999999999E-2</v>
      </c>
      <c r="F537" s="54">
        <v>5.128476</v>
      </c>
      <c r="G537" s="54">
        <v>1.9034740000000001</v>
      </c>
      <c r="H537" s="54">
        <v>6.8932159999999998</v>
      </c>
      <c r="I537" s="54">
        <v>4.8533E-2</v>
      </c>
      <c r="J537" s="54">
        <v>1.469319</v>
      </c>
      <c r="K537" s="54">
        <v>0.80947999999999998</v>
      </c>
      <c r="L537" s="54">
        <v>1.949659</v>
      </c>
      <c r="M537" s="54">
        <v>0.174596</v>
      </c>
      <c r="N537" s="54">
        <v>1.393483</v>
      </c>
      <c r="O537" s="54">
        <v>0.13242499999999999</v>
      </c>
      <c r="P537" s="54">
        <v>7.4985150000000003</v>
      </c>
      <c r="Q537" s="54">
        <v>0</v>
      </c>
      <c r="R537" s="54">
        <v>2.9121000000000001E-2</v>
      </c>
      <c r="S537" s="54">
        <v>2.4533</v>
      </c>
      <c r="T537" s="54">
        <v>4.4269999999999997E-2</v>
      </c>
      <c r="U537" s="54">
        <v>6.4421049999999997</v>
      </c>
      <c r="V537" s="54">
        <v>7.0553850000000002</v>
      </c>
      <c r="W537" s="54">
        <v>1.8152919999999999</v>
      </c>
      <c r="X537" s="54">
        <v>2.3158000000000002E-2</v>
      </c>
      <c r="Y537" s="54">
        <v>1.3742099999999999</v>
      </c>
      <c r="Z537" s="54">
        <v>1.028335</v>
      </c>
      <c r="AA537" s="54">
        <v>7.0626040000000003</v>
      </c>
      <c r="AB537" s="54">
        <v>0</v>
      </c>
      <c r="AC537" s="54">
        <v>8.0335490000000007</v>
      </c>
      <c r="AD537" s="54">
        <v>1.366258</v>
      </c>
      <c r="AE537" s="54">
        <v>115.658995</v>
      </c>
      <c r="AF537" s="54">
        <v>9.0293650000000003</v>
      </c>
      <c r="AG537" s="53">
        <v>81.569244999999995</v>
      </c>
      <c r="AH537" s="53">
        <v>6.1244E-2</v>
      </c>
      <c r="AI537" s="54">
        <v>1.0609500000000001</v>
      </c>
      <c r="AJ537" s="54">
        <v>1.8315269999999999</v>
      </c>
      <c r="AK537" s="53">
        <v>2.6152000000000002</v>
      </c>
      <c r="AL537" s="53">
        <v>0</v>
      </c>
      <c r="AM537" s="53">
        <v>1.7440000000000001E-2</v>
      </c>
      <c r="AN537" s="53">
        <v>0.142316</v>
      </c>
      <c r="AO537" s="53">
        <v>0</v>
      </c>
      <c r="AP537" s="53">
        <v>2.6822590000000002</v>
      </c>
      <c r="AQ537" s="53">
        <v>2.0345629999999999</v>
      </c>
      <c r="AR537" s="53">
        <v>3.3103E-2</v>
      </c>
      <c r="AS537" s="53">
        <v>2.9069999999999999E-2</v>
      </c>
      <c r="AT537" s="53">
        <v>1.440545</v>
      </c>
      <c r="AU537" s="109">
        <v>6.3211259999999996</v>
      </c>
      <c r="AV537" s="109">
        <v>7.0930000000000003E-3</v>
      </c>
    </row>
    <row r="538" spans="1:48" x14ac:dyDescent="0.3">
      <c r="A538" s="9">
        <v>537</v>
      </c>
      <c r="B538" s="3">
        <v>43921</v>
      </c>
      <c r="C538" s="112">
        <v>5.9048910000000001</v>
      </c>
      <c r="D538" s="54">
        <v>1.7757999999999999E-2</v>
      </c>
      <c r="E538" s="112">
        <v>2.9648999999999998E-2</v>
      </c>
      <c r="F538" s="54">
        <v>5.1259790000000001</v>
      </c>
      <c r="G538" s="54">
        <v>1.8953899999999999</v>
      </c>
      <c r="H538" s="54">
        <v>6.8208549999999999</v>
      </c>
      <c r="I538" s="54">
        <v>4.8439000000000003E-2</v>
      </c>
      <c r="J538" s="54">
        <v>1.447203</v>
      </c>
      <c r="K538" s="54">
        <v>0.79835299999999998</v>
      </c>
      <c r="L538" s="54">
        <v>1.9441600000000001</v>
      </c>
      <c r="M538" s="54">
        <v>0.17457300000000001</v>
      </c>
      <c r="N538" s="54">
        <v>1.3881589999999999</v>
      </c>
      <c r="O538" s="54">
        <v>0.13239999999999999</v>
      </c>
      <c r="P538" s="54">
        <v>7.4999549999999999</v>
      </c>
      <c r="Q538" s="54">
        <v>0</v>
      </c>
      <c r="R538" s="54">
        <v>2.8649999999999998E-2</v>
      </c>
      <c r="S538" s="54">
        <v>2.4154</v>
      </c>
      <c r="T538" s="54">
        <v>4.4024000000000001E-2</v>
      </c>
      <c r="U538" s="54">
        <v>6.302746</v>
      </c>
      <c r="V538" s="54">
        <v>6.9355890000000002</v>
      </c>
      <c r="W538" s="54">
        <v>1.8092950000000001</v>
      </c>
      <c r="X538" s="54">
        <v>2.3154000000000001E-2</v>
      </c>
      <c r="Y538" s="54">
        <v>1.3526099999999999</v>
      </c>
      <c r="Z538" s="54">
        <v>1.0281439999999999</v>
      </c>
      <c r="AA538" s="54">
        <v>6.9922019999999998</v>
      </c>
      <c r="AB538" s="54">
        <v>0</v>
      </c>
      <c r="AC538" s="54">
        <v>7.8740480000000002</v>
      </c>
      <c r="AD538" s="54">
        <v>1.3508169999999999</v>
      </c>
      <c r="AE538" s="54">
        <v>115.72979599999999</v>
      </c>
      <c r="AF538" s="54">
        <v>8.9955409999999993</v>
      </c>
      <c r="AG538" s="53">
        <v>81.482816999999997</v>
      </c>
      <c r="AH538" s="53">
        <v>6.1085E-2</v>
      </c>
      <c r="AI538" s="54">
        <v>1.0557939999999999</v>
      </c>
      <c r="AJ538" s="54">
        <v>1.827869</v>
      </c>
      <c r="AK538" s="53">
        <v>2.6047000000000002</v>
      </c>
      <c r="AL538" s="53">
        <v>0</v>
      </c>
      <c r="AM538" s="53">
        <v>1.7160000000000002E-2</v>
      </c>
      <c r="AN538" s="53">
        <v>0.14128099999999999</v>
      </c>
      <c r="AO538" s="53">
        <v>0</v>
      </c>
      <c r="AP538" s="53">
        <v>2.5785990000000001</v>
      </c>
      <c r="AQ538" s="53">
        <v>2.0345629999999999</v>
      </c>
      <c r="AR538" s="53">
        <v>3.2506E-2</v>
      </c>
      <c r="AS538" s="53">
        <v>2.8899999999999999E-2</v>
      </c>
      <c r="AT538" s="53">
        <v>1.4386479999999999</v>
      </c>
      <c r="AU538" s="109">
        <v>6.1941090000000001</v>
      </c>
      <c r="AV538" s="109">
        <v>7.0879999999999997E-3</v>
      </c>
    </row>
    <row r="539" spans="1:48" x14ac:dyDescent="0.3">
      <c r="A539" s="9">
        <v>538</v>
      </c>
      <c r="B539" s="3">
        <v>43920</v>
      </c>
      <c r="C539" s="112">
        <v>5.9035299999999999</v>
      </c>
      <c r="D539" s="54">
        <v>1.7753999999999999E-2</v>
      </c>
      <c r="E539" s="112">
        <v>2.9642999999999999E-2</v>
      </c>
      <c r="F539" s="54">
        <v>5.1244889999999996</v>
      </c>
      <c r="G539" s="54">
        <v>1.8871579999999999</v>
      </c>
      <c r="H539" s="54">
        <v>6.7814059999999996</v>
      </c>
      <c r="I539" s="54">
        <v>4.7967999999999997E-2</v>
      </c>
      <c r="J539" s="54">
        <v>1.4382839999999999</v>
      </c>
      <c r="K539" s="54">
        <v>0.800589</v>
      </c>
      <c r="L539" s="54">
        <v>1.9432929999999999</v>
      </c>
      <c r="M539" s="54">
        <v>0.174538</v>
      </c>
      <c r="N539" s="54">
        <v>1.377183</v>
      </c>
      <c r="O539" s="54">
        <v>0.13236500000000001</v>
      </c>
      <c r="P539" s="54">
        <v>7.5076369999999999</v>
      </c>
      <c r="Q539" s="54">
        <v>0</v>
      </c>
      <c r="R539" s="54">
        <v>2.8542000000000001E-2</v>
      </c>
      <c r="S539" s="54">
        <v>2.4251</v>
      </c>
      <c r="T539" s="54">
        <v>4.2146000000000003E-2</v>
      </c>
      <c r="U539" s="54">
        <v>6.302746</v>
      </c>
      <c r="V539" s="54">
        <v>6.9355890000000002</v>
      </c>
      <c r="W539" s="54">
        <v>1.8070139999999999</v>
      </c>
      <c r="X539" s="54">
        <v>2.3146E-2</v>
      </c>
      <c r="Y539" s="54">
        <v>1.3581399999999999</v>
      </c>
      <c r="Z539" s="54">
        <v>1.0278910000000001</v>
      </c>
      <c r="AA539" s="54">
        <v>6.9194789999999999</v>
      </c>
      <c r="AB539" s="54">
        <v>0</v>
      </c>
      <c r="AC539" s="54">
        <v>7.8740480000000002</v>
      </c>
      <c r="AD539" s="54">
        <v>1.3508169999999999</v>
      </c>
      <c r="AE539" s="54">
        <v>115.77597299999999</v>
      </c>
      <c r="AF539" s="54">
        <v>9.0128500000000003</v>
      </c>
      <c r="AG539" s="53">
        <v>81.467250000000007</v>
      </c>
      <c r="AH539" s="53">
        <v>6.0958999999999999E-2</v>
      </c>
      <c r="AI539" s="54">
        <v>1.0354300000000001</v>
      </c>
      <c r="AJ539" s="54">
        <v>1.8248230000000001</v>
      </c>
      <c r="AK539" s="53">
        <v>2.6137000000000001</v>
      </c>
      <c r="AL539" s="53">
        <v>0</v>
      </c>
      <c r="AM539" s="53">
        <v>1.7201999999999999E-2</v>
      </c>
      <c r="AN539" s="53">
        <v>0.14113600000000001</v>
      </c>
      <c r="AO539" s="53">
        <v>0</v>
      </c>
      <c r="AP539" s="53">
        <v>2.5785990000000001</v>
      </c>
      <c r="AQ539" s="53">
        <v>1.9209179999999999</v>
      </c>
      <c r="AR539" s="53">
        <v>3.2506E-2</v>
      </c>
      <c r="AS539" s="53">
        <v>2.8899999999999999E-2</v>
      </c>
      <c r="AT539" s="53">
        <v>1.436588</v>
      </c>
      <c r="AU539" s="109">
        <v>6.1941090000000001</v>
      </c>
      <c r="AV539" s="109">
        <v>7.2389999999999998E-3</v>
      </c>
    </row>
    <row r="540" spans="1:48" x14ac:dyDescent="0.3">
      <c r="A540" s="9">
        <v>539</v>
      </c>
      <c r="B540" s="3">
        <v>43917</v>
      </c>
      <c r="C540" s="112">
        <v>5.8994600000000004</v>
      </c>
      <c r="D540" s="54">
        <v>1.7756999999999998E-2</v>
      </c>
      <c r="E540" s="112">
        <v>2.9621000000000001E-2</v>
      </c>
      <c r="F540" s="54">
        <v>5.1197780000000002</v>
      </c>
      <c r="G540" s="54">
        <v>1.9048940000000001</v>
      </c>
      <c r="H540" s="54">
        <v>6.7694320000000001</v>
      </c>
      <c r="I540" s="54">
        <v>4.7847000000000001E-2</v>
      </c>
      <c r="J540" s="54">
        <v>1.485344</v>
      </c>
      <c r="K540" s="54">
        <v>0.82014500000000001</v>
      </c>
      <c r="L540" s="54">
        <v>1.9473819999999999</v>
      </c>
      <c r="M540" s="54">
        <v>0.17443500000000001</v>
      </c>
      <c r="N540" s="54">
        <v>1.3944160000000001</v>
      </c>
      <c r="O540" s="54">
        <v>0.13223099999999999</v>
      </c>
      <c r="P540" s="54">
        <v>7.500731</v>
      </c>
      <c r="Q540" s="54">
        <v>0</v>
      </c>
      <c r="R540" s="54">
        <v>2.9713E-2</v>
      </c>
      <c r="S540" s="54">
        <v>2.5051000000000001</v>
      </c>
      <c r="T540" s="54">
        <v>4.3951999999999998E-2</v>
      </c>
      <c r="U540" s="54">
        <v>6.3046980000000001</v>
      </c>
      <c r="V540" s="54">
        <v>6.8477709999999998</v>
      </c>
      <c r="W540" s="54">
        <v>1.8158510000000001</v>
      </c>
      <c r="X540" s="54">
        <v>2.3127999999999999E-2</v>
      </c>
      <c r="Y540" s="54">
        <v>1.4036899999999999</v>
      </c>
      <c r="Z540" s="54">
        <v>1.027126</v>
      </c>
      <c r="AA540" s="54">
        <v>6.844773</v>
      </c>
      <c r="AB540" s="54">
        <v>0</v>
      </c>
      <c r="AC540" s="54">
        <v>7.837097</v>
      </c>
      <c r="AD540" s="54">
        <v>1.3313619999999999</v>
      </c>
      <c r="AE540" s="54">
        <v>115.645236</v>
      </c>
      <c r="AF540" s="54">
        <v>9.0323879999999992</v>
      </c>
      <c r="AG540" s="53">
        <v>81.478674999999996</v>
      </c>
      <c r="AH540" s="53">
        <v>6.1039000000000003E-2</v>
      </c>
      <c r="AI540" s="54">
        <v>1.016993</v>
      </c>
      <c r="AJ540" s="54">
        <v>1.830136</v>
      </c>
      <c r="AK540" s="53">
        <v>2.629</v>
      </c>
      <c r="AL540" s="53">
        <v>0</v>
      </c>
      <c r="AM540" s="53">
        <v>1.7579999999999998E-2</v>
      </c>
      <c r="AN540" s="53">
        <v>0.14396900000000001</v>
      </c>
      <c r="AO540" s="53">
        <v>0</v>
      </c>
      <c r="AP540" s="53">
        <v>2.5785990000000001</v>
      </c>
      <c r="AQ540" s="53">
        <v>1.9209179999999999</v>
      </c>
      <c r="AR540" s="53">
        <v>3.2506E-2</v>
      </c>
      <c r="AS540" s="53">
        <v>2.8899999999999999E-2</v>
      </c>
      <c r="AT540" s="53">
        <v>1.4445460000000001</v>
      </c>
      <c r="AU540" s="109">
        <v>0</v>
      </c>
      <c r="AV540" s="109">
        <v>7.5370000000000003E-3</v>
      </c>
    </row>
    <row r="541" spans="1:48" x14ac:dyDescent="0.3">
      <c r="A541" s="9">
        <v>540</v>
      </c>
      <c r="B541" s="3">
        <v>43916</v>
      </c>
      <c r="C541" s="112">
        <v>5.8980230000000002</v>
      </c>
      <c r="D541" s="54">
        <v>1.7753000000000001E-2</v>
      </c>
      <c r="E541" s="112">
        <v>2.9611999999999999E-2</v>
      </c>
      <c r="F541" s="54">
        <v>5.1072129999999998</v>
      </c>
      <c r="G541" s="54">
        <v>1.885041</v>
      </c>
      <c r="H541" s="54">
        <v>6.6755810000000002</v>
      </c>
      <c r="I541" s="54">
        <v>4.7199999999999999E-2</v>
      </c>
      <c r="J541" s="54">
        <v>1.434323</v>
      </c>
      <c r="K541" s="54">
        <v>0.80291000000000001</v>
      </c>
      <c r="L541" s="54">
        <v>1.933462</v>
      </c>
      <c r="M541" s="54">
        <v>0.1744</v>
      </c>
      <c r="N541" s="54">
        <v>1.3671409999999999</v>
      </c>
      <c r="O541" s="54">
        <v>0.132184</v>
      </c>
      <c r="P541" s="54">
        <v>7.5184769999999999</v>
      </c>
      <c r="Q541" s="54">
        <v>0</v>
      </c>
      <c r="R541" s="54">
        <v>2.9389999999999999E-2</v>
      </c>
      <c r="S541" s="54">
        <v>2.4341999999999997</v>
      </c>
      <c r="T541" s="54">
        <v>4.1512E-2</v>
      </c>
      <c r="U541" s="54">
        <v>6.3046980000000001</v>
      </c>
      <c r="V541" s="54">
        <v>6.8477709999999998</v>
      </c>
      <c r="W541" s="54">
        <v>1.7978160000000001</v>
      </c>
      <c r="X541" s="54">
        <v>2.3118E-2</v>
      </c>
      <c r="Y541" s="54">
        <v>1.3633899999999999</v>
      </c>
      <c r="Z541" s="54">
        <v>1.026864</v>
      </c>
      <c r="AA541" s="54">
        <v>6.7569119999999998</v>
      </c>
      <c r="AB541" s="54">
        <v>0</v>
      </c>
      <c r="AC541" s="54">
        <v>7.837097</v>
      </c>
      <c r="AD541" s="54">
        <v>1.3313619999999999</v>
      </c>
      <c r="AE541" s="54">
        <v>115.940139</v>
      </c>
      <c r="AF541" s="54">
        <v>8.9574180000000005</v>
      </c>
      <c r="AG541" s="53">
        <v>81.262129999999999</v>
      </c>
      <c r="AH541" s="53">
        <v>6.0850000000000001E-2</v>
      </c>
      <c r="AI541" s="54">
        <v>1.001544</v>
      </c>
      <c r="AJ541" s="54">
        <v>1.81941</v>
      </c>
      <c r="AK541" s="53">
        <v>2.6069999999999998</v>
      </c>
      <c r="AL541" s="53">
        <v>0</v>
      </c>
      <c r="AM541" s="53">
        <v>1.7322000000000001E-2</v>
      </c>
      <c r="AN541" s="53">
        <v>0.14244399999999999</v>
      </c>
      <c r="AO541" s="53">
        <v>0</v>
      </c>
      <c r="AP541" s="53">
        <v>2.5785990000000001</v>
      </c>
      <c r="AQ541" s="53">
        <v>1.9209179999999999</v>
      </c>
      <c r="AR541" s="53">
        <v>3.2506E-2</v>
      </c>
      <c r="AS541" s="53">
        <v>2.8899999999999999E-2</v>
      </c>
      <c r="AT541" s="53">
        <v>1.43546</v>
      </c>
      <c r="AU541" s="109">
        <v>0</v>
      </c>
      <c r="AV541" s="109">
        <v>7.92E-3</v>
      </c>
    </row>
    <row r="542" spans="1:48" x14ac:dyDescent="0.3">
      <c r="A542" s="9">
        <v>541</v>
      </c>
      <c r="B542" s="3">
        <v>43915</v>
      </c>
      <c r="C542" s="112">
        <v>5.8966719999999997</v>
      </c>
      <c r="D542" s="54">
        <v>1.7749999999999998E-2</v>
      </c>
      <c r="E542" s="112">
        <v>2.9603999999999998E-2</v>
      </c>
      <c r="F542" s="54">
        <v>5.1047070000000003</v>
      </c>
      <c r="G542" s="54">
        <v>1.8844270000000001</v>
      </c>
      <c r="H542" s="54">
        <v>6.6878789999999997</v>
      </c>
      <c r="I542" s="54">
        <v>4.6031000000000002E-2</v>
      </c>
      <c r="J542" s="54">
        <v>1.4376180000000001</v>
      </c>
      <c r="K542" s="54">
        <v>0.79541700000000004</v>
      </c>
      <c r="L542" s="54">
        <v>1.930563</v>
      </c>
      <c r="M542" s="54">
        <v>0.17436599999999999</v>
      </c>
      <c r="N542" s="54">
        <v>1.360406</v>
      </c>
      <c r="O542" s="54">
        <v>0.13214600000000001</v>
      </c>
      <c r="P542" s="54">
        <v>7.490151</v>
      </c>
      <c r="Q542" s="54">
        <v>0</v>
      </c>
      <c r="R542" s="54">
        <v>2.928E-2</v>
      </c>
      <c r="S542" s="54">
        <v>2.4228000000000001</v>
      </c>
      <c r="T542" s="54">
        <v>4.2355999999999998E-2</v>
      </c>
      <c r="U542" s="54">
        <v>6.3046980000000001</v>
      </c>
      <c r="V542" s="54">
        <v>6.8477709999999998</v>
      </c>
      <c r="W542" s="54">
        <v>1.7847409999999999</v>
      </c>
      <c r="X542" s="54">
        <v>2.3109999999999999E-2</v>
      </c>
      <c r="Y542" s="54">
        <v>1.35694</v>
      </c>
      <c r="Z542" s="54">
        <v>1.0266090000000001</v>
      </c>
      <c r="AA542" s="54">
        <v>6.7984939999999998</v>
      </c>
      <c r="AB542" s="54">
        <v>0</v>
      </c>
      <c r="AC542" s="54">
        <v>7.837097</v>
      </c>
      <c r="AD542" s="54">
        <v>1.3313619999999999</v>
      </c>
      <c r="AE542" s="54">
        <v>115.59867199999999</v>
      </c>
      <c r="AF542" s="54">
        <v>8.9348089999999996</v>
      </c>
      <c r="AG542" s="53">
        <v>81.213344000000006</v>
      </c>
      <c r="AH542" s="53">
        <v>6.0790999999999998E-2</v>
      </c>
      <c r="AI542" s="54">
        <v>1.0047109999999999</v>
      </c>
      <c r="AJ542" s="54">
        <v>1.813232</v>
      </c>
      <c r="AK542" s="53">
        <v>2.5977000000000001</v>
      </c>
      <c r="AL542" s="53">
        <v>0</v>
      </c>
      <c r="AM542" s="53">
        <v>1.7694000000000001E-2</v>
      </c>
      <c r="AN542" s="53">
        <v>0.141516</v>
      </c>
      <c r="AO542" s="53">
        <v>0</v>
      </c>
      <c r="AP542" s="53">
        <v>2.5785990000000001</v>
      </c>
      <c r="AQ542" s="53">
        <v>1.9209179999999999</v>
      </c>
      <c r="AR542" s="53">
        <v>3.2506E-2</v>
      </c>
      <c r="AS542" s="53">
        <v>2.8899999999999999E-2</v>
      </c>
      <c r="AT542" s="53">
        <v>1.434793</v>
      </c>
      <c r="AU542" s="109">
        <v>0</v>
      </c>
      <c r="AV542" s="109">
        <v>7.6990000000000001E-3</v>
      </c>
    </row>
    <row r="543" spans="1:48" x14ac:dyDescent="0.3">
      <c r="A543" s="9">
        <v>542</v>
      </c>
      <c r="B543" s="3">
        <v>43914</v>
      </c>
      <c r="C543" s="112">
        <v>5.8963099999999997</v>
      </c>
      <c r="D543" s="54">
        <v>1.7746000000000001E-2</v>
      </c>
      <c r="E543" s="112">
        <v>2.9596000000000001E-2</v>
      </c>
      <c r="F543" s="54">
        <v>5.1040219999999996</v>
      </c>
      <c r="G543" s="54">
        <v>1.858975</v>
      </c>
      <c r="H543" s="54">
        <v>6.7855449999999999</v>
      </c>
      <c r="I543" s="54">
        <v>4.5226000000000002E-2</v>
      </c>
      <c r="J543" s="54">
        <v>1.353342</v>
      </c>
      <c r="K543" s="54">
        <v>0.75587300000000002</v>
      </c>
      <c r="L543" s="54">
        <v>1.92641</v>
      </c>
      <c r="M543" s="54">
        <v>0.17433199999999999</v>
      </c>
      <c r="N543" s="54">
        <v>1.3311059999999999</v>
      </c>
      <c r="O543" s="54">
        <v>0.13209399999999999</v>
      </c>
      <c r="P543" s="54">
        <v>7.4751099999999999</v>
      </c>
      <c r="Q543" s="54">
        <v>0</v>
      </c>
      <c r="R543" s="54">
        <v>2.8205000000000001E-2</v>
      </c>
      <c r="S543" s="54">
        <v>2.2871999999999999</v>
      </c>
      <c r="T543" s="54">
        <v>3.9903000000000001E-2</v>
      </c>
      <c r="U543" s="54">
        <v>6.3046980000000001</v>
      </c>
      <c r="V543" s="54">
        <v>6.8477709999999998</v>
      </c>
      <c r="W543" s="54">
        <v>1.776362</v>
      </c>
      <c r="X543" s="54">
        <v>2.3113999999999999E-2</v>
      </c>
      <c r="Y543" s="54">
        <v>1.2801</v>
      </c>
      <c r="Z543" s="54">
        <v>1.0263640000000001</v>
      </c>
      <c r="AA543" s="54">
        <v>6.8979790000000003</v>
      </c>
      <c r="AB543" s="54">
        <v>0</v>
      </c>
      <c r="AC543" s="54">
        <v>7.837097</v>
      </c>
      <c r="AD543" s="54">
        <v>1.3313619999999999</v>
      </c>
      <c r="AE543" s="54">
        <v>115.281136</v>
      </c>
      <c r="AF543" s="54">
        <v>8.8960139999999992</v>
      </c>
      <c r="AG543" s="53">
        <v>81.074038999999999</v>
      </c>
      <c r="AH543" s="53">
        <v>6.0581000000000003E-2</v>
      </c>
      <c r="AI543" s="54">
        <v>1.0207619999999999</v>
      </c>
      <c r="AJ543" s="54">
        <v>1.8064370000000001</v>
      </c>
      <c r="AK543" s="53">
        <v>2.5556999999999999</v>
      </c>
      <c r="AL543" s="53">
        <v>0</v>
      </c>
      <c r="AM543" s="53">
        <v>1.7330000000000002E-2</v>
      </c>
      <c r="AN543" s="53">
        <v>0.13888600000000001</v>
      </c>
      <c r="AO543" s="53">
        <v>0</v>
      </c>
      <c r="AP543" s="53">
        <v>2.4702839999999999</v>
      </c>
      <c r="AQ543" s="53">
        <v>1.9209179999999999</v>
      </c>
      <c r="AR543" s="53">
        <v>3.2440999999999998E-2</v>
      </c>
      <c r="AS543" s="53">
        <v>2.9243000000000002E-2</v>
      </c>
      <c r="AT543" s="53">
        <v>1.4193199999999999</v>
      </c>
      <c r="AU543" s="109">
        <v>0</v>
      </c>
      <c r="AV543" s="109">
        <v>7.5259999999999997E-3</v>
      </c>
    </row>
    <row r="544" spans="1:48" x14ac:dyDescent="0.3">
      <c r="A544" s="9">
        <v>543</v>
      </c>
      <c r="B544" s="3">
        <v>43913</v>
      </c>
      <c r="C544" s="112">
        <v>5.8948559999999999</v>
      </c>
      <c r="D544" s="54">
        <v>1.7742000000000001E-2</v>
      </c>
      <c r="E544" s="112">
        <v>2.9588E-2</v>
      </c>
      <c r="F544" s="54">
        <v>5.0928610000000001</v>
      </c>
      <c r="G544" s="54">
        <v>1.865013</v>
      </c>
      <c r="H544" s="54">
        <v>6.7334209999999999</v>
      </c>
      <c r="I544" s="54">
        <v>4.4817000000000003E-2</v>
      </c>
      <c r="J544" s="54">
        <v>1.381154</v>
      </c>
      <c r="K544" s="54">
        <v>0.76784399999999997</v>
      </c>
      <c r="L544" s="54">
        <v>1.926215</v>
      </c>
      <c r="M544" s="54">
        <v>0.17429500000000001</v>
      </c>
      <c r="N544" s="54">
        <v>1.3271269999999999</v>
      </c>
      <c r="O544" s="54">
        <v>0.13205900000000001</v>
      </c>
      <c r="P544" s="54">
        <v>7.4951530000000002</v>
      </c>
      <c r="Q544" s="54">
        <v>0</v>
      </c>
      <c r="R544" s="54">
        <v>2.8393999999999999E-2</v>
      </c>
      <c r="S544" s="54">
        <v>2.3046000000000002</v>
      </c>
      <c r="T544" s="54">
        <v>3.8878000000000003E-2</v>
      </c>
      <c r="U544" s="54">
        <v>6.3046980000000001</v>
      </c>
      <c r="V544" s="54">
        <v>6.8477709999999998</v>
      </c>
      <c r="W544" s="54">
        <v>1.777339</v>
      </c>
      <c r="X544" s="54">
        <v>2.3109000000000001E-2</v>
      </c>
      <c r="Y544" s="54">
        <v>1.2895100000000002</v>
      </c>
      <c r="Z544" s="54">
        <v>1.0260959999999999</v>
      </c>
      <c r="AA544" s="54">
        <v>6.8451630000000003</v>
      </c>
      <c r="AB544" s="54">
        <v>0</v>
      </c>
      <c r="AC544" s="54">
        <v>7.837097</v>
      </c>
      <c r="AD544" s="54">
        <v>1.3313619999999999</v>
      </c>
      <c r="AE544" s="54">
        <v>115.621247</v>
      </c>
      <c r="AF544" s="54">
        <v>8.8708299999999998</v>
      </c>
      <c r="AG544" s="53">
        <v>80.874412000000007</v>
      </c>
      <c r="AH544" s="53">
        <v>6.0622000000000002E-2</v>
      </c>
      <c r="AI544" s="54">
        <v>1.0150520000000001</v>
      </c>
      <c r="AJ544" s="54">
        <v>1.807707</v>
      </c>
      <c r="AK544" s="53">
        <v>2.5413000000000001</v>
      </c>
      <c r="AL544" s="53">
        <v>0</v>
      </c>
      <c r="AM544" s="53">
        <v>1.762E-2</v>
      </c>
      <c r="AN544" s="53">
        <v>0.13805999999999999</v>
      </c>
      <c r="AO544" s="53">
        <v>0</v>
      </c>
      <c r="AP544" s="53">
        <v>2.4702839999999999</v>
      </c>
      <c r="AQ544" s="53">
        <v>1.9209179999999999</v>
      </c>
      <c r="AR544" s="53">
        <v>3.2440999999999998E-2</v>
      </c>
      <c r="AS544" s="53">
        <v>2.9243000000000002E-2</v>
      </c>
      <c r="AT544" s="53">
        <v>1.419997</v>
      </c>
      <c r="AU544" s="109">
        <v>0</v>
      </c>
      <c r="AV544" s="109">
        <v>7.6579999999999999E-3</v>
      </c>
    </row>
    <row r="545" spans="1:48" x14ac:dyDescent="0.3">
      <c r="A545" s="9">
        <v>544</v>
      </c>
      <c r="B545" s="3">
        <v>43910</v>
      </c>
      <c r="C545" s="112">
        <v>5.890771</v>
      </c>
      <c r="D545" s="54">
        <v>1.7728000000000001E-2</v>
      </c>
      <c r="E545" s="112">
        <v>2.9565000000000001E-2</v>
      </c>
      <c r="F545" s="54">
        <v>5.094957</v>
      </c>
      <c r="G545" s="54">
        <v>1.8623780000000001</v>
      </c>
      <c r="H545" s="54">
        <v>6.7754859999999999</v>
      </c>
      <c r="I545" s="54">
        <v>4.4609000000000003E-2</v>
      </c>
      <c r="J545" s="54">
        <v>1.3753930000000001</v>
      </c>
      <c r="K545" s="54">
        <v>0.75883599999999996</v>
      </c>
      <c r="L545" s="54">
        <v>1.9271400000000001</v>
      </c>
      <c r="M545" s="54">
        <v>0.17418700000000001</v>
      </c>
      <c r="N545" s="54">
        <v>1.329942</v>
      </c>
      <c r="O545" s="54">
        <v>0.13195200000000001</v>
      </c>
      <c r="P545" s="54">
        <v>7.4413039999999997</v>
      </c>
      <c r="Q545" s="54">
        <v>0</v>
      </c>
      <c r="R545" s="54">
        <v>2.7907000000000001E-2</v>
      </c>
      <c r="S545" s="54">
        <v>2.2544999999999997</v>
      </c>
      <c r="T545" s="54">
        <v>3.9777E-2</v>
      </c>
      <c r="U545" s="54">
        <v>6.3350309999999999</v>
      </c>
      <c r="V545" s="54">
        <v>7.0556869999999998</v>
      </c>
      <c r="W545" s="54">
        <v>1.779547</v>
      </c>
      <c r="X545" s="54">
        <v>2.3092000000000001E-2</v>
      </c>
      <c r="Y545" s="54">
        <v>1.26135</v>
      </c>
      <c r="Z545" s="54">
        <v>1.0252939999999999</v>
      </c>
      <c r="AA545" s="54">
        <v>6.9165000000000001</v>
      </c>
      <c r="AB545" s="54">
        <v>0</v>
      </c>
      <c r="AC545" s="54">
        <v>7.7374000000000001</v>
      </c>
      <c r="AD545" s="54">
        <v>1.3587929999999999</v>
      </c>
      <c r="AE545" s="54">
        <v>115.09033599999999</v>
      </c>
      <c r="AF545" s="54">
        <v>8.8611620000000002</v>
      </c>
      <c r="AG545" s="53">
        <v>80.811527999999996</v>
      </c>
      <c r="AH545" s="53">
        <v>6.0451999999999999E-2</v>
      </c>
      <c r="AI545" s="54">
        <v>1.028224</v>
      </c>
      <c r="AJ545" s="54">
        <v>1.8084979999999999</v>
      </c>
      <c r="AK545" s="53">
        <v>2.5053000000000001</v>
      </c>
      <c r="AL545" s="53">
        <v>0</v>
      </c>
      <c r="AM545" s="53">
        <v>1.7121000000000001E-2</v>
      </c>
      <c r="AN545" s="53">
        <v>0.137157</v>
      </c>
      <c r="AO545" s="53">
        <v>0</v>
      </c>
      <c r="AP545" s="53">
        <v>2.4702839999999999</v>
      </c>
      <c r="AQ545" s="53">
        <v>1.9209179999999999</v>
      </c>
      <c r="AR545" s="53">
        <v>3.2440999999999998E-2</v>
      </c>
      <c r="AS545" s="53">
        <v>2.9243000000000002E-2</v>
      </c>
      <c r="AT545" s="53">
        <v>1.41978</v>
      </c>
      <c r="AU545" s="109">
        <v>0</v>
      </c>
      <c r="AV545" s="109">
        <v>7.868E-3</v>
      </c>
    </row>
    <row r="546" spans="1:48" x14ac:dyDescent="0.3">
      <c r="A546" s="9">
        <v>545</v>
      </c>
      <c r="B546" s="3">
        <v>43909</v>
      </c>
      <c r="C546" s="112">
        <v>5.8894089999999997</v>
      </c>
      <c r="D546" s="54">
        <v>1.7722999999999999E-2</v>
      </c>
      <c r="E546" s="112">
        <v>2.9557E-2</v>
      </c>
      <c r="F546" s="54">
        <v>5.1044219999999996</v>
      </c>
      <c r="G546" s="54">
        <v>1.8599110000000001</v>
      </c>
      <c r="H546" s="54">
        <v>6.8100670000000001</v>
      </c>
      <c r="I546" s="54">
        <v>4.4747000000000002E-2</v>
      </c>
      <c r="J546" s="54">
        <v>1.3869180000000001</v>
      </c>
      <c r="K546" s="54">
        <v>0.77476299999999998</v>
      </c>
      <c r="L546" s="54">
        <v>1.932496</v>
      </c>
      <c r="M546" s="54">
        <v>0.174152</v>
      </c>
      <c r="N546" s="54">
        <v>1.3315360000000001</v>
      </c>
      <c r="O546" s="54">
        <v>0.13192799999999999</v>
      </c>
      <c r="P546" s="54">
        <v>7.513395</v>
      </c>
      <c r="Q546" s="54">
        <v>0</v>
      </c>
      <c r="R546" s="54">
        <v>2.7924000000000001E-2</v>
      </c>
      <c r="S546" s="54">
        <v>2.2787000000000002</v>
      </c>
      <c r="T546" s="54">
        <v>3.8496000000000002E-2</v>
      </c>
      <c r="U546" s="54">
        <v>6.3350309999999999</v>
      </c>
      <c r="V546" s="54">
        <v>7.0556869999999998</v>
      </c>
      <c r="W546" s="54">
        <v>1.780006</v>
      </c>
      <c r="X546" s="54">
        <v>2.3087E-2</v>
      </c>
      <c r="Y546" s="54">
        <v>1.27441</v>
      </c>
      <c r="Z546" s="54">
        <v>1.025029</v>
      </c>
      <c r="AA546" s="54">
        <v>6.9575570000000004</v>
      </c>
      <c r="AB546" s="54">
        <v>0</v>
      </c>
      <c r="AC546" s="54">
        <v>7.7374000000000001</v>
      </c>
      <c r="AD546" s="54">
        <v>1.3587929999999999</v>
      </c>
      <c r="AE546" s="54">
        <v>115.91996399999999</v>
      </c>
      <c r="AF546" s="54">
        <v>8.8753759999999993</v>
      </c>
      <c r="AG546" s="53">
        <v>80.885651999999993</v>
      </c>
      <c r="AH546" s="53">
        <v>6.0627E-2</v>
      </c>
      <c r="AI546" s="54">
        <v>1.0428630000000001</v>
      </c>
      <c r="AJ546" s="54">
        <v>1.8086040000000001</v>
      </c>
      <c r="AK546" s="53">
        <v>2.5191000000000003</v>
      </c>
      <c r="AL546" s="53">
        <v>0</v>
      </c>
      <c r="AM546" s="53">
        <v>1.7481E-2</v>
      </c>
      <c r="AN546" s="53">
        <v>0.13734299999999999</v>
      </c>
      <c r="AO546" s="53">
        <v>0</v>
      </c>
      <c r="AP546" s="53">
        <v>2.4702839999999999</v>
      </c>
      <c r="AQ546" s="53">
        <v>1.9209179999999999</v>
      </c>
      <c r="AR546" s="53">
        <v>3.2440999999999998E-2</v>
      </c>
      <c r="AS546" s="53">
        <v>2.9243000000000002E-2</v>
      </c>
      <c r="AT546" s="53">
        <v>1.4197090000000001</v>
      </c>
      <c r="AU546" s="109">
        <v>0</v>
      </c>
      <c r="AV546" s="109">
        <v>7.2430000000000003E-3</v>
      </c>
    </row>
    <row r="547" spans="1:48" x14ac:dyDescent="0.3">
      <c r="A547" s="9">
        <v>546</v>
      </c>
      <c r="B547" s="3">
        <v>43908</v>
      </c>
      <c r="C547" s="112">
        <v>5.8880600000000003</v>
      </c>
      <c r="D547" s="54">
        <v>1.7708999999999999E-2</v>
      </c>
      <c r="E547" s="112">
        <v>2.9548999999999999E-2</v>
      </c>
      <c r="F547" s="54">
        <v>5.1096370000000002</v>
      </c>
      <c r="G547" s="54">
        <v>1.873513</v>
      </c>
      <c r="H547" s="54">
        <v>6.9411889999999996</v>
      </c>
      <c r="I547" s="54">
        <v>4.4138999999999998E-2</v>
      </c>
      <c r="J547" s="54">
        <v>1.4132169999999999</v>
      </c>
      <c r="K547" s="54">
        <v>0.79801100000000003</v>
      </c>
      <c r="L547" s="54">
        <v>1.9461679999999999</v>
      </c>
      <c r="M547" s="54">
        <v>0.174095</v>
      </c>
      <c r="N547" s="54">
        <v>1.356911</v>
      </c>
      <c r="O547" s="54">
        <v>0.131886</v>
      </c>
      <c r="P547" s="54">
        <v>7.48773</v>
      </c>
      <c r="Q547" s="54">
        <v>0</v>
      </c>
      <c r="R547" s="54">
        <v>2.8104000000000001E-2</v>
      </c>
      <c r="S547" s="54">
        <v>2.3147000000000002</v>
      </c>
      <c r="T547" s="54">
        <v>4.0211999999999998E-2</v>
      </c>
      <c r="U547" s="54">
        <v>6.3767620000000003</v>
      </c>
      <c r="V547" s="54">
        <v>7.2278640000000003</v>
      </c>
      <c r="W547" s="54">
        <v>1.801007</v>
      </c>
      <c r="X547" s="54">
        <v>2.3081000000000001E-2</v>
      </c>
      <c r="Y547" s="54">
        <v>1.2945599999999999</v>
      </c>
      <c r="Z547" s="54">
        <v>1.0247710000000001</v>
      </c>
      <c r="AA547" s="54">
        <v>7.0701720000000003</v>
      </c>
      <c r="AB547" s="54">
        <v>0</v>
      </c>
      <c r="AC547" s="54">
        <v>7.7886100000000003</v>
      </c>
      <c r="AD547" s="54">
        <v>1.3832519999999999</v>
      </c>
      <c r="AE547" s="54">
        <v>115.72519200000001</v>
      </c>
      <c r="AF547" s="54">
        <v>8.9616849999999992</v>
      </c>
      <c r="AG547" s="53">
        <v>81.219330999999997</v>
      </c>
      <c r="AH547" s="53">
        <v>6.0394999999999997E-2</v>
      </c>
      <c r="AI547" s="54">
        <v>1.0519210000000001</v>
      </c>
      <c r="AJ547" s="54">
        <v>1.8161910000000001</v>
      </c>
      <c r="AK547" s="53">
        <v>2.5035000000000003</v>
      </c>
      <c r="AL547" s="53">
        <v>0</v>
      </c>
      <c r="AM547" s="53">
        <v>1.8391000000000001E-2</v>
      </c>
      <c r="AN547" s="53">
        <v>0.13789599999999999</v>
      </c>
      <c r="AO547" s="53">
        <v>0</v>
      </c>
      <c r="AP547" s="53">
        <v>2.4977429999999998</v>
      </c>
      <c r="AQ547" s="53">
        <v>1.9209179999999999</v>
      </c>
      <c r="AR547" s="53">
        <v>3.3572999999999999E-2</v>
      </c>
      <c r="AS547" s="53">
        <v>2.9243000000000002E-2</v>
      </c>
      <c r="AT547" s="53">
        <v>1.4231549999999999</v>
      </c>
      <c r="AU547" s="109">
        <v>0</v>
      </c>
      <c r="AV547" s="109">
        <v>8.3300000000000006E-3</v>
      </c>
    </row>
    <row r="548" spans="1:48" x14ac:dyDescent="0.3">
      <c r="A548" s="9">
        <v>547</v>
      </c>
      <c r="B548" s="3">
        <v>43907</v>
      </c>
      <c r="C548" s="112">
        <v>5.8866329999999998</v>
      </c>
      <c r="D548" s="54">
        <v>1.7713E-2</v>
      </c>
      <c r="E548" s="112">
        <v>2.954E-2</v>
      </c>
      <c r="F548" s="54">
        <v>5.1118379999999997</v>
      </c>
      <c r="G548" s="54">
        <v>1.8715329999999999</v>
      </c>
      <c r="H548" s="54">
        <v>6.9136730000000002</v>
      </c>
      <c r="I548" s="54">
        <v>4.4741999999999997E-2</v>
      </c>
      <c r="J548" s="54">
        <v>1.431675</v>
      </c>
      <c r="K548" s="54">
        <v>0.82655000000000001</v>
      </c>
      <c r="L548" s="54">
        <v>1.946099</v>
      </c>
      <c r="M548" s="54">
        <v>0.17407800000000001</v>
      </c>
      <c r="N548" s="54">
        <v>1.3472649999999999</v>
      </c>
      <c r="O548" s="54">
        <v>0.13184999999999999</v>
      </c>
      <c r="P548" s="54">
        <v>7.5037820000000002</v>
      </c>
      <c r="Q548" s="54">
        <v>0</v>
      </c>
      <c r="R548" s="54">
        <v>2.8836000000000001E-2</v>
      </c>
      <c r="S548" s="54">
        <v>2.3664000000000001</v>
      </c>
      <c r="T548" s="54">
        <v>3.7590999999999999E-2</v>
      </c>
      <c r="U548" s="54">
        <v>6.2468399999999997</v>
      </c>
      <c r="V548" s="54">
        <v>7.3290009999999999</v>
      </c>
      <c r="W548" s="54">
        <v>1.7897670000000001</v>
      </c>
      <c r="X548" s="54">
        <v>2.3075999999999999E-2</v>
      </c>
      <c r="Y548" s="54">
        <v>1.3253200000000001</v>
      </c>
      <c r="Z548" s="54">
        <v>1.0244850000000001</v>
      </c>
      <c r="AA548" s="54">
        <v>7.0224739999999999</v>
      </c>
      <c r="AB548" s="54">
        <v>0</v>
      </c>
      <c r="AC548" s="54">
        <v>7.6347360000000002</v>
      </c>
      <c r="AD548" s="54">
        <v>1.387394</v>
      </c>
      <c r="AE548" s="54">
        <v>115.8622</v>
      </c>
      <c r="AF548" s="54">
        <v>8.9287449999999993</v>
      </c>
      <c r="AG548" s="53">
        <v>80.976482000000004</v>
      </c>
      <c r="AH548" s="53">
        <v>6.0440000000000001E-2</v>
      </c>
      <c r="AI548" s="54">
        <v>1.068087</v>
      </c>
      <c r="AJ548" s="54">
        <v>1.8113889999999999</v>
      </c>
      <c r="AK548" s="53">
        <v>2.5427</v>
      </c>
      <c r="AL548" s="53">
        <v>0</v>
      </c>
      <c r="AM548" s="53">
        <v>1.8231000000000001E-2</v>
      </c>
      <c r="AN548" s="53">
        <v>0.138652</v>
      </c>
      <c r="AO548" s="53">
        <v>0</v>
      </c>
      <c r="AP548" s="53">
        <v>2.7981560000000001</v>
      </c>
      <c r="AQ548" s="53">
        <v>1.9209179999999999</v>
      </c>
      <c r="AR548" s="53">
        <v>3.4247E-2</v>
      </c>
      <c r="AS548" s="53">
        <v>2.9384E-2</v>
      </c>
      <c r="AT548" s="53">
        <v>1.424213</v>
      </c>
      <c r="AU548" s="109">
        <v>0</v>
      </c>
      <c r="AV548" s="109">
        <v>8.6189999999999999E-3</v>
      </c>
    </row>
    <row r="549" spans="1:48" x14ac:dyDescent="0.3">
      <c r="A549" s="9">
        <v>548</v>
      </c>
      <c r="B549" s="3">
        <v>43906</v>
      </c>
      <c r="C549" s="112">
        <v>5.8851339999999999</v>
      </c>
      <c r="D549" s="54">
        <v>1.7708000000000002E-2</v>
      </c>
      <c r="E549" s="112">
        <v>2.9531999999999999E-2</v>
      </c>
      <c r="F549" s="54">
        <v>5.1211539999999998</v>
      </c>
      <c r="G549" s="54">
        <v>1.9003030000000001</v>
      </c>
      <c r="H549" s="54">
        <v>6.9347060000000003</v>
      </c>
      <c r="I549" s="54">
        <v>4.5731000000000001E-2</v>
      </c>
      <c r="J549" s="54">
        <v>1.552111</v>
      </c>
      <c r="K549" s="54">
        <v>0.89181100000000002</v>
      </c>
      <c r="L549" s="54">
        <v>1.94781</v>
      </c>
      <c r="M549" s="54">
        <v>0.174035</v>
      </c>
      <c r="N549" s="54">
        <v>1.4017230000000001</v>
      </c>
      <c r="O549" s="54">
        <v>0.13181799999999999</v>
      </c>
      <c r="P549" s="54">
        <v>7.5155799999999999</v>
      </c>
      <c r="Q549" s="54">
        <v>0</v>
      </c>
      <c r="R549" s="54">
        <v>3.0492999999999999E-2</v>
      </c>
      <c r="S549" s="54">
        <v>2.5754000000000001</v>
      </c>
      <c r="T549" s="54">
        <v>4.2014000000000003E-2</v>
      </c>
      <c r="U549" s="54">
        <v>6.2468399999999997</v>
      </c>
      <c r="V549" s="54">
        <v>7.3290009999999999</v>
      </c>
      <c r="W549" s="54">
        <v>1.8280700000000001</v>
      </c>
      <c r="X549" s="54">
        <v>2.307E-2</v>
      </c>
      <c r="Y549" s="54">
        <v>1.4450399999999999</v>
      </c>
      <c r="Z549" s="54">
        <v>1.024195</v>
      </c>
      <c r="AA549" s="54">
        <v>6.9842250000000003</v>
      </c>
      <c r="AB549" s="54">
        <v>0</v>
      </c>
      <c r="AC549" s="54">
        <v>7.6347360000000002</v>
      </c>
      <c r="AD549" s="54">
        <v>1.387394</v>
      </c>
      <c r="AE549" s="54">
        <v>116.094371</v>
      </c>
      <c r="AF549" s="54">
        <v>9.0385960000000001</v>
      </c>
      <c r="AG549" s="53">
        <v>81.298804000000004</v>
      </c>
      <c r="AH549" s="53">
        <v>6.0478999999999998E-2</v>
      </c>
      <c r="AI549" s="54">
        <v>1.063269</v>
      </c>
      <c r="AJ549" s="54">
        <v>1.830878</v>
      </c>
      <c r="AK549" s="53">
        <v>2.5941000000000001</v>
      </c>
      <c r="AL549" s="53">
        <v>0</v>
      </c>
      <c r="AM549" s="53">
        <v>1.9202E-2</v>
      </c>
      <c r="AN549" s="53">
        <v>0.14166999999999999</v>
      </c>
      <c r="AO549" s="53">
        <v>0</v>
      </c>
      <c r="AP549" s="53">
        <v>2.7981560000000001</v>
      </c>
      <c r="AQ549" s="53">
        <v>1.9209179999999999</v>
      </c>
      <c r="AR549" s="53">
        <v>3.4247E-2</v>
      </c>
      <c r="AS549" s="53">
        <v>2.9384E-2</v>
      </c>
      <c r="AT549" s="53">
        <v>1.433419</v>
      </c>
      <c r="AU549" s="109">
        <v>0</v>
      </c>
      <c r="AV549" s="109">
        <v>9.5040000000000003E-3</v>
      </c>
    </row>
    <row r="550" spans="1:48" x14ac:dyDescent="0.3">
      <c r="A550" s="9">
        <v>549</v>
      </c>
      <c r="B550" s="3">
        <v>43903</v>
      </c>
      <c r="C550" s="112">
        <v>5.8807900000000002</v>
      </c>
      <c r="D550" s="54">
        <v>1.7696E-2</v>
      </c>
      <c r="E550" s="112">
        <v>2.9510000000000002E-2</v>
      </c>
      <c r="F550" s="54">
        <v>5.1160639999999997</v>
      </c>
      <c r="G550" s="54">
        <v>1.8876360000000001</v>
      </c>
      <c r="H550" s="54">
        <v>6.9035979999999997</v>
      </c>
      <c r="I550" s="54">
        <v>4.6883000000000001E-2</v>
      </c>
      <c r="J550" s="54">
        <v>1.5154749999999999</v>
      </c>
      <c r="K550" s="54">
        <v>0.88514800000000005</v>
      </c>
      <c r="L550" s="54">
        <v>1.9448920000000001</v>
      </c>
      <c r="M550" s="54">
        <v>0.173928</v>
      </c>
      <c r="N550" s="54">
        <v>1.3800589999999999</v>
      </c>
      <c r="O550" s="54">
        <v>0.13170799999999999</v>
      </c>
      <c r="P550" s="54">
        <v>7.5090950000000003</v>
      </c>
      <c r="Q550" s="54">
        <v>0</v>
      </c>
      <c r="R550" s="54">
        <v>3.0327E-2</v>
      </c>
      <c r="S550" s="54">
        <v>2.5242</v>
      </c>
      <c r="T550" s="54">
        <v>3.8227999999999998E-2</v>
      </c>
      <c r="U550" s="54">
        <v>6.1187019999999999</v>
      </c>
      <c r="V550" s="54">
        <v>7.4201030000000001</v>
      </c>
      <c r="W550" s="54">
        <v>1.8141929999999999</v>
      </c>
      <c r="X550" s="54">
        <v>2.3050999999999999E-2</v>
      </c>
      <c r="Y550" s="54">
        <v>1.41601</v>
      </c>
      <c r="Z550" s="54">
        <v>1.0233289999999999</v>
      </c>
      <c r="AA550" s="54">
        <v>6.9489999999999998</v>
      </c>
      <c r="AB550" s="54">
        <v>0</v>
      </c>
      <c r="AC550" s="54">
        <v>7.2072320000000003</v>
      </c>
      <c r="AD550" s="54">
        <v>1.416007</v>
      </c>
      <c r="AE550" s="54">
        <v>115.993292</v>
      </c>
      <c r="AF550" s="54">
        <v>8.9923459999999995</v>
      </c>
      <c r="AG550" s="53">
        <v>81.117980000000003</v>
      </c>
      <c r="AH550" s="53">
        <v>6.0309000000000001E-2</v>
      </c>
      <c r="AI550" s="54">
        <v>1.0772919999999999</v>
      </c>
      <c r="AJ550" s="54">
        <v>1.822444</v>
      </c>
      <c r="AK550" s="53">
        <v>2.5708000000000002</v>
      </c>
      <c r="AL550" s="53">
        <v>0</v>
      </c>
      <c r="AM550" s="53">
        <v>1.925E-2</v>
      </c>
      <c r="AN550" s="53">
        <v>0.140653</v>
      </c>
      <c r="AO550" s="53">
        <v>0</v>
      </c>
      <c r="AP550" s="53">
        <v>2.7981560000000001</v>
      </c>
      <c r="AQ550" s="53">
        <v>1.9209179999999999</v>
      </c>
      <c r="AR550" s="53">
        <v>3.4247E-2</v>
      </c>
      <c r="AS550" s="53">
        <v>2.9384E-2</v>
      </c>
      <c r="AT550" s="53">
        <v>1.42441</v>
      </c>
      <c r="AU550" s="109">
        <v>0</v>
      </c>
      <c r="AV550" s="109">
        <v>9.0639999999999991E-3</v>
      </c>
    </row>
    <row r="551" spans="1:48" x14ac:dyDescent="0.3">
      <c r="A551" s="9">
        <v>550</v>
      </c>
      <c r="B551" s="3">
        <v>43902</v>
      </c>
      <c r="C551" s="112">
        <v>5.8795200000000003</v>
      </c>
      <c r="D551" s="54">
        <v>1.7689E-2</v>
      </c>
      <c r="E551" s="112">
        <v>2.9502E-2</v>
      </c>
      <c r="F551" s="54">
        <v>5.119345</v>
      </c>
      <c r="G551" s="54">
        <v>1.9177949999999999</v>
      </c>
      <c r="H551" s="54">
        <v>6.9408250000000002</v>
      </c>
      <c r="I551" s="54">
        <v>4.7024999999999997E-2</v>
      </c>
      <c r="J551" s="54">
        <v>1.6187469999999999</v>
      </c>
      <c r="K551" s="54">
        <v>0.94017600000000001</v>
      </c>
      <c r="L551" s="54">
        <v>1.9560230000000001</v>
      </c>
      <c r="M551" s="54">
        <v>0.17388700000000001</v>
      </c>
      <c r="N551" s="54">
        <v>1.4207000000000001</v>
      </c>
      <c r="O551" s="54">
        <v>0.13167400000000001</v>
      </c>
      <c r="P551" s="54">
        <v>7.5329059999999997</v>
      </c>
      <c r="Q551" s="54">
        <v>0</v>
      </c>
      <c r="R551" s="54">
        <v>3.1118E-2</v>
      </c>
      <c r="S551" s="54">
        <v>2.7620999999999998</v>
      </c>
      <c r="T551" s="54">
        <v>4.1723999999999997E-2</v>
      </c>
      <c r="U551" s="54">
        <v>6.1187019999999999</v>
      </c>
      <c r="V551" s="54">
        <v>7.4201030000000001</v>
      </c>
      <c r="W551" s="54">
        <v>1.8428789999999999</v>
      </c>
      <c r="X551" s="54">
        <v>2.3045E-2</v>
      </c>
      <c r="Y551" s="54">
        <v>1.5493399999999999</v>
      </c>
      <c r="Z551" s="54">
        <v>1.023039</v>
      </c>
      <c r="AA551" s="54">
        <v>6.9440039999999996</v>
      </c>
      <c r="AB551" s="54">
        <v>0</v>
      </c>
      <c r="AC551" s="54">
        <v>7.2072320000000003</v>
      </c>
      <c r="AD551" s="54">
        <v>1.416007</v>
      </c>
      <c r="AE551" s="54">
        <v>116.176057</v>
      </c>
      <c r="AF551" s="54">
        <v>9.1326839999999994</v>
      </c>
      <c r="AG551" s="53">
        <v>81.552620000000005</v>
      </c>
      <c r="AH551" s="53">
        <v>6.0241000000000003E-2</v>
      </c>
      <c r="AI551" s="54">
        <v>1.079202</v>
      </c>
      <c r="AJ551" s="54">
        <v>1.835175</v>
      </c>
      <c r="AK551" s="53">
        <v>2.6286</v>
      </c>
      <c r="AL551" s="53">
        <v>0</v>
      </c>
      <c r="AM551" s="53">
        <v>1.9425999999999999E-2</v>
      </c>
      <c r="AN551" s="53">
        <v>0.142816</v>
      </c>
      <c r="AO551" s="53">
        <v>0</v>
      </c>
      <c r="AP551" s="53">
        <v>2.7981560000000001</v>
      </c>
      <c r="AQ551" s="53">
        <v>1.9209179999999999</v>
      </c>
      <c r="AR551" s="53">
        <v>3.4247E-2</v>
      </c>
      <c r="AS551" s="53">
        <v>2.9384E-2</v>
      </c>
      <c r="AT551" s="53">
        <v>1.4358439999999999</v>
      </c>
      <c r="AU551" s="109">
        <v>0</v>
      </c>
      <c r="AV551" s="109">
        <v>9.4389999999999995E-3</v>
      </c>
    </row>
    <row r="552" spans="1:48" x14ac:dyDescent="0.3">
      <c r="A552" s="9">
        <v>551</v>
      </c>
      <c r="B552" s="3">
        <v>43901</v>
      </c>
      <c r="C552" s="112">
        <v>5.8780429999999999</v>
      </c>
      <c r="D552" s="54">
        <v>1.7687000000000001E-2</v>
      </c>
      <c r="E552" s="112">
        <v>2.9495E-2</v>
      </c>
      <c r="F552" s="54">
        <v>5.1138729999999999</v>
      </c>
      <c r="G552" s="54">
        <v>1.91781</v>
      </c>
      <c r="H552" s="54">
        <v>6.9219359999999996</v>
      </c>
      <c r="I552" s="54">
        <v>4.6702E-2</v>
      </c>
      <c r="J552" s="54">
        <v>1.629483</v>
      </c>
      <c r="K552" s="54">
        <v>0.95355800000000002</v>
      </c>
      <c r="L552" s="54">
        <v>1.955991</v>
      </c>
      <c r="M552" s="54">
        <v>0.173844</v>
      </c>
      <c r="N552" s="54">
        <v>1.431516</v>
      </c>
      <c r="O552" s="54">
        <v>0.13163800000000001</v>
      </c>
      <c r="P552" s="54">
        <v>7.522767</v>
      </c>
      <c r="Q552" s="54">
        <v>0</v>
      </c>
      <c r="R552" s="54">
        <v>3.1602999999999999E-2</v>
      </c>
      <c r="S552" s="54">
        <v>2.7487999999999997</v>
      </c>
      <c r="T552" s="54">
        <v>4.3295E-2</v>
      </c>
      <c r="U552" s="54">
        <v>6.1187019999999999</v>
      </c>
      <c r="V552" s="54">
        <v>7.4201030000000001</v>
      </c>
      <c r="W552" s="54">
        <v>1.8509059999999999</v>
      </c>
      <c r="X552" s="54">
        <v>2.3047999999999999E-2</v>
      </c>
      <c r="Y552" s="54">
        <v>1.5418499999999999</v>
      </c>
      <c r="Z552" s="54">
        <v>1.022743</v>
      </c>
      <c r="AA552" s="54">
        <v>6.9099190000000004</v>
      </c>
      <c r="AB552" s="54">
        <v>0</v>
      </c>
      <c r="AC552" s="54">
        <v>7.2072320000000003</v>
      </c>
      <c r="AD552" s="54">
        <v>1.416007</v>
      </c>
      <c r="AE552" s="54">
        <v>116.139036</v>
      </c>
      <c r="AF552" s="54">
        <v>9.1311110000000006</v>
      </c>
      <c r="AG552" s="53">
        <v>81.521297000000004</v>
      </c>
      <c r="AH552" s="53">
        <v>6.0204000000000001E-2</v>
      </c>
      <c r="AI552" s="54">
        <v>1.079628</v>
      </c>
      <c r="AJ552" s="54">
        <v>1.838927</v>
      </c>
      <c r="AK552" s="53">
        <v>2.6267</v>
      </c>
      <c r="AL552" s="53">
        <v>0</v>
      </c>
      <c r="AM552" s="53">
        <v>1.9258999999999998E-2</v>
      </c>
      <c r="AN552" s="53">
        <v>0.14346900000000001</v>
      </c>
      <c r="AO552" s="53">
        <v>0</v>
      </c>
      <c r="AP552" s="53">
        <v>2.7981560000000001</v>
      </c>
      <c r="AQ552" s="53">
        <v>1.9209179999999999</v>
      </c>
      <c r="AR552" s="53">
        <v>3.4247E-2</v>
      </c>
      <c r="AS552" s="53">
        <v>2.9384E-2</v>
      </c>
      <c r="AT552" s="53">
        <v>1.439098</v>
      </c>
      <c r="AU552" s="109">
        <v>0</v>
      </c>
      <c r="AV552" s="109">
        <v>9.7949999999999999E-3</v>
      </c>
    </row>
    <row r="553" spans="1:48" x14ac:dyDescent="0.3">
      <c r="A553" s="9">
        <v>552</v>
      </c>
      <c r="B553" s="3">
        <v>43900</v>
      </c>
      <c r="C553" s="112">
        <v>5.8765229999999997</v>
      </c>
      <c r="D553" s="54">
        <v>1.7683999999999998E-2</v>
      </c>
      <c r="E553" s="112">
        <v>2.9486999999999999E-2</v>
      </c>
      <c r="F553" s="54">
        <v>5.1109549999999997</v>
      </c>
      <c r="G553" s="54">
        <v>1.922615</v>
      </c>
      <c r="H553" s="54">
        <v>6.8575530000000002</v>
      </c>
      <c r="I553" s="54">
        <v>4.6972E-2</v>
      </c>
      <c r="J553" s="54">
        <v>1.6606620000000001</v>
      </c>
      <c r="K553" s="54">
        <v>0.974213</v>
      </c>
      <c r="L553" s="54">
        <v>1.9560150000000001</v>
      </c>
      <c r="M553" s="54">
        <v>0.17380300000000001</v>
      </c>
      <c r="N553" s="54">
        <v>1.4212659999999999</v>
      </c>
      <c r="O553" s="54">
        <v>0.131604</v>
      </c>
      <c r="P553" s="54">
        <v>7.5025599999999999</v>
      </c>
      <c r="Q553" s="54">
        <v>0</v>
      </c>
      <c r="R553" s="54">
        <v>3.2263E-2</v>
      </c>
      <c r="S553" s="54">
        <v>2.8254000000000001</v>
      </c>
      <c r="T553" s="54">
        <v>4.1028000000000002E-2</v>
      </c>
      <c r="U553" s="54">
        <v>6.1187019999999999</v>
      </c>
      <c r="V553" s="54">
        <v>7.4201030000000001</v>
      </c>
      <c r="W553" s="54">
        <v>1.838913</v>
      </c>
      <c r="X553" s="54">
        <v>2.3040999999999999E-2</v>
      </c>
      <c r="Y553" s="54">
        <v>1.5848899999999999</v>
      </c>
      <c r="Z553" s="54">
        <v>1.0224519999999999</v>
      </c>
      <c r="AA553" s="54">
        <v>6.8698160000000001</v>
      </c>
      <c r="AB553" s="54">
        <v>0</v>
      </c>
      <c r="AC553" s="54">
        <v>7.2072320000000003</v>
      </c>
      <c r="AD553" s="54">
        <v>1.416007</v>
      </c>
      <c r="AE553" s="54">
        <v>115.910327</v>
      </c>
      <c r="AF553" s="54">
        <v>9.1636039999999994</v>
      </c>
      <c r="AG553" s="53">
        <v>81.571755999999993</v>
      </c>
      <c r="AH553" s="53">
        <v>6.0408999999999997E-2</v>
      </c>
      <c r="AI553" s="54">
        <v>1.0846690000000001</v>
      </c>
      <c r="AJ553" s="54">
        <v>1.832362</v>
      </c>
      <c r="AK553" s="53">
        <v>2.6421000000000001</v>
      </c>
      <c r="AL553" s="53">
        <v>0</v>
      </c>
      <c r="AM553" s="53">
        <v>1.9233E-2</v>
      </c>
      <c r="AN553" s="53">
        <v>0.14515</v>
      </c>
      <c r="AO553" s="53">
        <v>0</v>
      </c>
      <c r="AP553" s="53">
        <v>2.83012</v>
      </c>
      <c r="AQ553" s="53">
        <v>1.9209179999999999</v>
      </c>
      <c r="AR553" s="53">
        <v>3.4539E-2</v>
      </c>
      <c r="AS553" s="53">
        <v>2.9413999999999999E-2</v>
      </c>
      <c r="AT553" s="53">
        <v>1.440564</v>
      </c>
      <c r="AU553" s="109">
        <v>0</v>
      </c>
      <c r="AV553" s="109">
        <v>9.1269999999999997E-3</v>
      </c>
    </row>
    <row r="554" spans="1:48" x14ac:dyDescent="0.3">
      <c r="A554" s="9">
        <v>553</v>
      </c>
      <c r="B554" s="3">
        <v>43899</v>
      </c>
      <c r="C554" s="112">
        <v>5.8749599999999997</v>
      </c>
      <c r="D554" s="54">
        <v>1.7679E-2</v>
      </c>
      <c r="E554" s="112">
        <v>2.9479999999999999E-2</v>
      </c>
      <c r="F554" s="54">
        <v>5.1235759999999999</v>
      </c>
      <c r="G554" s="54">
        <v>1.9478390000000001</v>
      </c>
      <c r="H554" s="54">
        <v>6.9318020000000002</v>
      </c>
      <c r="I554" s="54">
        <v>4.6824999999999999E-2</v>
      </c>
      <c r="J554" s="54">
        <v>1.7469710000000001</v>
      </c>
      <c r="K554" s="54">
        <v>1.0232619999999999</v>
      </c>
      <c r="L554" s="54">
        <v>1.965028</v>
      </c>
      <c r="M554" s="54">
        <v>0.173765</v>
      </c>
      <c r="N554" s="54">
        <v>1.454194</v>
      </c>
      <c r="O554" s="54">
        <v>0.13156300000000001</v>
      </c>
      <c r="P554" s="54">
        <v>7.5469730000000004</v>
      </c>
      <c r="Q554" s="54">
        <v>0</v>
      </c>
      <c r="R554" s="54">
        <v>3.3506000000000001E-2</v>
      </c>
      <c r="S554" s="54">
        <v>3.0127999999999999</v>
      </c>
      <c r="T554" s="54">
        <v>4.3632999999999998E-2</v>
      </c>
      <c r="U554" s="54">
        <v>6.1187019999999999</v>
      </c>
      <c r="V554" s="54">
        <v>7.4201030000000001</v>
      </c>
      <c r="W554" s="54">
        <v>1.854295</v>
      </c>
      <c r="X554" s="54">
        <v>2.3033999999999999E-2</v>
      </c>
      <c r="Y554" s="54">
        <v>1.6901900000000001</v>
      </c>
      <c r="Z554" s="54">
        <v>1.0221560000000001</v>
      </c>
      <c r="AA554" s="54">
        <v>6.9099779999999997</v>
      </c>
      <c r="AB554" s="54">
        <v>0</v>
      </c>
      <c r="AC554" s="54">
        <v>7.2072320000000003</v>
      </c>
      <c r="AD554" s="54">
        <v>1.416007</v>
      </c>
      <c r="AE554" s="54">
        <v>116.28886799999999</v>
      </c>
      <c r="AF554" s="54">
        <v>9.1891200000000008</v>
      </c>
      <c r="AG554" s="53">
        <v>81.625724000000005</v>
      </c>
      <c r="AH554" s="53">
        <v>6.0602999999999997E-2</v>
      </c>
      <c r="AI554" s="54">
        <v>1.087688</v>
      </c>
      <c r="AJ554" s="54">
        <v>1.847264</v>
      </c>
      <c r="AK554" s="53">
        <v>2.6871</v>
      </c>
      <c r="AL554" s="53">
        <v>0</v>
      </c>
      <c r="AM554" s="53">
        <v>2.0622999999999999E-2</v>
      </c>
      <c r="AN554" s="53">
        <v>0.14666999999999999</v>
      </c>
      <c r="AO554" s="53">
        <v>0</v>
      </c>
      <c r="AP554" s="53">
        <v>2.83012</v>
      </c>
      <c r="AQ554" s="53">
        <v>1.9209179999999999</v>
      </c>
      <c r="AR554" s="53">
        <v>3.4539E-2</v>
      </c>
      <c r="AS554" s="53">
        <v>2.9413999999999999E-2</v>
      </c>
      <c r="AT554" s="53">
        <v>1.450353</v>
      </c>
      <c r="AU554" s="109">
        <v>0</v>
      </c>
      <c r="AV554" s="109">
        <v>1.1598000000000001E-2</v>
      </c>
    </row>
    <row r="555" spans="1:48" x14ac:dyDescent="0.3">
      <c r="A555" s="9">
        <v>554</v>
      </c>
      <c r="B555" s="3">
        <v>43896</v>
      </c>
      <c r="C555" s="112">
        <v>5.8704900000000002</v>
      </c>
      <c r="D555" s="54">
        <v>1.7666000000000001E-2</v>
      </c>
      <c r="E555" s="112">
        <v>2.9456E-2</v>
      </c>
      <c r="F555" s="54">
        <v>5.119828</v>
      </c>
      <c r="G555" s="54">
        <v>1.955948</v>
      </c>
      <c r="H555" s="54">
        <v>6.9694900000000004</v>
      </c>
      <c r="I555" s="54">
        <v>4.5515E-2</v>
      </c>
      <c r="J555" s="54">
        <v>1.7794479999999999</v>
      </c>
      <c r="K555" s="54">
        <v>1.0513140000000001</v>
      </c>
      <c r="L555" s="54">
        <v>1.9651479999999999</v>
      </c>
      <c r="M555" s="54">
        <v>0.17364099999999999</v>
      </c>
      <c r="N555" s="54">
        <v>1.463773</v>
      </c>
      <c r="O555" s="54">
        <v>0.13144700000000001</v>
      </c>
      <c r="P555" s="54">
        <v>7.545426</v>
      </c>
      <c r="Q555" s="54">
        <v>0</v>
      </c>
      <c r="R555" s="54">
        <v>3.3875000000000002E-2</v>
      </c>
      <c r="S555" s="54">
        <v>3.0823</v>
      </c>
      <c r="T555" s="54">
        <v>4.4512000000000003E-2</v>
      </c>
      <c r="U555" s="54">
        <v>6.2461010000000003</v>
      </c>
      <c r="V555" s="54">
        <v>7.4391730000000003</v>
      </c>
      <c r="W555" s="54">
        <v>1.8566780000000001</v>
      </c>
      <c r="X555" s="54">
        <v>2.3015000000000001E-2</v>
      </c>
      <c r="Y555" s="54">
        <v>1.7288700000000001</v>
      </c>
      <c r="Z555" s="54">
        <v>1.0212680000000001</v>
      </c>
      <c r="AA555" s="54">
        <v>6.9295679999999997</v>
      </c>
      <c r="AB555" s="54">
        <v>0</v>
      </c>
      <c r="AC555" s="54">
        <v>7.2246259999999998</v>
      </c>
      <c r="AD555" s="54">
        <v>1.3976789999999999</v>
      </c>
      <c r="AE555" s="54">
        <v>116.20707899999999</v>
      </c>
      <c r="AF555" s="54">
        <v>9.1856150000000003</v>
      </c>
      <c r="AG555" s="53">
        <v>81.537441000000001</v>
      </c>
      <c r="AH555" s="53">
        <v>6.0650999999999997E-2</v>
      </c>
      <c r="AI555" s="54">
        <v>1.088992</v>
      </c>
      <c r="AJ555" s="54">
        <v>1.8508180000000001</v>
      </c>
      <c r="AK555" s="53">
        <v>2.6871</v>
      </c>
      <c r="AL555" s="53">
        <v>0</v>
      </c>
      <c r="AM555" s="53">
        <v>2.0885999999999998E-2</v>
      </c>
      <c r="AN555" s="53">
        <v>0.14763299999999999</v>
      </c>
      <c r="AO555" s="53">
        <v>0</v>
      </c>
      <c r="AP555" s="53">
        <v>2.83012</v>
      </c>
      <c r="AQ555" s="53">
        <v>1.9209179999999999</v>
      </c>
      <c r="AR555" s="53">
        <v>3.4539E-2</v>
      </c>
      <c r="AS555" s="53">
        <v>2.9413999999999999E-2</v>
      </c>
      <c r="AT555" s="53">
        <v>1.448345</v>
      </c>
      <c r="AU555" s="109">
        <v>0</v>
      </c>
      <c r="AV555" s="109">
        <v>1.2656000000000001E-2</v>
      </c>
    </row>
    <row r="556" spans="1:48" x14ac:dyDescent="0.3">
      <c r="A556" s="9">
        <v>555</v>
      </c>
      <c r="B556" s="3">
        <v>43895</v>
      </c>
      <c r="C556" s="112">
        <v>5.8693780000000002</v>
      </c>
      <c r="D556" s="54">
        <v>1.7652000000000001E-2</v>
      </c>
      <c r="E556" s="112">
        <v>2.9447999999999998E-2</v>
      </c>
      <c r="F556" s="54">
        <v>5.1193730000000004</v>
      </c>
      <c r="G556" s="54">
        <v>1.9531609999999999</v>
      </c>
      <c r="H556" s="54">
        <v>6.9690729999999999</v>
      </c>
      <c r="I556" s="54">
        <v>4.5983000000000003E-2</v>
      </c>
      <c r="J556" s="54">
        <v>1.764767</v>
      </c>
      <c r="K556" s="54">
        <v>1.055307</v>
      </c>
      <c r="L556" s="54">
        <v>1.964504</v>
      </c>
      <c r="M556" s="54">
        <v>0.1736</v>
      </c>
      <c r="N556" s="54">
        <v>1.471749</v>
      </c>
      <c r="O556" s="54">
        <v>0.131412</v>
      </c>
      <c r="P556" s="54">
        <v>7.5253449999999997</v>
      </c>
      <c r="Q556" s="54">
        <v>0</v>
      </c>
      <c r="R556" s="54">
        <v>3.3574E-2</v>
      </c>
      <c r="S556" s="54">
        <v>3.0566</v>
      </c>
      <c r="T556" s="54">
        <v>4.5818999999999999E-2</v>
      </c>
      <c r="U556" s="54">
        <v>6.2461010000000003</v>
      </c>
      <c r="V556" s="54">
        <v>7.4391730000000003</v>
      </c>
      <c r="W556" s="54">
        <v>1.862436</v>
      </c>
      <c r="X556" s="54">
        <v>2.3009999999999999E-2</v>
      </c>
      <c r="Y556" s="54">
        <v>1.7142599999999999</v>
      </c>
      <c r="Z556" s="54">
        <v>1.020972</v>
      </c>
      <c r="AA556" s="54">
        <v>6.9308100000000001</v>
      </c>
      <c r="AB556" s="54">
        <v>0</v>
      </c>
      <c r="AC556" s="54">
        <v>7.2246259999999998</v>
      </c>
      <c r="AD556" s="54">
        <v>1.3976789999999999</v>
      </c>
      <c r="AE556" s="54">
        <v>115.99642299999999</v>
      </c>
      <c r="AF556" s="54">
        <v>9.1703240000000008</v>
      </c>
      <c r="AG556" s="53">
        <v>81.508995999999996</v>
      </c>
      <c r="AH556" s="53">
        <v>6.0630999999999997E-2</v>
      </c>
      <c r="AI556" s="54">
        <v>1.088036</v>
      </c>
      <c r="AJ556" s="54">
        <v>1.8539429999999999</v>
      </c>
      <c r="AK556" s="53">
        <v>2.6814</v>
      </c>
      <c r="AL556" s="53">
        <v>0</v>
      </c>
      <c r="AM556" s="53">
        <v>2.0941999999999999E-2</v>
      </c>
      <c r="AN556" s="53">
        <v>0.14746500000000001</v>
      </c>
      <c r="AO556" s="53">
        <v>0</v>
      </c>
      <c r="AP556" s="53">
        <v>2.83012</v>
      </c>
      <c r="AQ556" s="53">
        <v>1.9209179999999999</v>
      </c>
      <c r="AR556" s="53">
        <v>3.4539E-2</v>
      </c>
      <c r="AS556" s="53">
        <v>2.9413999999999999E-2</v>
      </c>
      <c r="AT556" s="53">
        <v>1.447006</v>
      </c>
      <c r="AU556" s="109">
        <v>0</v>
      </c>
      <c r="AV556" s="109">
        <v>1.3010000000000001E-2</v>
      </c>
    </row>
    <row r="557" spans="1:48" x14ac:dyDescent="0.3">
      <c r="A557" s="9">
        <v>556</v>
      </c>
      <c r="B557" s="3">
        <v>43894</v>
      </c>
      <c r="C557" s="112">
        <v>5.867483</v>
      </c>
      <c r="D557" s="54">
        <v>1.7649000000000001E-2</v>
      </c>
      <c r="E557" s="112">
        <v>2.9440000000000001E-2</v>
      </c>
      <c r="F557" s="54">
        <v>5.1187699999999996</v>
      </c>
      <c r="G557" s="54">
        <v>1.9588220000000001</v>
      </c>
      <c r="H557" s="54">
        <v>7.0286960000000001</v>
      </c>
      <c r="I557" s="54">
        <v>4.5536E-2</v>
      </c>
      <c r="J557" s="54">
        <v>1.7714160000000001</v>
      </c>
      <c r="K557" s="54">
        <v>1.0617909999999999</v>
      </c>
      <c r="L557" s="54">
        <v>1.967085</v>
      </c>
      <c r="M557" s="54">
        <v>0.17355799999999999</v>
      </c>
      <c r="N557" s="54">
        <v>1.465052</v>
      </c>
      <c r="O557" s="54">
        <v>0.131359</v>
      </c>
      <c r="P557" s="54">
        <v>7.4643459999999999</v>
      </c>
      <c r="Q557" s="54">
        <v>0</v>
      </c>
      <c r="R557" s="54">
        <v>3.3785999999999997E-2</v>
      </c>
      <c r="S557" s="54">
        <v>3.0823</v>
      </c>
      <c r="T557" s="54">
        <v>4.5128000000000001E-2</v>
      </c>
      <c r="U557" s="54">
        <v>6.2461010000000003</v>
      </c>
      <c r="V557" s="54">
        <v>7.4391730000000003</v>
      </c>
      <c r="W557" s="54">
        <v>1.856257</v>
      </c>
      <c r="X557" s="54">
        <v>2.3004E-2</v>
      </c>
      <c r="Y557" s="54">
        <v>1.7290000000000001</v>
      </c>
      <c r="Z557" s="54">
        <v>1.0206740000000001</v>
      </c>
      <c r="AA557" s="54">
        <v>7.0167000000000002</v>
      </c>
      <c r="AB557" s="54">
        <v>0</v>
      </c>
      <c r="AC557" s="54">
        <v>7.2246259999999998</v>
      </c>
      <c r="AD557" s="54">
        <v>1.3976789999999999</v>
      </c>
      <c r="AE557" s="54">
        <v>115.476213</v>
      </c>
      <c r="AF557" s="54">
        <v>9.1682749999999995</v>
      </c>
      <c r="AG557" s="53">
        <v>81.463776999999993</v>
      </c>
      <c r="AH557" s="53">
        <v>6.0690000000000001E-2</v>
      </c>
      <c r="AI557" s="54">
        <v>1.0937399999999999</v>
      </c>
      <c r="AJ557" s="54">
        <v>1.851944</v>
      </c>
      <c r="AK557" s="53">
        <v>2.6855000000000002</v>
      </c>
      <c r="AL557" s="53">
        <v>0</v>
      </c>
      <c r="AM557" s="53">
        <v>2.1245E-2</v>
      </c>
      <c r="AN557" s="53">
        <v>0.14771400000000001</v>
      </c>
      <c r="AO557" s="53">
        <v>0</v>
      </c>
      <c r="AP557" s="53">
        <v>2.83012</v>
      </c>
      <c r="AQ557" s="53">
        <v>1.9209179999999999</v>
      </c>
      <c r="AR557" s="53">
        <v>3.4539E-2</v>
      </c>
      <c r="AS557" s="53">
        <v>2.9413999999999999E-2</v>
      </c>
      <c r="AT557" s="53">
        <v>1.449211</v>
      </c>
      <c r="AU557" s="109">
        <v>0</v>
      </c>
      <c r="AV557" s="109">
        <v>1.3277000000000001E-2</v>
      </c>
    </row>
    <row r="558" spans="1:48" x14ac:dyDescent="0.3">
      <c r="A558" s="9">
        <v>557</v>
      </c>
      <c r="B558" s="3">
        <v>43893</v>
      </c>
      <c r="C558" s="112">
        <v>5.8660059999999996</v>
      </c>
      <c r="D558" s="54">
        <v>1.7646999999999999E-2</v>
      </c>
      <c r="E558" s="112">
        <v>2.9432E-2</v>
      </c>
      <c r="F558" s="54">
        <v>5.116841</v>
      </c>
      <c r="G558" s="54">
        <v>1.944944</v>
      </c>
      <c r="H558" s="54">
        <v>7.0124079999999998</v>
      </c>
      <c r="I558" s="54">
        <v>4.6026999999999998E-2</v>
      </c>
      <c r="J558" s="54">
        <v>1.7087079999999999</v>
      </c>
      <c r="K558" s="54">
        <v>1.0392539999999999</v>
      </c>
      <c r="L558" s="54">
        <v>1.961328</v>
      </c>
      <c r="M558" s="54">
        <v>0.173516</v>
      </c>
      <c r="N558" s="54">
        <v>1.4645239999999999</v>
      </c>
      <c r="O558" s="54">
        <v>0.131323</v>
      </c>
      <c r="P558" s="54">
        <v>7.4440730000000004</v>
      </c>
      <c r="Q558" s="54">
        <v>0</v>
      </c>
      <c r="R558" s="54">
        <v>3.3269E-2</v>
      </c>
      <c r="S558" s="54">
        <v>2.9832999999999998</v>
      </c>
      <c r="T558" s="54">
        <v>4.6384000000000002E-2</v>
      </c>
      <c r="U558" s="54">
        <v>6.2461010000000003</v>
      </c>
      <c r="V558" s="54">
        <v>7.4391730000000003</v>
      </c>
      <c r="W558" s="54">
        <v>1.854055</v>
      </c>
      <c r="X558" s="54">
        <v>2.3002999999999999E-2</v>
      </c>
      <c r="Y558" s="54">
        <v>1.67323</v>
      </c>
      <c r="Z558" s="54">
        <v>1.020384</v>
      </c>
      <c r="AA558" s="54">
        <v>7.0165749999999996</v>
      </c>
      <c r="AB558" s="54">
        <v>0</v>
      </c>
      <c r="AC558" s="54">
        <v>7.2246259999999998</v>
      </c>
      <c r="AD558" s="54">
        <v>1.3976789999999999</v>
      </c>
      <c r="AE558" s="54">
        <v>115.220265</v>
      </c>
      <c r="AF558" s="54">
        <v>9.1484269999999999</v>
      </c>
      <c r="AG558" s="53">
        <v>81.363855999999998</v>
      </c>
      <c r="AH558" s="53">
        <v>6.0711000000000001E-2</v>
      </c>
      <c r="AI558" s="54">
        <v>1.1004</v>
      </c>
      <c r="AJ558" s="54">
        <v>1.85015</v>
      </c>
      <c r="AK558" s="53">
        <v>2.7023999999999999</v>
      </c>
      <c r="AL558" s="53">
        <v>0</v>
      </c>
      <c r="AM558" s="53">
        <v>2.0937999999999998E-2</v>
      </c>
      <c r="AN558" s="53">
        <v>0.14682500000000001</v>
      </c>
      <c r="AO558" s="53">
        <v>0</v>
      </c>
      <c r="AP558" s="53">
        <v>2.7004980000000001</v>
      </c>
      <c r="AQ558" s="53">
        <v>1.9209179999999999</v>
      </c>
      <c r="AR558" s="53">
        <v>3.4304000000000001E-2</v>
      </c>
      <c r="AS558" s="53">
        <v>2.9302999999999999E-2</v>
      </c>
      <c r="AT558" s="53">
        <v>1.4490700000000001</v>
      </c>
      <c r="AU558" s="109">
        <v>0</v>
      </c>
      <c r="AV558" s="109">
        <v>1.3355000000000001E-2</v>
      </c>
    </row>
    <row r="559" spans="1:48" x14ac:dyDescent="0.3">
      <c r="A559" s="9">
        <v>558</v>
      </c>
      <c r="B559" s="3">
        <v>43892</v>
      </c>
      <c r="C559" s="112">
        <v>5.8645019999999999</v>
      </c>
      <c r="D559" s="54">
        <v>1.7649999999999999E-2</v>
      </c>
      <c r="E559" s="112">
        <v>2.9423999999999999E-2</v>
      </c>
      <c r="F559" s="54">
        <v>5.1034980000000001</v>
      </c>
      <c r="G559" s="54">
        <v>1.9378089999999999</v>
      </c>
      <c r="H559" s="54">
        <v>6.9949430000000001</v>
      </c>
      <c r="I559" s="54">
        <v>4.657E-2</v>
      </c>
      <c r="J559" s="54">
        <v>1.6875819999999999</v>
      </c>
      <c r="K559" s="54">
        <v>1.026438</v>
      </c>
      <c r="L559" s="54">
        <v>1.9529099999999999</v>
      </c>
      <c r="M559" s="54">
        <v>0.17347199999999999</v>
      </c>
      <c r="N559" s="54">
        <v>1.4527049999999999</v>
      </c>
      <c r="O559" s="54">
        <v>0.13128600000000001</v>
      </c>
      <c r="P559" s="54">
        <v>7.4170689999999997</v>
      </c>
      <c r="Q559" s="54">
        <v>0</v>
      </c>
      <c r="R559" s="54">
        <v>3.2953999999999997E-2</v>
      </c>
      <c r="S559" s="54">
        <v>2.9392</v>
      </c>
      <c r="T559" s="54">
        <v>4.4768000000000002E-2</v>
      </c>
      <c r="U559" s="54">
        <v>6.2461010000000003</v>
      </c>
      <c r="V559" s="54">
        <v>7.4391730000000003</v>
      </c>
      <c r="W559" s="54">
        <v>1.8450869999999999</v>
      </c>
      <c r="X559" s="54">
        <v>2.2998999999999999E-2</v>
      </c>
      <c r="Y559" s="54">
        <v>1.6484299999999998</v>
      </c>
      <c r="Z559" s="54">
        <v>1.0200910000000001</v>
      </c>
      <c r="AA559" s="54">
        <v>7.0038049999999998</v>
      </c>
      <c r="AB559" s="54">
        <v>0</v>
      </c>
      <c r="AC559" s="54">
        <v>7.2246259999999998</v>
      </c>
      <c r="AD559" s="54">
        <v>1.3976789999999999</v>
      </c>
      <c r="AE559" s="54">
        <v>114.807587</v>
      </c>
      <c r="AF559" s="54">
        <v>9.1631199999999993</v>
      </c>
      <c r="AG559" s="53">
        <v>81.403144999999995</v>
      </c>
      <c r="AH559" s="53">
        <v>6.0644999999999998E-2</v>
      </c>
      <c r="AI559" s="54">
        <v>1.1043829999999999</v>
      </c>
      <c r="AJ559" s="54">
        <v>1.8464929999999999</v>
      </c>
      <c r="AK559" s="53">
        <v>2.6785000000000001</v>
      </c>
      <c r="AL559" s="53">
        <v>0</v>
      </c>
      <c r="AM559" s="53">
        <v>2.0812000000000001E-2</v>
      </c>
      <c r="AN559" s="53">
        <v>0.14629200000000001</v>
      </c>
      <c r="AO559" s="53">
        <v>0</v>
      </c>
      <c r="AP559" s="53">
        <v>2.7004980000000001</v>
      </c>
      <c r="AQ559" s="53">
        <v>1.9209179999999999</v>
      </c>
      <c r="AR559" s="53">
        <v>3.4304000000000001E-2</v>
      </c>
      <c r="AS559" s="53">
        <v>2.9302999999999999E-2</v>
      </c>
      <c r="AT559" s="53">
        <v>1.442879</v>
      </c>
      <c r="AU559" s="109">
        <v>0</v>
      </c>
      <c r="AV559" s="109">
        <v>1.2777E-2</v>
      </c>
    </row>
    <row r="560" spans="1:48" x14ac:dyDescent="0.3">
      <c r="A560" s="9">
        <v>559</v>
      </c>
      <c r="B560" s="3">
        <v>43889</v>
      </c>
      <c r="C560" s="112">
        <v>5.8598629999999998</v>
      </c>
      <c r="D560" s="54">
        <v>1.7642000000000001E-2</v>
      </c>
      <c r="E560" s="112">
        <v>2.9401E-2</v>
      </c>
      <c r="F560" s="54">
        <v>5.1121889999999999</v>
      </c>
      <c r="G560" s="54">
        <v>1.9497370000000001</v>
      </c>
      <c r="H560" s="54">
        <v>7.0201399999999996</v>
      </c>
      <c r="I560" s="54">
        <v>4.6724000000000002E-2</v>
      </c>
      <c r="J560" s="54">
        <v>1.753976</v>
      </c>
      <c r="K560" s="54">
        <v>1.0485850000000001</v>
      </c>
      <c r="L560" s="54">
        <v>1.9571339999999999</v>
      </c>
      <c r="M560" s="54">
        <v>0.17335600000000001</v>
      </c>
      <c r="N560" s="54">
        <v>1.4599230000000001</v>
      </c>
      <c r="O560" s="54">
        <v>0.13118099999999999</v>
      </c>
      <c r="P560" s="54">
        <v>7.4503740000000001</v>
      </c>
      <c r="Q560" s="54">
        <v>0</v>
      </c>
      <c r="R560" s="54">
        <v>3.3467999999999998E-2</v>
      </c>
      <c r="S560" s="54">
        <v>3.0556999999999999</v>
      </c>
      <c r="T560" s="54">
        <v>4.4102000000000002E-2</v>
      </c>
      <c r="U560" s="54">
        <v>6.156549</v>
      </c>
      <c r="V560" s="54">
        <v>7.5759679999999996</v>
      </c>
      <c r="W560" s="54">
        <v>1.852441</v>
      </c>
      <c r="X560" s="54">
        <v>2.2977999999999998E-2</v>
      </c>
      <c r="Y560" s="54">
        <v>1.7145999999999999</v>
      </c>
      <c r="Z560" s="54">
        <v>1.019212</v>
      </c>
      <c r="AA560" s="54">
        <v>6.9991529999999997</v>
      </c>
      <c r="AB560" s="54">
        <v>0</v>
      </c>
      <c r="AC560" s="54">
        <v>7.0900359999999996</v>
      </c>
      <c r="AD560" s="54">
        <v>1.41652</v>
      </c>
      <c r="AE560" s="54">
        <v>115.23598800000001</v>
      </c>
      <c r="AF560" s="54">
        <v>9.1965090000000007</v>
      </c>
      <c r="AG560" s="53">
        <v>81.404077000000001</v>
      </c>
      <c r="AH560" s="53">
        <v>6.0543E-2</v>
      </c>
      <c r="AI560" s="54">
        <v>1.0996010000000001</v>
      </c>
      <c r="AJ560" s="54">
        <v>1.84934</v>
      </c>
      <c r="AK560" s="53">
        <v>2.6675</v>
      </c>
      <c r="AL560" s="53">
        <v>0</v>
      </c>
      <c r="AM560" s="53">
        <v>2.0947E-2</v>
      </c>
      <c r="AN560" s="53">
        <v>0.14696000000000001</v>
      </c>
      <c r="AO560" s="53">
        <v>0</v>
      </c>
      <c r="AP560" s="53">
        <v>2.8595039999999998</v>
      </c>
      <c r="AQ560" s="53">
        <v>1.9209179999999999</v>
      </c>
      <c r="AR560" s="53">
        <v>3.4564999999999999E-2</v>
      </c>
      <c r="AS560" s="53">
        <v>2.9374999999999998E-2</v>
      </c>
      <c r="AT560" s="53">
        <v>1.4412860000000001</v>
      </c>
      <c r="AU560" s="109">
        <v>0</v>
      </c>
      <c r="AV560" s="109">
        <v>1.3082999999999999E-2</v>
      </c>
    </row>
    <row r="561" spans="1:48" x14ac:dyDescent="0.3">
      <c r="A561" s="9">
        <v>560</v>
      </c>
      <c r="B561" s="3">
        <v>43888</v>
      </c>
      <c r="C561" s="112">
        <v>5.8584019999999999</v>
      </c>
      <c r="D561" s="54">
        <v>1.7638999999999998E-2</v>
      </c>
      <c r="E561" s="112">
        <v>2.9392999999999999E-2</v>
      </c>
      <c r="F561" s="54">
        <v>5.1179790000000001</v>
      </c>
      <c r="G561" s="54">
        <v>1.9646170000000001</v>
      </c>
      <c r="H561" s="54">
        <v>7.0313610000000004</v>
      </c>
      <c r="I561" s="54">
        <v>4.6412000000000002E-2</v>
      </c>
      <c r="J561" s="54">
        <v>1.8263849999999999</v>
      </c>
      <c r="K561" s="54">
        <v>1.087294</v>
      </c>
      <c r="L561" s="54">
        <v>1.962758</v>
      </c>
      <c r="M561" s="54">
        <v>0.173318</v>
      </c>
      <c r="N561" s="54">
        <v>1.4789969999999999</v>
      </c>
      <c r="O561" s="54">
        <v>0.131166</v>
      </c>
      <c r="P561" s="54">
        <v>7.461106</v>
      </c>
      <c r="Q561" s="54">
        <v>0</v>
      </c>
      <c r="R561" s="54">
        <v>3.4249000000000002E-2</v>
      </c>
      <c r="S561" s="54">
        <v>3.1869000000000001</v>
      </c>
      <c r="T561" s="54">
        <v>4.6059000000000003E-2</v>
      </c>
      <c r="U561" s="54">
        <v>6.156549</v>
      </c>
      <c r="V561" s="54">
        <v>7.5759679999999996</v>
      </c>
      <c r="W561" s="54">
        <v>1.8678159999999999</v>
      </c>
      <c r="X561" s="54">
        <v>2.2970000000000001E-2</v>
      </c>
      <c r="Y561" s="54">
        <v>1.7885400000000002</v>
      </c>
      <c r="Z561" s="54">
        <v>1.018923</v>
      </c>
      <c r="AA561" s="54">
        <v>7.0016350000000003</v>
      </c>
      <c r="AB561" s="54">
        <v>0</v>
      </c>
      <c r="AC561" s="54">
        <v>7.0900359999999996</v>
      </c>
      <c r="AD561" s="54">
        <v>1.41652</v>
      </c>
      <c r="AE561" s="54">
        <v>115.311043</v>
      </c>
      <c r="AF561" s="54">
        <v>9.1942120000000003</v>
      </c>
      <c r="AG561" s="53">
        <v>81.344245000000001</v>
      </c>
      <c r="AH561" s="53">
        <v>6.0607000000000001E-2</v>
      </c>
      <c r="AI561" s="54">
        <v>1.0975539999999999</v>
      </c>
      <c r="AJ561" s="54">
        <v>1.856705</v>
      </c>
      <c r="AK561" s="53">
        <v>2.6840999999999999</v>
      </c>
      <c r="AL561" s="53">
        <v>0</v>
      </c>
      <c r="AM561" s="53">
        <v>2.1344999999999999E-2</v>
      </c>
      <c r="AN561" s="53">
        <v>0.14816199999999999</v>
      </c>
      <c r="AO561" s="53">
        <v>0</v>
      </c>
      <c r="AP561" s="53">
        <v>2.8595039999999998</v>
      </c>
      <c r="AQ561" s="53">
        <v>1.8807119999999999</v>
      </c>
      <c r="AR561" s="53">
        <v>3.4564999999999999E-2</v>
      </c>
      <c r="AS561" s="53">
        <v>2.9374999999999998E-2</v>
      </c>
      <c r="AT561" s="53">
        <v>1.444555</v>
      </c>
      <c r="AU561" s="109">
        <v>0</v>
      </c>
      <c r="AV561" s="109">
        <v>1.354E-2</v>
      </c>
    </row>
    <row r="562" spans="1:48" x14ac:dyDescent="0.3">
      <c r="A562" s="9">
        <v>561</v>
      </c>
      <c r="B562" s="3">
        <v>43887</v>
      </c>
      <c r="C562" s="112">
        <v>5.8569339999999999</v>
      </c>
      <c r="D562" s="54">
        <v>1.7637E-2</v>
      </c>
      <c r="E562" s="112">
        <v>2.9385000000000001E-2</v>
      </c>
      <c r="F562" s="54">
        <v>5.1198199999999998</v>
      </c>
      <c r="G562" s="54">
        <v>1.961295</v>
      </c>
      <c r="H562" s="54">
        <v>7.0153499999999998</v>
      </c>
      <c r="I562" s="54">
        <v>4.6232000000000002E-2</v>
      </c>
      <c r="J562" s="54">
        <v>1.8158879999999999</v>
      </c>
      <c r="K562" s="54">
        <v>1.0830470000000001</v>
      </c>
      <c r="L562" s="54">
        <v>1.9604649999999999</v>
      </c>
      <c r="M562" s="54">
        <v>0.17327899999999999</v>
      </c>
      <c r="N562" s="54">
        <v>1.4760230000000001</v>
      </c>
      <c r="O562" s="54">
        <v>0.131131</v>
      </c>
      <c r="P562" s="54">
        <v>7.4592429999999998</v>
      </c>
      <c r="Q562" s="54">
        <v>0</v>
      </c>
      <c r="R562" s="54">
        <v>3.4085999999999998E-2</v>
      </c>
      <c r="S562" s="54">
        <v>3.1724000000000001</v>
      </c>
      <c r="T562" s="54">
        <v>4.5605E-2</v>
      </c>
      <c r="U562" s="54">
        <v>6.156549</v>
      </c>
      <c r="V562" s="54">
        <v>7.5759679999999996</v>
      </c>
      <c r="W562" s="54">
        <v>1.869086</v>
      </c>
      <c r="X562" s="54">
        <v>2.2966E-2</v>
      </c>
      <c r="Y562" s="54">
        <v>1.77986</v>
      </c>
      <c r="Z562" s="54">
        <v>1.0186360000000001</v>
      </c>
      <c r="AA562" s="54">
        <v>6.9805029999999997</v>
      </c>
      <c r="AB562" s="54">
        <v>0</v>
      </c>
      <c r="AC562" s="54">
        <v>7.0900359999999996</v>
      </c>
      <c r="AD562" s="54">
        <v>1.41652</v>
      </c>
      <c r="AE562" s="54">
        <v>115.298762</v>
      </c>
      <c r="AF562" s="54">
        <v>9.2015250000000002</v>
      </c>
      <c r="AG562" s="53">
        <v>81.381966000000006</v>
      </c>
      <c r="AH562" s="53">
        <v>6.0745E-2</v>
      </c>
      <c r="AI562" s="54">
        <v>1.096465</v>
      </c>
      <c r="AJ562" s="54">
        <v>1.856957</v>
      </c>
      <c r="AK562" s="53">
        <v>2.6871999999999998</v>
      </c>
      <c r="AL562" s="53">
        <v>0</v>
      </c>
      <c r="AM562" s="53">
        <v>2.1617000000000001E-2</v>
      </c>
      <c r="AN562" s="53">
        <v>0.148151</v>
      </c>
      <c r="AO562" s="53">
        <v>0</v>
      </c>
      <c r="AP562" s="53">
        <v>2.8595039999999998</v>
      </c>
      <c r="AQ562" s="53">
        <v>1.8807119999999999</v>
      </c>
      <c r="AR562" s="53">
        <v>3.4564999999999999E-2</v>
      </c>
      <c r="AS562" s="53">
        <v>2.9374999999999998E-2</v>
      </c>
      <c r="AT562" s="53">
        <v>1.443805</v>
      </c>
      <c r="AU562" s="109">
        <v>0</v>
      </c>
      <c r="AV562" s="109">
        <v>1.3742000000000001E-2</v>
      </c>
    </row>
    <row r="563" spans="1:48" x14ac:dyDescent="0.3">
      <c r="A563" s="9">
        <v>562</v>
      </c>
      <c r="B563" s="3">
        <v>43886</v>
      </c>
      <c r="C563" s="112">
        <v>5.8555640000000002</v>
      </c>
      <c r="D563" s="54">
        <v>1.7642000000000001E-2</v>
      </c>
      <c r="E563" s="112">
        <v>2.9377E-2</v>
      </c>
      <c r="F563" s="54">
        <v>5.1232449999999998</v>
      </c>
      <c r="G563" s="54">
        <v>1.963935</v>
      </c>
      <c r="H563" s="54">
        <v>7.0448519999999997</v>
      </c>
      <c r="I563" s="54">
        <v>4.7232999999999997E-2</v>
      </c>
      <c r="J563" s="54">
        <v>1.826622</v>
      </c>
      <c r="K563" s="54">
        <v>1.0817300000000001</v>
      </c>
      <c r="L563" s="54">
        <v>1.95923</v>
      </c>
      <c r="M563" s="54">
        <v>0.173238</v>
      </c>
      <c r="N563" s="54">
        <v>1.4871570000000001</v>
      </c>
      <c r="O563" s="54">
        <v>0.13109799999999999</v>
      </c>
      <c r="P563" s="54">
        <v>7.4610019999999997</v>
      </c>
      <c r="Q563" s="54">
        <v>0</v>
      </c>
      <c r="R563" s="54">
        <v>3.3876000000000003E-2</v>
      </c>
      <c r="S563" s="54">
        <v>3.1778</v>
      </c>
      <c r="T563" s="54">
        <v>4.6667E-2</v>
      </c>
      <c r="U563" s="54">
        <v>6.156549</v>
      </c>
      <c r="V563" s="54">
        <v>7.5759679999999996</v>
      </c>
      <c r="W563" s="54">
        <v>1.8822909999999999</v>
      </c>
      <c r="X563" s="54">
        <v>2.2963999999999998E-2</v>
      </c>
      <c r="Y563" s="54">
        <v>1.78389</v>
      </c>
      <c r="Z563" s="54">
        <v>1.0183519999999999</v>
      </c>
      <c r="AA563" s="54">
        <v>7.0081119999999997</v>
      </c>
      <c r="AB563" s="54">
        <v>0</v>
      </c>
      <c r="AC563" s="54">
        <v>7.0900359999999996</v>
      </c>
      <c r="AD563" s="54">
        <v>1.41652</v>
      </c>
      <c r="AE563" s="54">
        <v>115.338359</v>
      </c>
      <c r="AF563" s="54">
        <v>9.215522</v>
      </c>
      <c r="AG563" s="53">
        <v>81.468756999999997</v>
      </c>
      <c r="AH563" s="53">
        <v>6.0714999999999998E-2</v>
      </c>
      <c r="AI563" s="54">
        <v>1.098468</v>
      </c>
      <c r="AJ563" s="54">
        <v>1.866182</v>
      </c>
      <c r="AK563" s="53">
        <v>2.6812</v>
      </c>
      <c r="AL563" s="53">
        <v>0</v>
      </c>
      <c r="AM563" s="53">
        <v>2.1690999999999998E-2</v>
      </c>
      <c r="AN563" s="53">
        <v>0.14801</v>
      </c>
      <c r="AO563" s="53">
        <v>0</v>
      </c>
      <c r="AP563" s="53">
        <v>2.8439320000000001</v>
      </c>
      <c r="AQ563" s="53">
        <v>1.8807119999999999</v>
      </c>
      <c r="AR563" s="53">
        <v>3.4615E-2</v>
      </c>
      <c r="AS563" s="53">
        <v>2.9340999999999999E-2</v>
      </c>
      <c r="AT563" s="53">
        <v>1.4420059999999999</v>
      </c>
      <c r="AU563" s="109">
        <v>0</v>
      </c>
      <c r="AV563" s="109">
        <v>1.4219000000000001E-2</v>
      </c>
    </row>
    <row r="564" spans="1:48" x14ac:dyDescent="0.3">
      <c r="A564" s="9">
        <v>563</v>
      </c>
      <c r="B564" s="3">
        <v>43885</v>
      </c>
      <c r="C564" s="112">
        <v>5.8540190000000001</v>
      </c>
      <c r="D564" s="54">
        <v>1.7635999999999999E-2</v>
      </c>
      <c r="E564" s="112">
        <v>2.9368999999999999E-2</v>
      </c>
      <c r="F564" s="54">
        <v>5.1213670000000002</v>
      </c>
      <c r="G564" s="54">
        <v>1.970175</v>
      </c>
      <c r="H564" s="54">
        <v>7.0251219999999996</v>
      </c>
      <c r="I564" s="54">
        <v>4.5707999999999999E-2</v>
      </c>
      <c r="J564" s="54">
        <v>1.863909</v>
      </c>
      <c r="K564" s="54">
        <v>1.0978410000000001</v>
      </c>
      <c r="L564" s="54">
        <v>1.9588159999999999</v>
      </c>
      <c r="M564" s="54">
        <v>0.17319599999999999</v>
      </c>
      <c r="N564" s="54">
        <v>1.4936370000000001</v>
      </c>
      <c r="O564" s="54">
        <v>0.13106300000000001</v>
      </c>
      <c r="P564" s="54">
        <v>7.4670120000000004</v>
      </c>
      <c r="Q564" s="54">
        <v>0</v>
      </c>
      <c r="R564" s="54">
        <v>3.3977E-2</v>
      </c>
      <c r="S564" s="54">
        <v>3.2267999999999999</v>
      </c>
      <c r="T564" s="54">
        <v>4.8340000000000001E-2</v>
      </c>
      <c r="U564" s="54">
        <v>6.156549</v>
      </c>
      <c r="V564" s="54">
        <v>7.5759679999999996</v>
      </c>
      <c r="W564" s="54">
        <v>1.888671</v>
      </c>
      <c r="X564" s="54">
        <v>2.2960000000000001E-2</v>
      </c>
      <c r="Y564" s="54">
        <v>1.81227</v>
      </c>
      <c r="Z564" s="54">
        <v>1.0180499999999999</v>
      </c>
      <c r="AA564" s="54">
        <v>6.9770940000000001</v>
      </c>
      <c r="AB564" s="54">
        <v>0</v>
      </c>
      <c r="AC564" s="54">
        <v>7.0900359999999996</v>
      </c>
      <c r="AD564" s="54">
        <v>1.41652</v>
      </c>
      <c r="AE564" s="54">
        <v>115.394597</v>
      </c>
      <c r="AF564" s="54">
        <v>9.2092369999999999</v>
      </c>
      <c r="AG564" s="53">
        <v>81.412527999999995</v>
      </c>
      <c r="AH564" s="53">
        <v>6.0537000000000001E-2</v>
      </c>
      <c r="AI564" s="54">
        <v>1.095242</v>
      </c>
      <c r="AJ564" s="54">
        <v>1.8670450000000001</v>
      </c>
      <c r="AK564" s="53">
        <v>2.6606999999999998</v>
      </c>
      <c r="AL564" s="53">
        <v>0</v>
      </c>
      <c r="AM564" s="53">
        <v>2.1833999999999999E-2</v>
      </c>
      <c r="AN564" s="53">
        <v>0.14784900000000001</v>
      </c>
      <c r="AO564" s="53">
        <v>0</v>
      </c>
      <c r="AP564" s="53">
        <v>2.8439320000000001</v>
      </c>
      <c r="AQ564" s="53">
        <v>1.8807119999999999</v>
      </c>
      <c r="AR564" s="53">
        <v>3.4615E-2</v>
      </c>
      <c r="AS564" s="53">
        <v>2.9340999999999999E-2</v>
      </c>
      <c r="AT564" s="53">
        <v>1.440148</v>
      </c>
      <c r="AU564" s="109">
        <v>0</v>
      </c>
      <c r="AV564" s="109">
        <v>1.4626999999999999E-2</v>
      </c>
    </row>
    <row r="565" spans="1:48" x14ac:dyDescent="0.3">
      <c r="A565" s="9">
        <v>564</v>
      </c>
      <c r="B565" s="3">
        <v>43882</v>
      </c>
      <c r="C565" s="112">
        <v>5.8493149999999998</v>
      </c>
      <c r="D565" s="54">
        <v>1.7621999999999999E-2</v>
      </c>
      <c r="E565" s="112">
        <v>2.9345E-2</v>
      </c>
      <c r="F565" s="54">
        <v>5.1183019999999999</v>
      </c>
      <c r="G565" s="54">
        <v>1.9619150000000001</v>
      </c>
      <c r="H565" s="54">
        <v>7.0048079999999997</v>
      </c>
      <c r="I565" s="54">
        <v>4.5083999999999999E-2</v>
      </c>
      <c r="J565" s="54">
        <v>1.853386</v>
      </c>
      <c r="K565" s="54">
        <v>1.0862890000000001</v>
      </c>
      <c r="L565" s="54">
        <v>1.9545140000000001</v>
      </c>
      <c r="M565" s="54">
        <v>0.17306099999999999</v>
      </c>
      <c r="N565" s="54">
        <v>1.4921409999999999</v>
      </c>
      <c r="O565" s="54">
        <v>0.13092899999999999</v>
      </c>
      <c r="P565" s="54">
        <v>7.4765940000000004</v>
      </c>
      <c r="Q565" s="54">
        <v>0</v>
      </c>
      <c r="R565" s="54">
        <v>3.3590000000000002E-2</v>
      </c>
      <c r="S565" s="54">
        <v>3.1938</v>
      </c>
      <c r="T565" s="54">
        <v>4.9078999999999998E-2</v>
      </c>
      <c r="U565" s="54">
        <v>6.1059390000000002</v>
      </c>
      <c r="V565" s="54">
        <v>7.5412119999999998</v>
      </c>
      <c r="W565" s="54">
        <v>1.8861939999999999</v>
      </c>
      <c r="X565" s="54">
        <v>2.2946000000000001E-2</v>
      </c>
      <c r="Y565" s="54">
        <v>1.7939099999999999</v>
      </c>
      <c r="Z565" s="54">
        <v>1.0170840000000001</v>
      </c>
      <c r="AA565" s="54">
        <v>6.9574660000000002</v>
      </c>
      <c r="AB565" s="54">
        <v>0</v>
      </c>
      <c r="AC565" s="54">
        <v>7.0315789999999998</v>
      </c>
      <c r="AD565" s="54">
        <v>1.4158919999999999</v>
      </c>
      <c r="AE565" s="54">
        <v>115.56473800000001</v>
      </c>
      <c r="AF565" s="54">
        <v>9.1691249999999993</v>
      </c>
      <c r="AG565" s="53">
        <v>81.244082000000006</v>
      </c>
      <c r="AH565" s="53">
        <v>6.0412E-2</v>
      </c>
      <c r="AI565" s="54">
        <v>1.0934250000000001</v>
      </c>
      <c r="AJ565" s="54">
        <v>1.8638140000000001</v>
      </c>
      <c r="AK565" s="53">
        <v>2.6526999999999998</v>
      </c>
      <c r="AL565" s="53">
        <v>0</v>
      </c>
      <c r="AM565" s="53">
        <v>2.1953E-2</v>
      </c>
      <c r="AN565" s="53">
        <v>0.14706900000000001</v>
      </c>
      <c r="AO565" s="53">
        <v>0</v>
      </c>
      <c r="AP565" s="53">
        <v>2.8439320000000001</v>
      </c>
      <c r="AQ565" s="53">
        <v>1.8807119999999999</v>
      </c>
      <c r="AR565" s="53">
        <v>3.4615E-2</v>
      </c>
      <c r="AS565" s="53">
        <v>2.9340999999999999E-2</v>
      </c>
      <c r="AT565" s="53">
        <v>1.436418</v>
      </c>
      <c r="AU565" s="109">
        <v>0</v>
      </c>
      <c r="AV565" s="109">
        <v>1.4772E-2</v>
      </c>
    </row>
    <row r="566" spans="1:48" x14ac:dyDescent="0.3">
      <c r="A566" s="9">
        <v>565</v>
      </c>
      <c r="B566" s="3">
        <v>43881</v>
      </c>
      <c r="C566" s="112">
        <v>5.8483130000000001</v>
      </c>
      <c r="D566" s="54">
        <v>1.7621999999999999E-2</v>
      </c>
      <c r="E566" s="112">
        <v>2.9337999999999999E-2</v>
      </c>
      <c r="F566" s="54">
        <v>5.1236439999999996</v>
      </c>
      <c r="G566" s="54">
        <v>1.9721679999999999</v>
      </c>
      <c r="H566" s="54">
        <v>7.0087400000000004</v>
      </c>
      <c r="I566" s="54">
        <v>4.4662E-2</v>
      </c>
      <c r="J566" s="54">
        <v>1.9050480000000001</v>
      </c>
      <c r="K566" s="54">
        <v>1.118298</v>
      </c>
      <c r="L566" s="54">
        <v>1.95838</v>
      </c>
      <c r="M566" s="54">
        <v>0.17302100000000001</v>
      </c>
      <c r="N566" s="54">
        <v>1.502461</v>
      </c>
      <c r="O566" s="54">
        <v>0.13089300000000001</v>
      </c>
      <c r="P566" s="54">
        <v>7.5020699999999998</v>
      </c>
      <c r="Q566" s="54">
        <v>0</v>
      </c>
      <c r="R566" s="54">
        <v>3.4363999999999999E-2</v>
      </c>
      <c r="S566" s="54">
        <v>3.306</v>
      </c>
      <c r="T566" s="54">
        <v>4.9515999999999998E-2</v>
      </c>
      <c r="U566" s="54">
        <v>6.1059390000000002</v>
      </c>
      <c r="V566" s="54">
        <v>7.5412119999999998</v>
      </c>
      <c r="W566" s="54">
        <v>1.8919280000000001</v>
      </c>
      <c r="X566" s="54">
        <v>2.2943000000000002E-2</v>
      </c>
      <c r="Y566" s="54">
        <v>1.8561700000000001</v>
      </c>
      <c r="Z566" s="54">
        <v>1.016788</v>
      </c>
      <c r="AA566" s="54">
        <v>6.9411100000000001</v>
      </c>
      <c r="AB566" s="54">
        <v>0</v>
      </c>
      <c r="AC566" s="54">
        <v>7.0315789999999998</v>
      </c>
      <c r="AD566" s="54">
        <v>1.4158919999999999</v>
      </c>
      <c r="AE566" s="54">
        <v>115.993233</v>
      </c>
      <c r="AF566" s="54">
        <v>9.1744009999999996</v>
      </c>
      <c r="AG566" s="53">
        <v>81.239281000000005</v>
      </c>
      <c r="AH566" s="53">
        <v>6.0538000000000002E-2</v>
      </c>
      <c r="AI566" s="54">
        <v>1.0910059999999999</v>
      </c>
      <c r="AJ566" s="54">
        <v>1.865513</v>
      </c>
      <c r="AK566" s="53">
        <v>2.6818999999999997</v>
      </c>
      <c r="AL566" s="53">
        <v>0</v>
      </c>
      <c r="AM566" s="53">
        <v>2.181E-2</v>
      </c>
      <c r="AN566" s="53">
        <v>0.14836299999999999</v>
      </c>
      <c r="AO566" s="53">
        <v>0</v>
      </c>
      <c r="AP566" s="53">
        <v>2.8439320000000001</v>
      </c>
      <c r="AQ566" s="53">
        <v>1.8807119999999999</v>
      </c>
      <c r="AR566" s="53">
        <v>3.4615E-2</v>
      </c>
      <c r="AS566" s="53">
        <v>2.9340999999999999E-2</v>
      </c>
      <c r="AT566" s="53">
        <v>1.4421710000000001</v>
      </c>
      <c r="AU566" s="109">
        <v>0</v>
      </c>
      <c r="AV566" s="109">
        <v>1.4638999999999999E-2</v>
      </c>
    </row>
    <row r="567" spans="1:48" x14ac:dyDescent="0.3">
      <c r="A567" s="9">
        <v>566</v>
      </c>
      <c r="B567" s="3">
        <v>43880</v>
      </c>
      <c r="C567" s="112">
        <v>5.8468390000000001</v>
      </c>
      <c r="D567" s="54">
        <v>1.7616E-2</v>
      </c>
      <c r="E567" s="112">
        <v>2.9329000000000001E-2</v>
      </c>
      <c r="F567" s="54">
        <v>5.1192260000000003</v>
      </c>
      <c r="G567" s="54">
        <v>1.972329</v>
      </c>
      <c r="H567" s="54">
        <v>7.0080859999999996</v>
      </c>
      <c r="I567" s="54">
        <v>4.4275000000000002E-2</v>
      </c>
      <c r="J567" s="54">
        <v>1.9205190000000001</v>
      </c>
      <c r="K567" s="54">
        <v>1.1163270000000001</v>
      </c>
      <c r="L567" s="54">
        <v>1.9585509999999999</v>
      </c>
      <c r="M567" s="54">
        <v>0.17297999999999999</v>
      </c>
      <c r="N567" s="54">
        <v>1.498391</v>
      </c>
      <c r="O567" s="54">
        <v>0.13082199999999999</v>
      </c>
      <c r="P567" s="54">
        <v>7.4962530000000003</v>
      </c>
      <c r="Q567" s="54">
        <v>0</v>
      </c>
      <c r="R567" s="54">
        <v>3.4410999999999997E-2</v>
      </c>
      <c r="S567" s="54">
        <v>3.3258000000000001</v>
      </c>
      <c r="T567" s="54">
        <v>4.8861000000000002E-2</v>
      </c>
      <c r="U567" s="54">
        <v>6.1059390000000002</v>
      </c>
      <c r="V567" s="54">
        <v>7.5412119999999998</v>
      </c>
      <c r="W567" s="54">
        <v>1.884944</v>
      </c>
      <c r="X567" s="54">
        <v>2.2939000000000001E-2</v>
      </c>
      <c r="Y567" s="54">
        <v>1.8667800000000001</v>
      </c>
      <c r="Z567" s="54">
        <v>1.0164869999999999</v>
      </c>
      <c r="AA567" s="54">
        <v>6.9407940000000004</v>
      </c>
      <c r="AB567" s="54">
        <v>0</v>
      </c>
      <c r="AC567" s="54">
        <v>7.0315789999999998</v>
      </c>
      <c r="AD567" s="54">
        <v>1.4158919999999999</v>
      </c>
      <c r="AE567" s="54">
        <v>115.929361</v>
      </c>
      <c r="AF567" s="54">
        <v>9.1586429999999996</v>
      </c>
      <c r="AG567" s="53">
        <v>81.177250000000001</v>
      </c>
      <c r="AH567" s="53">
        <v>6.0448000000000002E-2</v>
      </c>
      <c r="AI567" s="54">
        <v>1.0896300000000001</v>
      </c>
      <c r="AJ567" s="54">
        <v>1.8620049999999999</v>
      </c>
      <c r="AK567" s="53">
        <v>2.6880000000000002</v>
      </c>
      <c r="AL567" s="53">
        <v>0</v>
      </c>
      <c r="AM567" s="53">
        <v>2.1554E-2</v>
      </c>
      <c r="AN567" s="53">
        <v>0.14868300000000001</v>
      </c>
      <c r="AO567" s="53">
        <v>0</v>
      </c>
      <c r="AP567" s="53">
        <v>2.8439320000000001</v>
      </c>
      <c r="AQ567" s="53">
        <v>1.8807119999999999</v>
      </c>
      <c r="AR567" s="53">
        <v>3.4615E-2</v>
      </c>
      <c r="AS567" s="53">
        <v>2.9340999999999999E-2</v>
      </c>
      <c r="AT567" s="53">
        <v>1.442237</v>
      </c>
      <c r="AU567" s="109">
        <v>0</v>
      </c>
      <c r="AV567" s="109">
        <v>1.4341E-2</v>
      </c>
    </row>
    <row r="568" spans="1:48" x14ac:dyDescent="0.3">
      <c r="A568" s="9">
        <v>567</v>
      </c>
      <c r="B568" s="3">
        <v>43879</v>
      </c>
      <c r="C568" s="112">
        <v>5.8453929999999996</v>
      </c>
      <c r="D568" s="54">
        <v>1.7611000000000002E-2</v>
      </c>
      <c r="E568" s="112">
        <v>2.9319999999999999E-2</v>
      </c>
      <c r="F568" s="54">
        <v>5.1181219999999996</v>
      </c>
      <c r="G568" s="54">
        <v>1.9744550000000001</v>
      </c>
      <c r="H568" s="54">
        <v>6.9801099999999998</v>
      </c>
      <c r="I568" s="54">
        <v>4.3772999999999999E-2</v>
      </c>
      <c r="J568" s="54">
        <v>1.943289</v>
      </c>
      <c r="K568" s="54">
        <v>1.1305080000000001</v>
      </c>
      <c r="L568" s="54">
        <v>1.9581710000000001</v>
      </c>
      <c r="M568" s="54">
        <v>0.17294100000000001</v>
      </c>
      <c r="N568" s="54">
        <v>1.498631</v>
      </c>
      <c r="O568" s="54">
        <v>0.13078699999999999</v>
      </c>
      <c r="P568" s="54">
        <v>7.4997449999999999</v>
      </c>
      <c r="Q568" s="54">
        <v>0</v>
      </c>
      <c r="R568" s="54">
        <v>3.4708000000000003E-2</v>
      </c>
      <c r="S568" s="54">
        <v>3.3709999999999996</v>
      </c>
      <c r="T568" s="54">
        <v>4.8640000000000003E-2</v>
      </c>
      <c r="U568" s="54">
        <v>6.1059390000000002</v>
      </c>
      <c r="V568" s="54">
        <v>7.5412119999999998</v>
      </c>
      <c r="W568" s="54">
        <v>1.8844399999999999</v>
      </c>
      <c r="X568" s="54">
        <v>2.2934E-2</v>
      </c>
      <c r="Y568" s="54">
        <v>1.89174</v>
      </c>
      <c r="Z568" s="54">
        <v>1.016194</v>
      </c>
      <c r="AA568" s="54">
        <v>6.9132259999999999</v>
      </c>
      <c r="AB568" s="54">
        <v>0</v>
      </c>
      <c r="AC568" s="54">
        <v>7.0315789999999998</v>
      </c>
      <c r="AD568" s="54">
        <v>1.4158919999999999</v>
      </c>
      <c r="AE568" s="54">
        <v>115.9791</v>
      </c>
      <c r="AF568" s="54">
        <v>9.1550809999999991</v>
      </c>
      <c r="AG568" s="53">
        <v>81.133125000000007</v>
      </c>
      <c r="AH568" s="53">
        <v>6.0482000000000001E-2</v>
      </c>
      <c r="AI568" s="54">
        <v>1.087367</v>
      </c>
      <c r="AJ568" s="54">
        <v>1.859942</v>
      </c>
      <c r="AK568" s="53">
        <v>2.7010999999999998</v>
      </c>
      <c r="AL568" s="53">
        <v>0</v>
      </c>
      <c r="AM568" s="53">
        <v>2.1520000000000001E-2</v>
      </c>
      <c r="AN568" s="53">
        <v>0.14932300000000001</v>
      </c>
      <c r="AO568" s="53">
        <v>0</v>
      </c>
      <c r="AP568" s="53">
        <v>2.8404989999999999</v>
      </c>
      <c r="AQ568" s="53">
        <v>1.8807119999999999</v>
      </c>
      <c r="AR568" s="53">
        <v>3.4672000000000001E-2</v>
      </c>
      <c r="AS568" s="53">
        <v>2.9250000000000002E-2</v>
      </c>
      <c r="AT568" s="53">
        <v>1.4429860000000001</v>
      </c>
      <c r="AU568" s="109">
        <v>0</v>
      </c>
      <c r="AV568" s="109">
        <v>1.4277E-2</v>
      </c>
    </row>
    <row r="569" spans="1:48" x14ac:dyDescent="0.3">
      <c r="A569" s="9">
        <v>568</v>
      </c>
      <c r="B569" s="3">
        <v>43878</v>
      </c>
      <c r="C569" s="112">
        <v>5.8439319999999997</v>
      </c>
      <c r="D569" s="54">
        <v>1.7606E-2</v>
      </c>
      <c r="E569" s="112">
        <v>2.9312999999999999E-2</v>
      </c>
      <c r="F569" s="54">
        <v>5.1152680000000004</v>
      </c>
      <c r="G569" s="54">
        <v>1.972961</v>
      </c>
      <c r="H569" s="54">
        <v>6.9936980000000002</v>
      </c>
      <c r="I569" s="54">
        <v>4.3857E-2</v>
      </c>
      <c r="J569" s="54">
        <v>1.9307179999999999</v>
      </c>
      <c r="K569" s="54">
        <v>1.125051</v>
      </c>
      <c r="L569" s="54">
        <v>1.957746</v>
      </c>
      <c r="M569" s="54">
        <v>0.172902</v>
      </c>
      <c r="N569" s="54">
        <v>1.498216</v>
      </c>
      <c r="O569" s="54">
        <v>0.13075300000000001</v>
      </c>
      <c r="P569" s="54">
        <v>7.4978740000000004</v>
      </c>
      <c r="Q569" s="54">
        <v>0</v>
      </c>
      <c r="R569" s="54">
        <v>3.4481999999999999E-2</v>
      </c>
      <c r="S569" s="54">
        <v>3.3471000000000002</v>
      </c>
      <c r="T569" s="54">
        <v>4.8732999999999999E-2</v>
      </c>
      <c r="U569" s="54">
        <v>6.1059390000000002</v>
      </c>
      <c r="V569" s="54">
        <v>7.5412119999999998</v>
      </c>
      <c r="W569" s="54">
        <v>1.8838950000000001</v>
      </c>
      <c r="X569" s="54">
        <v>2.2929000000000001E-2</v>
      </c>
      <c r="Y569" s="54">
        <v>1.8809500000000001</v>
      </c>
      <c r="Z569" s="54">
        <v>1.0159100000000001</v>
      </c>
      <c r="AA569" s="54">
        <v>6.9262430000000004</v>
      </c>
      <c r="AB569" s="54">
        <v>0</v>
      </c>
      <c r="AC569" s="54">
        <v>7.0315789999999998</v>
      </c>
      <c r="AD569" s="54">
        <v>1.4158919999999999</v>
      </c>
      <c r="AE569" s="54">
        <v>115.96565</v>
      </c>
      <c r="AF569" s="54">
        <v>9.1490950000000009</v>
      </c>
      <c r="AG569" s="53">
        <v>81.107461999999998</v>
      </c>
      <c r="AH569" s="53">
        <v>6.0464999999999998E-2</v>
      </c>
      <c r="AI569" s="54">
        <v>1.0878779999999999</v>
      </c>
      <c r="AJ569" s="54">
        <v>1.8602350000000001</v>
      </c>
      <c r="AK569" s="53">
        <v>2.6946000000000003</v>
      </c>
      <c r="AL569" s="53">
        <v>0</v>
      </c>
      <c r="AM569" s="53">
        <v>2.1583999999999999E-2</v>
      </c>
      <c r="AN569" s="53">
        <v>0.14901600000000001</v>
      </c>
      <c r="AO569" s="53">
        <v>0</v>
      </c>
      <c r="AP569" s="53">
        <v>2.8404989999999999</v>
      </c>
      <c r="AQ569" s="53">
        <v>1.8807119999999999</v>
      </c>
      <c r="AR569" s="53">
        <v>3.4672000000000001E-2</v>
      </c>
      <c r="AS569" s="53">
        <v>2.9250000000000002E-2</v>
      </c>
      <c r="AT569" s="53">
        <v>1.442466</v>
      </c>
      <c r="AU569" s="109">
        <v>0</v>
      </c>
      <c r="AV569" s="109">
        <v>1.4305E-2</v>
      </c>
    </row>
    <row r="570" spans="1:48" x14ac:dyDescent="0.3">
      <c r="A570" s="9">
        <v>569</v>
      </c>
      <c r="B570" s="3">
        <v>43875</v>
      </c>
      <c r="C570" s="112">
        <v>5.8396220000000003</v>
      </c>
      <c r="D570" s="54">
        <v>1.7593000000000001E-2</v>
      </c>
      <c r="E570" s="112">
        <v>2.9288000000000002E-2</v>
      </c>
      <c r="F570" s="54">
        <v>5.1125220000000002</v>
      </c>
      <c r="G570" s="54">
        <v>1.972191</v>
      </c>
      <c r="H570" s="54">
        <v>6.9769750000000004</v>
      </c>
      <c r="I570" s="54">
        <v>4.3784000000000003E-2</v>
      </c>
      <c r="J570" s="54">
        <v>1.936485</v>
      </c>
      <c r="K570" s="54">
        <v>1.130126</v>
      </c>
      <c r="L570" s="54">
        <v>1.9555419999999999</v>
      </c>
      <c r="M570" s="54">
        <v>0.17278499999999999</v>
      </c>
      <c r="N570" s="54">
        <v>1.4976149999999999</v>
      </c>
      <c r="O570" s="54">
        <v>0.13064799999999999</v>
      </c>
      <c r="P570" s="54">
        <v>7.4948379999999997</v>
      </c>
      <c r="Q570" s="54">
        <v>0</v>
      </c>
      <c r="R570" s="54">
        <v>3.4634999999999999E-2</v>
      </c>
      <c r="S570" s="54">
        <v>3.3577999999999997</v>
      </c>
      <c r="T570" s="54">
        <v>4.8658E-2</v>
      </c>
      <c r="U570" s="54">
        <v>6.0407849999999996</v>
      </c>
      <c r="V570" s="54">
        <v>7.4955860000000003</v>
      </c>
      <c r="W570" s="54">
        <v>1.883389</v>
      </c>
      <c r="X570" s="54">
        <v>2.2912999999999999E-2</v>
      </c>
      <c r="Y570" s="54">
        <v>1.8851299999999998</v>
      </c>
      <c r="Z570" s="54">
        <v>1.0150650000000001</v>
      </c>
      <c r="AA570" s="54">
        <v>6.9183919999999999</v>
      </c>
      <c r="AB570" s="54">
        <v>0</v>
      </c>
      <c r="AC570" s="54">
        <v>6.9304160000000001</v>
      </c>
      <c r="AD570" s="54">
        <v>1.4089149999999999</v>
      </c>
      <c r="AE570" s="54">
        <v>115.87970199999999</v>
      </c>
      <c r="AF570" s="54">
        <v>9.143205</v>
      </c>
      <c r="AG570" s="53">
        <v>81.052712</v>
      </c>
      <c r="AH570" s="53">
        <v>6.0385000000000001E-2</v>
      </c>
      <c r="AI570" s="54">
        <v>1.0872440000000001</v>
      </c>
      <c r="AJ570" s="54">
        <v>1.858444</v>
      </c>
      <c r="AK570" s="53">
        <v>2.6911</v>
      </c>
      <c r="AL570" s="53">
        <v>0</v>
      </c>
      <c r="AM570" s="53">
        <v>2.1520999999999998E-2</v>
      </c>
      <c r="AN570" s="53">
        <v>0.14897099999999999</v>
      </c>
      <c r="AO570" s="53">
        <v>0</v>
      </c>
      <c r="AP570" s="53">
        <v>2.8404989999999999</v>
      </c>
      <c r="AQ570" s="53">
        <v>1.8807119999999999</v>
      </c>
      <c r="AR570" s="53">
        <v>3.4672000000000001E-2</v>
      </c>
      <c r="AS570" s="53">
        <v>2.9250000000000002E-2</v>
      </c>
      <c r="AT570" s="53">
        <v>1.440496</v>
      </c>
      <c r="AU570" s="109">
        <v>0</v>
      </c>
      <c r="AV570" s="109">
        <v>1.4173E-2</v>
      </c>
    </row>
    <row r="571" spans="1:48" x14ac:dyDescent="0.3">
      <c r="A571" s="9">
        <v>570</v>
      </c>
      <c r="B571" s="3">
        <v>43874</v>
      </c>
      <c r="C571" s="112">
        <v>5.8381429999999996</v>
      </c>
      <c r="D571" s="54">
        <v>1.7589E-2</v>
      </c>
      <c r="E571" s="112">
        <v>2.928E-2</v>
      </c>
      <c r="F571" s="54">
        <v>5.1114329999999999</v>
      </c>
      <c r="G571" s="54">
        <v>1.969819</v>
      </c>
      <c r="H571" s="54">
        <v>6.9590430000000003</v>
      </c>
      <c r="I571" s="54">
        <v>4.3483000000000001E-2</v>
      </c>
      <c r="J571" s="54">
        <v>1.933732</v>
      </c>
      <c r="K571" s="54">
        <v>1.119003</v>
      </c>
      <c r="L571" s="54">
        <v>1.9528760000000001</v>
      </c>
      <c r="M571" s="54">
        <v>0.17274600000000001</v>
      </c>
      <c r="N571" s="54">
        <v>1.493584</v>
      </c>
      <c r="O571" s="54">
        <v>0.13061300000000001</v>
      </c>
      <c r="P571" s="54">
        <v>7.5045590000000004</v>
      </c>
      <c r="Q571" s="54">
        <v>0</v>
      </c>
      <c r="R571" s="54">
        <v>3.4424000000000003E-2</v>
      </c>
      <c r="S571" s="54">
        <v>3.3601000000000001</v>
      </c>
      <c r="T571" s="54">
        <v>4.8687000000000001E-2</v>
      </c>
      <c r="U571" s="54">
        <v>6.0407849999999996</v>
      </c>
      <c r="V571" s="54">
        <v>7.4955860000000003</v>
      </c>
      <c r="W571" s="54">
        <v>1.883858</v>
      </c>
      <c r="X571" s="54">
        <v>2.2907E-2</v>
      </c>
      <c r="Y571" s="54">
        <v>1.8858299999999999</v>
      </c>
      <c r="Z571" s="54">
        <v>1.0147889999999999</v>
      </c>
      <c r="AA571" s="54">
        <v>6.893732</v>
      </c>
      <c r="AB571" s="54">
        <v>0</v>
      </c>
      <c r="AC571" s="54">
        <v>6.9304160000000001</v>
      </c>
      <c r="AD571" s="54">
        <v>1.4089149999999999</v>
      </c>
      <c r="AE571" s="54">
        <v>116.04827400000001</v>
      </c>
      <c r="AF571" s="54">
        <v>9.1346969999999992</v>
      </c>
      <c r="AG571" s="53">
        <v>81.005407000000005</v>
      </c>
      <c r="AH571" s="53">
        <v>6.0317000000000003E-2</v>
      </c>
      <c r="AI571" s="54">
        <v>1.0848230000000001</v>
      </c>
      <c r="AJ571" s="54">
        <v>1.8574379999999999</v>
      </c>
      <c r="AK571" s="53">
        <v>2.6924999999999999</v>
      </c>
      <c r="AL571" s="53">
        <v>0</v>
      </c>
      <c r="AM571" s="53">
        <v>2.1350999999999998E-2</v>
      </c>
      <c r="AN571" s="53">
        <v>0.14844599999999999</v>
      </c>
      <c r="AO571" s="53">
        <v>0</v>
      </c>
      <c r="AP571" s="53">
        <v>2.8404989999999999</v>
      </c>
      <c r="AQ571" s="53">
        <v>1.8807119999999999</v>
      </c>
      <c r="AR571" s="53">
        <v>3.4672000000000001E-2</v>
      </c>
      <c r="AS571" s="53">
        <v>2.9250000000000002E-2</v>
      </c>
      <c r="AT571" s="53">
        <v>1.4381870000000001</v>
      </c>
      <c r="AU571" s="109">
        <v>0</v>
      </c>
      <c r="AV571" s="109">
        <v>1.4078E-2</v>
      </c>
    </row>
    <row r="572" spans="1:48" x14ac:dyDescent="0.3">
      <c r="A572" s="9">
        <v>571</v>
      </c>
      <c r="B572" s="3">
        <v>43873</v>
      </c>
      <c r="C572" s="112">
        <v>5.8367339999999999</v>
      </c>
      <c r="D572" s="54">
        <v>1.7583999999999999E-2</v>
      </c>
      <c r="E572" s="112">
        <v>2.9269E-2</v>
      </c>
      <c r="F572" s="54">
        <v>5.1099050000000004</v>
      </c>
      <c r="G572" s="54">
        <v>1.9668369999999999</v>
      </c>
      <c r="H572" s="54">
        <v>6.9503409999999999</v>
      </c>
      <c r="I572" s="54">
        <v>4.3517E-2</v>
      </c>
      <c r="J572" s="54">
        <v>1.939978</v>
      </c>
      <c r="K572" s="54">
        <v>1.1191120000000001</v>
      </c>
      <c r="L572" s="54">
        <v>1.9528570000000001</v>
      </c>
      <c r="M572" s="54">
        <v>0.172712</v>
      </c>
      <c r="N572" s="54">
        <v>1.49041</v>
      </c>
      <c r="O572" s="54">
        <v>0.130578</v>
      </c>
      <c r="P572" s="54">
        <v>7.4996970000000003</v>
      </c>
      <c r="Q572" s="54">
        <v>0</v>
      </c>
      <c r="R572" s="54">
        <v>3.4195999999999997E-2</v>
      </c>
      <c r="S572" s="54">
        <v>3.3423000000000003</v>
      </c>
      <c r="T572" s="54">
        <v>4.8117E-2</v>
      </c>
      <c r="U572" s="54">
        <v>6.0407849999999996</v>
      </c>
      <c r="V572" s="54">
        <v>7.4955860000000003</v>
      </c>
      <c r="W572" s="54">
        <v>1.881702</v>
      </c>
      <c r="X572" s="54">
        <v>2.2901999999999999E-2</v>
      </c>
      <c r="Y572" s="54">
        <v>1.8774599999999999</v>
      </c>
      <c r="Z572" s="54">
        <v>1.0145090000000001</v>
      </c>
      <c r="AA572" s="54">
        <v>6.8949749999999996</v>
      </c>
      <c r="AB572" s="54">
        <v>0</v>
      </c>
      <c r="AC572" s="54">
        <v>6.9304160000000001</v>
      </c>
      <c r="AD572" s="54">
        <v>1.4089149999999999</v>
      </c>
      <c r="AE572" s="54">
        <v>115.92806400000001</v>
      </c>
      <c r="AF572" s="54">
        <v>9.1312809999999995</v>
      </c>
      <c r="AG572" s="53">
        <v>80.981669999999994</v>
      </c>
      <c r="AH572" s="53">
        <v>6.0082000000000003E-2</v>
      </c>
      <c r="AI572" s="54">
        <v>1.080959</v>
      </c>
      <c r="AJ572" s="54">
        <v>1.8554820000000001</v>
      </c>
      <c r="AK572" s="53">
        <v>2.6766999999999999</v>
      </c>
      <c r="AL572" s="53">
        <v>0</v>
      </c>
      <c r="AM572" s="53">
        <v>2.1194000000000001E-2</v>
      </c>
      <c r="AN572" s="53">
        <v>0.14776900000000001</v>
      </c>
      <c r="AO572" s="53">
        <v>0</v>
      </c>
      <c r="AP572" s="53">
        <v>2.8404989999999999</v>
      </c>
      <c r="AQ572" s="53">
        <v>1.8807119999999999</v>
      </c>
      <c r="AR572" s="53">
        <v>3.4672000000000001E-2</v>
      </c>
      <c r="AS572" s="53">
        <v>2.9250000000000002E-2</v>
      </c>
      <c r="AT572" s="53">
        <v>1.4354560000000001</v>
      </c>
      <c r="AU572" s="109">
        <v>0</v>
      </c>
      <c r="AV572" s="109">
        <v>1.3715E-2</v>
      </c>
    </row>
    <row r="573" spans="1:48" x14ac:dyDescent="0.3">
      <c r="A573" s="9">
        <v>572</v>
      </c>
      <c r="B573" s="3">
        <v>43872</v>
      </c>
      <c r="C573" s="112">
        <v>5.8352750000000002</v>
      </c>
      <c r="D573" s="54">
        <v>1.7579999999999998E-2</v>
      </c>
      <c r="E573" s="112">
        <v>2.9263999999999998E-2</v>
      </c>
      <c r="F573" s="54">
        <v>5.1062950000000003</v>
      </c>
      <c r="G573" s="54">
        <v>1.9609239999999999</v>
      </c>
      <c r="H573" s="54">
        <v>6.9109749999999996</v>
      </c>
      <c r="I573" s="54">
        <v>4.3402999999999997E-2</v>
      </c>
      <c r="J573" s="54">
        <v>1.9209449999999999</v>
      </c>
      <c r="K573" s="54">
        <v>1.111715</v>
      </c>
      <c r="L573" s="54">
        <v>1.9496610000000001</v>
      </c>
      <c r="M573" s="54">
        <v>0.17267299999999999</v>
      </c>
      <c r="N573" s="54">
        <v>1.484113</v>
      </c>
      <c r="O573" s="54">
        <v>0.13054499999999999</v>
      </c>
      <c r="P573" s="54">
        <v>7.5106809999999999</v>
      </c>
      <c r="Q573" s="54">
        <v>0</v>
      </c>
      <c r="R573" s="54">
        <v>3.3884999999999998E-2</v>
      </c>
      <c r="S573" s="54">
        <v>3.3119999999999998</v>
      </c>
      <c r="T573" s="54">
        <v>4.7606999999999997E-2</v>
      </c>
      <c r="U573" s="54">
        <v>6.0407849999999996</v>
      </c>
      <c r="V573" s="54">
        <v>7.4955860000000003</v>
      </c>
      <c r="W573" s="54">
        <v>1.8718360000000001</v>
      </c>
      <c r="X573" s="54">
        <v>2.2897000000000001E-2</v>
      </c>
      <c r="Y573" s="54">
        <v>1.8622800000000002</v>
      </c>
      <c r="Z573" s="54">
        <v>1.0142260000000001</v>
      </c>
      <c r="AA573" s="54">
        <v>6.8600589999999997</v>
      </c>
      <c r="AB573" s="54">
        <v>0</v>
      </c>
      <c r="AC573" s="54">
        <v>6.9304160000000001</v>
      </c>
      <c r="AD573" s="54">
        <v>1.4089149999999999</v>
      </c>
      <c r="AE573" s="54">
        <v>116.06733</v>
      </c>
      <c r="AF573" s="54">
        <v>9.1113940000000007</v>
      </c>
      <c r="AG573" s="53">
        <v>80.931723000000005</v>
      </c>
      <c r="AH573" s="53">
        <v>6.0079E-2</v>
      </c>
      <c r="AI573" s="54">
        <v>1.0807979999999999</v>
      </c>
      <c r="AJ573" s="54">
        <v>1.848767</v>
      </c>
      <c r="AK573" s="53">
        <v>2.6901999999999999</v>
      </c>
      <c r="AL573" s="53">
        <v>0</v>
      </c>
      <c r="AM573" s="53">
        <v>2.0955999999999999E-2</v>
      </c>
      <c r="AN573" s="53">
        <v>0.14749200000000001</v>
      </c>
      <c r="AO573" s="53">
        <v>0</v>
      </c>
      <c r="AP573" s="53">
        <v>2.8665720000000001</v>
      </c>
      <c r="AQ573" s="53">
        <v>1.8807119999999999</v>
      </c>
      <c r="AR573" s="53">
        <v>3.456E-2</v>
      </c>
      <c r="AS573" s="53">
        <v>2.9259E-2</v>
      </c>
      <c r="AT573" s="53">
        <v>1.435236</v>
      </c>
      <c r="AU573" s="109">
        <v>0</v>
      </c>
      <c r="AV573" s="109">
        <v>1.3525000000000001E-2</v>
      </c>
    </row>
    <row r="574" spans="1:48" x14ac:dyDescent="0.3">
      <c r="A574" s="9">
        <v>573</v>
      </c>
      <c r="B574" s="3">
        <v>43871</v>
      </c>
      <c r="C574" s="112">
        <v>5.8337079999999997</v>
      </c>
      <c r="D574" s="54">
        <v>1.7576000000000001E-2</v>
      </c>
      <c r="E574" s="112">
        <v>2.9256999999999998E-2</v>
      </c>
      <c r="F574" s="54">
        <v>5.1129350000000002</v>
      </c>
      <c r="G574" s="54">
        <v>1.968359</v>
      </c>
      <c r="H574" s="54">
        <v>6.9574100000000003</v>
      </c>
      <c r="I574" s="54">
        <v>4.3152999999999997E-2</v>
      </c>
      <c r="J574" s="54">
        <v>1.958394</v>
      </c>
      <c r="K574" s="54">
        <v>1.1349670000000001</v>
      </c>
      <c r="L574" s="54">
        <v>1.951856</v>
      </c>
      <c r="M574" s="54">
        <v>0.17263300000000001</v>
      </c>
      <c r="N574" s="54">
        <v>1.4898530000000001</v>
      </c>
      <c r="O574" s="54">
        <v>0.13045399999999999</v>
      </c>
      <c r="P574" s="54">
        <v>7.5529549999999999</v>
      </c>
      <c r="Q574" s="54">
        <v>0</v>
      </c>
      <c r="R574" s="54">
        <v>3.4485000000000002E-2</v>
      </c>
      <c r="S574" s="54">
        <v>3.3930000000000002</v>
      </c>
      <c r="T574" s="54">
        <v>4.6876000000000001E-2</v>
      </c>
      <c r="U574" s="54">
        <v>6.0407849999999996</v>
      </c>
      <c r="V574" s="54">
        <v>7.4955860000000003</v>
      </c>
      <c r="W574" s="54">
        <v>1.8778269999999999</v>
      </c>
      <c r="X574" s="54">
        <v>2.2886E-2</v>
      </c>
      <c r="Y574" s="54">
        <v>1.907</v>
      </c>
      <c r="Z574" s="54">
        <v>1.013943</v>
      </c>
      <c r="AA574" s="54">
        <v>6.8735480000000004</v>
      </c>
      <c r="AB574" s="54">
        <v>0</v>
      </c>
      <c r="AC574" s="54">
        <v>6.9304160000000001</v>
      </c>
      <c r="AD574" s="54">
        <v>1.4089149999999999</v>
      </c>
      <c r="AE574" s="54">
        <v>116.46547200000001</v>
      </c>
      <c r="AF574" s="54">
        <v>9.1389370000000003</v>
      </c>
      <c r="AG574" s="53">
        <v>80.996238000000005</v>
      </c>
      <c r="AH574" s="53">
        <v>6.0152999999999998E-2</v>
      </c>
      <c r="AI574" s="54">
        <v>1.080406</v>
      </c>
      <c r="AJ574" s="54">
        <v>1.852536</v>
      </c>
      <c r="AK574" s="53">
        <v>2.7067999999999999</v>
      </c>
      <c r="AL574" s="53">
        <v>0</v>
      </c>
      <c r="AM574" s="53">
        <v>2.1155E-2</v>
      </c>
      <c r="AN574" s="53">
        <v>0.14852399999999999</v>
      </c>
      <c r="AO574" s="53">
        <v>0</v>
      </c>
      <c r="AP574" s="53">
        <v>2.8665720000000001</v>
      </c>
      <c r="AQ574" s="53">
        <v>1.8807119999999999</v>
      </c>
      <c r="AR574" s="53">
        <v>3.456E-2</v>
      </c>
      <c r="AS574" s="53">
        <v>2.9259E-2</v>
      </c>
      <c r="AT574" s="53">
        <v>1.4377420000000001</v>
      </c>
      <c r="AU574" s="109">
        <v>0</v>
      </c>
      <c r="AV574" s="109">
        <v>1.3714E-2</v>
      </c>
    </row>
    <row r="575" spans="1:48" x14ac:dyDescent="0.3">
      <c r="A575" s="9">
        <v>574</v>
      </c>
      <c r="B575" s="3">
        <v>43868</v>
      </c>
      <c r="C575" s="112">
        <v>5.8291459999999997</v>
      </c>
      <c r="D575" s="54">
        <v>1.7562000000000001E-2</v>
      </c>
      <c r="E575" s="112">
        <v>2.9232999999999999E-2</v>
      </c>
      <c r="F575" s="54">
        <v>5.111275</v>
      </c>
      <c r="G575" s="54">
        <v>1.9704900000000001</v>
      </c>
      <c r="H575" s="54">
        <v>6.9662480000000002</v>
      </c>
      <c r="I575" s="54">
        <v>4.2930999999999997E-2</v>
      </c>
      <c r="J575" s="54">
        <v>1.97916</v>
      </c>
      <c r="K575" s="54">
        <v>1.1400250000000001</v>
      </c>
      <c r="L575" s="54">
        <v>1.9555880000000001</v>
      </c>
      <c r="M575" s="54">
        <v>0.17249999999999999</v>
      </c>
      <c r="N575" s="54">
        <v>1.4932810000000001</v>
      </c>
      <c r="O575" s="54">
        <v>0.13034899999999999</v>
      </c>
      <c r="P575" s="54">
        <v>7.559145</v>
      </c>
      <c r="Q575" s="54">
        <v>0</v>
      </c>
      <c r="R575" s="54">
        <v>3.4618999999999997E-2</v>
      </c>
      <c r="S575" s="54">
        <v>3.4266999999999999</v>
      </c>
      <c r="T575" s="54">
        <v>4.7355000000000001E-2</v>
      </c>
      <c r="U575" s="54">
        <v>6.0334149999999998</v>
      </c>
      <c r="V575" s="54">
        <v>7.4808479999999999</v>
      </c>
      <c r="W575" s="54">
        <v>1.8853139999999999</v>
      </c>
      <c r="X575" s="54">
        <v>2.2873000000000001E-2</v>
      </c>
      <c r="Y575" s="54">
        <v>1.9259000000000002</v>
      </c>
      <c r="Z575" s="54">
        <v>1.012999</v>
      </c>
      <c r="AA575" s="54">
        <v>6.8756779999999997</v>
      </c>
      <c r="AB575" s="54">
        <v>0</v>
      </c>
      <c r="AC575" s="54">
        <v>6.9013039999999997</v>
      </c>
      <c r="AD575" s="54">
        <v>1.4060250000000001</v>
      </c>
      <c r="AE575" s="54">
        <v>116.46301099999999</v>
      </c>
      <c r="AF575" s="54">
        <v>9.1390759999999993</v>
      </c>
      <c r="AG575" s="53">
        <v>80.939747999999994</v>
      </c>
      <c r="AH575" s="53">
        <v>6.0113E-2</v>
      </c>
      <c r="AI575" s="54">
        <v>1.0785659999999999</v>
      </c>
      <c r="AJ575" s="54">
        <v>1.857842</v>
      </c>
      <c r="AK575" s="53">
        <v>2.7012</v>
      </c>
      <c r="AL575" s="53">
        <v>0</v>
      </c>
      <c r="AM575" s="53">
        <v>2.1166000000000001E-2</v>
      </c>
      <c r="AN575" s="53">
        <v>0.148564</v>
      </c>
      <c r="AO575" s="53">
        <v>0</v>
      </c>
      <c r="AP575" s="53">
        <v>2.8665720000000001</v>
      </c>
      <c r="AQ575" s="53">
        <v>1.8807119999999999</v>
      </c>
      <c r="AR575" s="53">
        <v>3.456E-2</v>
      </c>
      <c r="AS575" s="53">
        <v>2.9259E-2</v>
      </c>
      <c r="AT575" s="53">
        <v>1.4371529999999999</v>
      </c>
      <c r="AU575" s="109">
        <v>0</v>
      </c>
      <c r="AV575" s="109">
        <v>1.3868E-2</v>
      </c>
    </row>
    <row r="576" spans="1:48" x14ac:dyDescent="0.3">
      <c r="A576" s="9">
        <v>575</v>
      </c>
      <c r="B576" s="3">
        <v>43867</v>
      </c>
      <c r="C576" s="112">
        <v>5.8276539999999999</v>
      </c>
      <c r="D576" s="54">
        <v>1.7558000000000001E-2</v>
      </c>
      <c r="E576" s="112">
        <v>2.9225000000000001E-2</v>
      </c>
      <c r="F576" s="54">
        <v>5.1102499999999997</v>
      </c>
      <c r="G576" s="54">
        <v>1.9697</v>
      </c>
      <c r="H576" s="54">
        <v>6.9614779999999996</v>
      </c>
      <c r="I576" s="54">
        <v>4.2893000000000001E-2</v>
      </c>
      <c r="J576" s="54">
        <v>1.9796130000000001</v>
      </c>
      <c r="K576" s="54">
        <v>1.1289899999999999</v>
      </c>
      <c r="L576" s="54">
        <v>1.9550419999999999</v>
      </c>
      <c r="M576" s="54">
        <v>0.172458</v>
      </c>
      <c r="N576" s="54">
        <v>1.4889129999999999</v>
      </c>
      <c r="O576" s="54">
        <v>0.13031699999999999</v>
      </c>
      <c r="P576" s="54">
        <v>7.5704010000000004</v>
      </c>
      <c r="Q576" s="54">
        <v>0</v>
      </c>
      <c r="R576" s="54">
        <v>3.4619999999999998E-2</v>
      </c>
      <c r="S576" s="54">
        <v>3.4167999999999998</v>
      </c>
      <c r="T576" s="54">
        <v>4.7005999999999999E-2</v>
      </c>
      <c r="U576" s="54">
        <v>6.0334149999999998</v>
      </c>
      <c r="V576" s="54">
        <v>7.4808479999999999</v>
      </c>
      <c r="W576" s="54">
        <v>1.8839300000000001</v>
      </c>
      <c r="X576" s="54">
        <v>2.2869E-2</v>
      </c>
      <c r="Y576" s="54">
        <v>1.92005</v>
      </c>
      <c r="Z576" s="54">
        <v>1.012702</v>
      </c>
      <c r="AA576" s="54">
        <v>6.8698189999999997</v>
      </c>
      <c r="AB576" s="54">
        <v>0</v>
      </c>
      <c r="AC576" s="54">
        <v>6.9013039999999997</v>
      </c>
      <c r="AD576" s="54">
        <v>1.4060250000000001</v>
      </c>
      <c r="AE576" s="54">
        <v>116.56832900000001</v>
      </c>
      <c r="AF576" s="54">
        <v>9.1377269999999999</v>
      </c>
      <c r="AG576" s="53">
        <v>80.917620999999997</v>
      </c>
      <c r="AH576" s="53">
        <v>6.0162E-2</v>
      </c>
      <c r="AI576" s="54">
        <v>1.0779449999999999</v>
      </c>
      <c r="AJ576" s="54">
        <v>1.8565</v>
      </c>
      <c r="AK576" s="53">
        <v>2.6903999999999999</v>
      </c>
      <c r="AL576" s="53">
        <v>0</v>
      </c>
      <c r="AM576" s="53">
        <v>2.1179E-2</v>
      </c>
      <c r="AN576" s="53">
        <v>0.148537</v>
      </c>
      <c r="AO576" s="53">
        <v>0</v>
      </c>
      <c r="AP576" s="53">
        <v>2.8665720000000001</v>
      </c>
      <c r="AQ576" s="53">
        <v>1.8807119999999999</v>
      </c>
      <c r="AR576" s="53">
        <v>3.456E-2</v>
      </c>
      <c r="AS576" s="53">
        <v>2.9259E-2</v>
      </c>
      <c r="AT576" s="53">
        <v>1.436334</v>
      </c>
      <c r="AU576" s="109">
        <v>0</v>
      </c>
      <c r="AV576" s="109">
        <v>1.3847E-2</v>
      </c>
    </row>
    <row r="577" spans="1:48" x14ac:dyDescent="0.3">
      <c r="A577" s="9">
        <v>576</v>
      </c>
      <c r="B577" s="3">
        <v>43866</v>
      </c>
      <c r="C577" s="112">
        <v>5.8258869999999998</v>
      </c>
      <c r="D577" s="54">
        <v>1.7554E-2</v>
      </c>
      <c r="E577" s="112">
        <v>2.9217E-2</v>
      </c>
      <c r="F577" s="54">
        <v>5.1082260000000002</v>
      </c>
      <c r="G577" s="54">
        <v>1.96729</v>
      </c>
      <c r="H577" s="54">
        <v>6.9543470000000003</v>
      </c>
      <c r="I577" s="54">
        <v>4.3166000000000003E-2</v>
      </c>
      <c r="J577" s="54">
        <v>1.979705</v>
      </c>
      <c r="K577" s="54">
        <v>1.1337029999999999</v>
      </c>
      <c r="L577" s="54">
        <v>1.953705</v>
      </c>
      <c r="M577" s="54">
        <v>0.17241999999999999</v>
      </c>
      <c r="N577" s="54">
        <v>1.4899210000000001</v>
      </c>
      <c r="O577" s="54">
        <v>0.13027</v>
      </c>
      <c r="P577" s="54">
        <v>7.5748610000000003</v>
      </c>
      <c r="Q577" s="54">
        <v>0</v>
      </c>
      <c r="R577" s="54">
        <v>3.4751999999999998E-2</v>
      </c>
      <c r="S577" s="54">
        <v>3.4075000000000002</v>
      </c>
      <c r="T577" s="54">
        <v>4.7043000000000001E-2</v>
      </c>
      <c r="U577" s="54">
        <v>6.0334149999999998</v>
      </c>
      <c r="V577" s="54">
        <v>7.4808479999999999</v>
      </c>
      <c r="W577" s="54">
        <v>1.8795489999999999</v>
      </c>
      <c r="X577" s="54">
        <v>2.2862E-2</v>
      </c>
      <c r="Y577" s="54">
        <v>1.9153</v>
      </c>
      <c r="Z577" s="54">
        <v>1.012413</v>
      </c>
      <c r="AA577" s="54">
        <v>6.8675240000000004</v>
      </c>
      <c r="AB577" s="54">
        <v>0</v>
      </c>
      <c r="AC577" s="54">
        <v>6.9013039999999997</v>
      </c>
      <c r="AD577" s="54">
        <v>1.4060250000000001</v>
      </c>
      <c r="AE577" s="54">
        <v>116.60000599999999</v>
      </c>
      <c r="AF577" s="54">
        <v>9.1389320000000005</v>
      </c>
      <c r="AG577" s="53">
        <v>80.901140999999996</v>
      </c>
      <c r="AH577" s="53">
        <v>6.0063999999999999E-2</v>
      </c>
      <c r="AI577" s="54">
        <v>1.0771759999999999</v>
      </c>
      <c r="AJ577" s="54">
        <v>1.8545929999999999</v>
      </c>
      <c r="AK577" s="53">
        <v>2.6816</v>
      </c>
      <c r="AL577" s="53">
        <v>0</v>
      </c>
      <c r="AM577" s="53">
        <v>2.1028000000000002E-2</v>
      </c>
      <c r="AN577" s="53">
        <v>0.148511</v>
      </c>
      <c r="AO577" s="53">
        <v>0</v>
      </c>
      <c r="AP577" s="53">
        <v>2.8665720000000001</v>
      </c>
      <c r="AQ577" s="53">
        <v>1.8807119999999999</v>
      </c>
      <c r="AR577" s="53">
        <v>3.456E-2</v>
      </c>
      <c r="AS577" s="53">
        <v>2.9259E-2</v>
      </c>
      <c r="AT577" s="53">
        <v>1.4337949999999999</v>
      </c>
      <c r="AU577" s="109">
        <v>0</v>
      </c>
      <c r="AV577" s="109">
        <v>1.3531E-2</v>
      </c>
    </row>
    <row r="578" spans="1:48" x14ac:dyDescent="0.3">
      <c r="A578" s="9">
        <v>577</v>
      </c>
      <c r="B578" s="3">
        <v>43865</v>
      </c>
      <c r="C578" s="112">
        <v>5.8247739999999997</v>
      </c>
      <c r="D578" s="54">
        <v>1.7548000000000001E-2</v>
      </c>
      <c r="E578" s="112">
        <v>2.9208000000000001E-2</v>
      </c>
      <c r="F578" s="54">
        <v>5.1059380000000001</v>
      </c>
      <c r="G578" s="54">
        <v>1.956332</v>
      </c>
      <c r="H578" s="54">
        <v>6.9660859999999998</v>
      </c>
      <c r="I578" s="54">
        <v>4.3437000000000003E-2</v>
      </c>
      <c r="J578" s="54">
        <v>1.9283300000000001</v>
      </c>
      <c r="K578" s="54">
        <v>1.115491</v>
      </c>
      <c r="L578" s="54">
        <v>1.951146</v>
      </c>
      <c r="M578" s="54">
        <v>0.17238100000000001</v>
      </c>
      <c r="N578" s="54">
        <v>1.481822</v>
      </c>
      <c r="O578" s="54">
        <v>0.130248</v>
      </c>
      <c r="P578" s="54">
        <v>7.5728249999999999</v>
      </c>
      <c r="Q578" s="54">
        <v>0</v>
      </c>
      <c r="R578" s="54">
        <v>3.44E-2</v>
      </c>
      <c r="S578" s="54">
        <v>3.3314999999999997</v>
      </c>
      <c r="T578" s="54">
        <v>4.5643000000000003E-2</v>
      </c>
      <c r="U578" s="54">
        <v>6.0334149999999998</v>
      </c>
      <c r="V578" s="54">
        <v>7.4808479999999999</v>
      </c>
      <c r="W578" s="54">
        <v>1.8681570000000001</v>
      </c>
      <c r="X578" s="54">
        <v>2.2858E-2</v>
      </c>
      <c r="Y578" s="54">
        <v>1.8720000000000001</v>
      </c>
      <c r="Z578" s="54">
        <v>1.0121309999999999</v>
      </c>
      <c r="AA578" s="54">
        <v>6.8726940000000001</v>
      </c>
      <c r="AB578" s="54">
        <v>0</v>
      </c>
      <c r="AC578" s="54">
        <v>6.9013039999999997</v>
      </c>
      <c r="AD578" s="54">
        <v>1.4060250000000001</v>
      </c>
      <c r="AE578" s="54">
        <v>116.59001600000001</v>
      </c>
      <c r="AF578" s="54">
        <v>9.1064089999999993</v>
      </c>
      <c r="AG578" s="53">
        <v>80.828897999999995</v>
      </c>
      <c r="AH578" s="53">
        <v>6.0037E-2</v>
      </c>
      <c r="AI578" s="54">
        <v>1.078244</v>
      </c>
      <c r="AJ578" s="54">
        <v>1.849243</v>
      </c>
      <c r="AK578" s="53">
        <v>2.6863000000000001</v>
      </c>
      <c r="AL578" s="53">
        <v>0</v>
      </c>
      <c r="AM578" s="53">
        <v>2.1069000000000001E-2</v>
      </c>
      <c r="AN578" s="53">
        <v>0.14736199999999999</v>
      </c>
      <c r="AO578" s="53">
        <v>0</v>
      </c>
      <c r="AP578" s="53">
        <v>2.8374290000000002</v>
      </c>
      <c r="AQ578" s="53">
        <v>1.8807119999999999</v>
      </c>
      <c r="AR578" s="53">
        <v>3.4521000000000003E-2</v>
      </c>
      <c r="AS578" s="53">
        <v>2.9248E-2</v>
      </c>
      <c r="AT578" s="53">
        <v>1.4291480000000001</v>
      </c>
      <c r="AU578" s="109">
        <v>0</v>
      </c>
      <c r="AV578" s="109">
        <v>1.3616E-2</v>
      </c>
    </row>
    <row r="579" spans="1:48" x14ac:dyDescent="0.3">
      <c r="A579" s="9">
        <v>578</v>
      </c>
      <c r="B579" s="3">
        <v>43864</v>
      </c>
      <c r="C579" s="112">
        <v>5.8229699999999998</v>
      </c>
      <c r="D579" s="54">
        <v>1.7544000000000001E-2</v>
      </c>
      <c r="E579" s="112">
        <v>2.92E-2</v>
      </c>
      <c r="F579" s="54">
        <v>5.1050680000000002</v>
      </c>
      <c r="G579" s="54">
        <v>1.955112</v>
      </c>
      <c r="H579" s="54">
        <v>6.9573590000000003</v>
      </c>
      <c r="I579" s="54">
        <v>4.3480999999999999E-2</v>
      </c>
      <c r="J579" s="54">
        <v>1.9268080000000001</v>
      </c>
      <c r="K579" s="54">
        <v>1.1187180000000001</v>
      </c>
      <c r="L579" s="54">
        <v>1.9498359999999999</v>
      </c>
      <c r="M579" s="54">
        <v>0.172342</v>
      </c>
      <c r="N579" s="54">
        <v>1.478588</v>
      </c>
      <c r="O579" s="54">
        <v>0.130213</v>
      </c>
      <c r="P579" s="54">
        <v>7.5931509999999998</v>
      </c>
      <c r="Q579" s="54">
        <v>0</v>
      </c>
      <c r="R579" s="54">
        <v>3.4271999999999997E-2</v>
      </c>
      <c r="S579" s="54">
        <v>3.3230999999999997</v>
      </c>
      <c r="T579" s="54">
        <v>4.4347999999999999E-2</v>
      </c>
      <c r="U579" s="54">
        <v>6.0334149999999998</v>
      </c>
      <c r="V579" s="54">
        <v>7.4808479999999999</v>
      </c>
      <c r="W579" s="54">
        <v>1.867615</v>
      </c>
      <c r="X579" s="54">
        <v>2.2853999999999999E-2</v>
      </c>
      <c r="Y579" s="54">
        <v>1.8667199999999999</v>
      </c>
      <c r="Z579" s="54">
        <v>1.0118499999999999</v>
      </c>
      <c r="AA579" s="54">
        <v>6.8675300000000004</v>
      </c>
      <c r="AB579" s="54">
        <v>0</v>
      </c>
      <c r="AC579" s="54">
        <v>6.9013039999999997</v>
      </c>
      <c r="AD579" s="54">
        <v>1.4060250000000001</v>
      </c>
      <c r="AE579" s="54">
        <v>116.75992100000001</v>
      </c>
      <c r="AF579" s="54">
        <v>9.1134599999999999</v>
      </c>
      <c r="AG579" s="53">
        <v>80.836352000000005</v>
      </c>
      <c r="AH579" s="53">
        <v>5.9982000000000001E-2</v>
      </c>
      <c r="AI579" s="54">
        <v>1.0771850000000001</v>
      </c>
      <c r="AJ579" s="54">
        <v>1.848366</v>
      </c>
      <c r="AK579" s="53">
        <v>2.6749999999999998</v>
      </c>
      <c r="AL579" s="53">
        <v>0</v>
      </c>
      <c r="AM579" s="53">
        <v>2.1194999999999999E-2</v>
      </c>
      <c r="AN579" s="53">
        <v>0.147337</v>
      </c>
      <c r="AO579" s="53">
        <v>0</v>
      </c>
      <c r="AP579" s="53">
        <v>2.8374290000000002</v>
      </c>
      <c r="AQ579" s="53">
        <v>1.8807119999999999</v>
      </c>
      <c r="AR579" s="53">
        <v>3.4521000000000003E-2</v>
      </c>
      <c r="AS579" s="53">
        <v>2.9248E-2</v>
      </c>
      <c r="AT579" s="53">
        <v>1.427181</v>
      </c>
      <c r="AU579" s="109">
        <v>0</v>
      </c>
      <c r="AV579" s="109">
        <v>1.4062E-2</v>
      </c>
    </row>
    <row r="580" spans="1:48" x14ac:dyDescent="0.3">
      <c r="A580" s="9">
        <v>579</v>
      </c>
      <c r="B580" s="3">
        <v>43861</v>
      </c>
      <c r="C580" s="112">
        <v>5.8185539999999998</v>
      </c>
      <c r="D580" s="54">
        <v>1.753E-2</v>
      </c>
      <c r="E580" s="112">
        <v>2.9176000000000001E-2</v>
      </c>
      <c r="F580" s="54">
        <v>5.10215</v>
      </c>
      <c r="G580" s="54">
        <v>1.958572</v>
      </c>
      <c r="H580" s="54">
        <v>6.9547549999999996</v>
      </c>
      <c r="I580" s="54">
        <v>4.3424999999999998E-2</v>
      </c>
      <c r="J580" s="54">
        <v>1.9451290000000001</v>
      </c>
      <c r="K580" s="54">
        <v>1.131289</v>
      </c>
      <c r="L580" s="54">
        <v>1.9490909999999999</v>
      </c>
      <c r="M580" s="54">
        <v>0.17222499999999999</v>
      </c>
      <c r="N580" s="54">
        <v>1.4847680000000001</v>
      </c>
      <c r="O580" s="54">
        <v>0.130109</v>
      </c>
      <c r="P580" s="54">
        <v>7.577941</v>
      </c>
      <c r="Q580" s="54">
        <v>0</v>
      </c>
      <c r="R580" s="54">
        <v>3.3985000000000001E-2</v>
      </c>
      <c r="S580" s="54">
        <v>3.3105999999999995</v>
      </c>
      <c r="T580" s="54">
        <v>4.4905E-2</v>
      </c>
      <c r="U580" s="54">
        <v>5.9739699999999996</v>
      </c>
      <c r="V580" s="54">
        <v>7.4053269999999998</v>
      </c>
      <c r="W580" s="54">
        <v>1.8699440000000001</v>
      </c>
      <c r="X580" s="54">
        <v>2.2835999999999999E-2</v>
      </c>
      <c r="Y580" s="54">
        <v>1.85941</v>
      </c>
      <c r="Z580" s="54">
        <v>1.011001</v>
      </c>
      <c r="AA580" s="54">
        <v>6.8667980000000002</v>
      </c>
      <c r="AB580" s="54">
        <v>0</v>
      </c>
      <c r="AC580" s="54">
        <v>6.8372089999999996</v>
      </c>
      <c r="AD580" s="54">
        <v>1.3985110000000001</v>
      </c>
      <c r="AE580" s="54">
        <v>116.62466499999999</v>
      </c>
      <c r="AF580" s="54">
        <v>9.1208299999999998</v>
      </c>
      <c r="AG580" s="53">
        <v>80.818032000000002</v>
      </c>
      <c r="AH580" s="53">
        <v>5.9824000000000002E-2</v>
      </c>
      <c r="AI580" s="54">
        <v>1.0756060000000001</v>
      </c>
      <c r="AJ580" s="54">
        <v>1.8499669999999999</v>
      </c>
      <c r="AK580" s="53">
        <v>2.6429999999999998</v>
      </c>
      <c r="AL580" s="53">
        <v>0</v>
      </c>
      <c r="AM580" s="53">
        <v>2.1309000000000002E-2</v>
      </c>
      <c r="AN580" s="53">
        <v>0.146979</v>
      </c>
      <c r="AO580" s="53">
        <v>0</v>
      </c>
      <c r="AP580" s="53">
        <v>2.8097699999999999</v>
      </c>
      <c r="AQ580" s="53">
        <v>1.8807119999999999</v>
      </c>
      <c r="AR580" s="53">
        <v>3.4167000000000003E-2</v>
      </c>
      <c r="AS580" s="53">
        <v>2.9194999999999999E-2</v>
      </c>
      <c r="AT580" s="53">
        <v>1.427907</v>
      </c>
      <c r="AU580" s="109">
        <v>0</v>
      </c>
      <c r="AV580" s="109">
        <v>1.4361000000000001E-2</v>
      </c>
    </row>
    <row r="581" spans="1:48" x14ac:dyDescent="0.3">
      <c r="A581" s="9">
        <v>580</v>
      </c>
      <c r="B581" s="3">
        <v>43860</v>
      </c>
      <c r="C581" s="112">
        <v>5.817075</v>
      </c>
      <c r="D581" s="54">
        <v>1.7526E-2</v>
      </c>
      <c r="E581" s="112">
        <v>2.9166999999999998E-2</v>
      </c>
      <c r="F581" s="54">
        <v>5.0993750000000002</v>
      </c>
      <c r="G581" s="54">
        <v>1.9566140000000001</v>
      </c>
      <c r="H581" s="54">
        <v>6.9157869999999999</v>
      </c>
      <c r="I581" s="54">
        <v>4.2972000000000003E-2</v>
      </c>
      <c r="J581" s="54">
        <v>1.9434940000000001</v>
      </c>
      <c r="K581" s="54">
        <v>1.1319980000000001</v>
      </c>
      <c r="L581" s="54">
        <v>1.9484030000000001</v>
      </c>
      <c r="M581" s="54">
        <v>0.172182</v>
      </c>
      <c r="N581" s="54">
        <v>1.4806859999999999</v>
      </c>
      <c r="O581" s="54">
        <v>0.13006999999999999</v>
      </c>
      <c r="P581" s="54">
        <v>7.5880369999999999</v>
      </c>
      <c r="Q581" s="54">
        <v>0</v>
      </c>
      <c r="R581" s="54">
        <v>3.4197999999999999E-2</v>
      </c>
      <c r="S581" s="54">
        <v>3.3203999999999998</v>
      </c>
      <c r="T581" s="54">
        <v>4.4691000000000002E-2</v>
      </c>
      <c r="U581" s="54">
        <v>5.9739699999999996</v>
      </c>
      <c r="V581" s="54">
        <v>7.4053269999999998</v>
      </c>
      <c r="W581" s="54">
        <v>1.870134</v>
      </c>
      <c r="X581" s="54">
        <v>2.2828000000000001E-2</v>
      </c>
      <c r="Y581" s="54">
        <v>1.86497</v>
      </c>
      <c r="Z581" s="54">
        <v>1.0106980000000001</v>
      </c>
      <c r="AA581" s="54">
        <v>6.8284960000000003</v>
      </c>
      <c r="AB581" s="54">
        <v>0</v>
      </c>
      <c r="AC581" s="54">
        <v>6.8372089999999996</v>
      </c>
      <c r="AD581" s="54">
        <v>1.3985110000000001</v>
      </c>
      <c r="AE581" s="54">
        <v>116.608536</v>
      </c>
      <c r="AF581" s="54">
        <v>9.1033919999999995</v>
      </c>
      <c r="AG581" s="53">
        <v>80.740317000000005</v>
      </c>
      <c r="AH581" s="53">
        <v>5.9833999999999998E-2</v>
      </c>
      <c r="AI581" s="54">
        <v>1.07145</v>
      </c>
      <c r="AJ581" s="54">
        <v>1.849934</v>
      </c>
      <c r="AK581" s="53">
        <v>2.6588000000000003</v>
      </c>
      <c r="AL581" s="53">
        <v>0</v>
      </c>
      <c r="AM581" s="53">
        <v>2.1472000000000002E-2</v>
      </c>
      <c r="AN581" s="53">
        <v>0.147449</v>
      </c>
      <c r="AO581" s="53">
        <v>0</v>
      </c>
      <c r="AP581" s="53">
        <v>2.8097699999999999</v>
      </c>
      <c r="AQ581" s="53">
        <v>1.8242929999999999</v>
      </c>
      <c r="AR581" s="53">
        <v>3.4167000000000003E-2</v>
      </c>
      <c r="AS581" s="53">
        <v>2.9194999999999999E-2</v>
      </c>
      <c r="AT581" s="53">
        <v>1.428647</v>
      </c>
      <c r="AU581" s="109">
        <v>0</v>
      </c>
      <c r="AV581" s="109">
        <v>1.4414E-2</v>
      </c>
    </row>
    <row r="582" spans="1:48" x14ac:dyDescent="0.3">
      <c r="A582" s="9">
        <v>581</v>
      </c>
      <c r="B582" s="3">
        <v>43859</v>
      </c>
      <c r="C582" s="112">
        <v>5.8155749999999999</v>
      </c>
      <c r="D582" s="54">
        <v>1.7521999999999999E-2</v>
      </c>
      <c r="E582" s="112">
        <v>2.9159999999999998E-2</v>
      </c>
      <c r="F582" s="54">
        <v>5.0949850000000003</v>
      </c>
      <c r="G582" s="54">
        <v>1.956909</v>
      </c>
      <c r="H582" s="54">
        <v>6.8991809999999996</v>
      </c>
      <c r="I582" s="54">
        <v>4.3152000000000003E-2</v>
      </c>
      <c r="J582" s="54">
        <v>1.9541809999999999</v>
      </c>
      <c r="K582" s="54">
        <v>1.1323319999999999</v>
      </c>
      <c r="L582" s="54">
        <v>1.9492370000000001</v>
      </c>
      <c r="M582" s="54">
        <v>0.17213999999999999</v>
      </c>
      <c r="N582" s="54">
        <v>1.4805699999999999</v>
      </c>
      <c r="O582" s="54">
        <v>0.13003400000000001</v>
      </c>
      <c r="P582" s="54">
        <v>7.5695249999999996</v>
      </c>
      <c r="Q582" s="54">
        <v>0</v>
      </c>
      <c r="R582" s="54">
        <v>3.4110000000000001E-2</v>
      </c>
      <c r="S582" s="54">
        <v>3.3341999999999996</v>
      </c>
      <c r="T582" s="54">
        <v>4.4554000000000003E-2</v>
      </c>
      <c r="U582" s="54">
        <v>5.9739699999999996</v>
      </c>
      <c r="V582" s="54">
        <v>7.4053269999999998</v>
      </c>
      <c r="W582" s="54">
        <v>1.8692219999999999</v>
      </c>
      <c r="X582" s="54">
        <v>2.2818000000000001E-2</v>
      </c>
      <c r="Y582" s="54">
        <v>1.87276</v>
      </c>
      <c r="Z582" s="54">
        <v>1.010397</v>
      </c>
      <c r="AA582" s="54">
        <v>6.8173170000000001</v>
      </c>
      <c r="AB582" s="54">
        <v>0</v>
      </c>
      <c r="AC582" s="54">
        <v>6.8372089999999996</v>
      </c>
      <c r="AD582" s="54">
        <v>1.3985110000000001</v>
      </c>
      <c r="AE582" s="54">
        <v>116.482451</v>
      </c>
      <c r="AF582" s="54">
        <v>9.0904179999999997</v>
      </c>
      <c r="AG582" s="53">
        <v>80.659604999999999</v>
      </c>
      <c r="AH582" s="53">
        <v>5.9866000000000003E-2</v>
      </c>
      <c r="AI582" s="54">
        <v>1.0687990000000001</v>
      </c>
      <c r="AJ582" s="54">
        <v>1.8486279999999999</v>
      </c>
      <c r="AK582" s="53">
        <v>2.6684999999999999</v>
      </c>
      <c r="AL582" s="53">
        <v>0</v>
      </c>
      <c r="AM582" s="53">
        <v>2.1392000000000001E-2</v>
      </c>
      <c r="AN582" s="53">
        <v>0.147873</v>
      </c>
      <c r="AO582" s="53">
        <v>0</v>
      </c>
      <c r="AP582" s="53">
        <v>2.8097699999999999</v>
      </c>
      <c r="AQ582" s="53">
        <v>1.8242929999999999</v>
      </c>
      <c r="AR582" s="53">
        <v>3.4167000000000003E-2</v>
      </c>
      <c r="AS582" s="53">
        <v>2.9194999999999999E-2</v>
      </c>
      <c r="AT582" s="53">
        <v>1.4308810000000001</v>
      </c>
      <c r="AU582" s="109">
        <v>0</v>
      </c>
      <c r="AV582" s="109">
        <v>1.4507000000000001E-2</v>
      </c>
    </row>
    <row r="583" spans="1:48" x14ac:dyDescent="0.3">
      <c r="A583" s="9">
        <v>582</v>
      </c>
      <c r="B583" s="3">
        <v>43858</v>
      </c>
      <c r="C583" s="112">
        <v>5.8141040000000004</v>
      </c>
      <c r="D583" s="54">
        <v>1.7519E-2</v>
      </c>
      <c r="E583" s="112">
        <v>2.9152000000000001E-2</v>
      </c>
      <c r="F583" s="54">
        <v>5.0953470000000003</v>
      </c>
      <c r="G583" s="54">
        <v>1.957746</v>
      </c>
      <c r="H583" s="54">
        <v>6.8880239999999997</v>
      </c>
      <c r="I583" s="54">
        <v>4.2909000000000003E-2</v>
      </c>
      <c r="J583" s="54">
        <v>1.9608019999999999</v>
      </c>
      <c r="K583" s="54">
        <v>1.1345339999999999</v>
      </c>
      <c r="L583" s="54">
        <v>1.948909</v>
      </c>
      <c r="M583" s="54">
        <v>0.172099</v>
      </c>
      <c r="N583" s="54">
        <v>1.476988</v>
      </c>
      <c r="O583" s="54">
        <v>0.129999</v>
      </c>
      <c r="P583" s="54">
        <v>7.5745240000000003</v>
      </c>
      <c r="Q583" s="54">
        <v>0</v>
      </c>
      <c r="R583" s="54">
        <v>3.4189999999999998E-2</v>
      </c>
      <c r="S583" s="54">
        <v>3.3311000000000002</v>
      </c>
      <c r="T583" s="54">
        <v>4.3912E-2</v>
      </c>
      <c r="U583" s="54">
        <v>5.9739699999999996</v>
      </c>
      <c r="V583" s="54">
        <v>7.4053269999999998</v>
      </c>
      <c r="W583" s="54">
        <v>1.8661380000000001</v>
      </c>
      <c r="X583" s="54">
        <v>2.2811999999999999E-2</v>
      </c>
      <c r="Y583" s="54">
        <v>1.87073</v>
      </c>
      <c r="Z583" s="54">
        <v>1.0101100000000001</v>
      </c>
      <c r="AA583" s="54">
        <v>6.8144270000000002</v>
      </c>
      <c r="AB583" s="54">
        <v>0</v>
      </c>
      <c r="AC583" s="54">
        <v>6.8372089999999996</v>
      </c>
      <c r="AD583" s="54">
        <v>1.3985110000000001</v>
      </c>
      <c r="AE583" s="54">
        <v>116.496464</v>
      </c>
      <c r="AF583" s="54">
        <v>9.0964469999999995</v>
      </c>
      <c r="AG583" s="53">
        <v>80.687995999999998</v>
      </c>
      <c r="AH583" s="53">
        <v>5.9837000000000001E-2</v>
      </c>
      <c r="AI583" s="54">
        <v>1.070557</v>
      </c>
      <c r="AJ583" s="54">
        <v>1.8456440000000001</v>
      </c>
      <c r="AK583" s="53">
        <v>2.6609000000000003</v>
      </c>
      <c r="AL583" s="53">
        <v>0</v>
      </c>
      <c r="AM583" s="53">
        <v>2.1579000000000001E-2</v>
      </c>
      <c r="AN583" s="53">
        <v>0.14812700000000001</v>
      </c>
      <c r="AO583" s="53">
        <v>0</v>
      </c>
      <c r="AP583" s="53">
        <v>2.7354959999999999</v>
      </c>
      <c r="AQ583" s="53">
        <v>1.8242929999999999</v>
      </c>
      <c r="AR583" s="53">
        <v>3.3790000000000001E-2</v>
      </c>
      <c r="AS583" s="53">
        <v>2.9066999999999999E-2</v>
      </c>
      <c r="AT583" s="53">
        <v>1.4318770000000001</v>
      </c>
      <c r="AU583" s="109">
        <v>0</v>
      </c>
      <c r="AV583" s="109">
        <v>1.4326E-2</v>
      </c>
    </row>
    <row r="584" spans="1:48" x14ac:dyDescent="0.3">
      <c r="A584" s="9">
        <v>583</v>
      </c>
      <c r="B584" s="3">
        <v>43857</v>
      </c>
      <c r="C584" s="112">
        <v>5.8126810000000004</v>
      </c>
      <c r="D584" s="54">
        <v>1.7513999999999998E-2</v>
      </c>
      <c r="E584" s="112">
        <v>2.9142999999999999E-2</v>
      </c>
      <c r="F584" s="54">
        <v>5.0961059999999998</v>
      </c>
      <c r="G584" s="54">
        <v>1.9616610000000001</v>
      </c>
      <c r="H584" s="54">
        <v>6.8826010000000002</v>
      </c>
      <c r="I584" s="54">
        <v>4.2601E-2</v>
      </c>
      <c r="J584" s="54">
        <v>1.9904729999999999</v>
      </c>
      <c r="K584" s="54">
        <v>1.151332</v>
      </c>
      <c r="L584" s="54">
        <v>1.9488179999999999</v>
      </c>
      <c r="M584" s="54">
        <v>0.17206199999999999</v>
      </c>
      <c r="N584" s="54">
        <v>1.4842740000000001</v>
      </c>
      <c r="O584" s="54">
        <v>0.129964</v>
      </c>
      <c r="P584" s="54">
        <v>7.5627129999999996</v>
      </c>
      <c r="Q584" s="54">
        <v>0</v>
      </c>
      <c r="R584" s="54">
        <v>3.4334999999999997E-2</v>
      </c>
      <c r="S584" s="54">
        <v>3.3799000000000001</v>
      </c>
      <c r="T584" s="54">
        <v>4.5046000000000003E-2</v>
      </c>
      <c r="U584" s="54">
        <v>5.9739699999999996</v>
      </c>
      <c r="V584" s="54">
        <v>7.4053269999999998</v>
      </c>
      <c r="W584" s="54">
        <v>1.8705689999999999</v>
      </c>
      <c r="X584" s="54">
        <v>2.2804000000000001E-2</v>
      </c>
      <c r="Y584" s="54">
        <v>1.89906</v>
      </c>
      <c r="Z584" s="54">
        <v>1.0098419999999999</v>
      </c>
      <c r="AA584" s="54">
        <v>6.8036919999999999</v>
      </c>
      <c r="AB584" s="54">
        <v>0</v>
      </c>
      <c r="AC584" s="54">
        <v>6.8372089999999996</v>
      </c>
      <c r="AD584" s="54">
        <v>1.3985110000000001</v>
      </c>
      <c r="AE584" s="54">
        <v>116.380607</v>
      </c>
      <c r="AF584" s="54">
        <v>9.1066870000000009</v>
      </c>
      <c r="AG584" s="53">
        <v>80.696329000000006</v>
      </c>
      <c r="AH584" s="53">
        <v>5.9707000000000003E-2</v>
      </c>
      <c r="AI584" s="54">
        <v>1.071285</v>
      </c>
      <c r="AJ584" s="54">
        <v>1.850363</v>
      </c>
      <c r="AK584" s="53">
        <v>2.6533000000000002</v>
      </c>
      <c r="AL584" s="53">
        <v>0</v>
      </c>
      <c r="AM584" s="53">
        <v>2.2015E-2</v>
      </c>
      <c r="AN584" s="53">
        <v>0.148089</v>
      </c>
      <c r="AO584" s="53">
        <v>0</v>
      </c>
      <c r="AP584" s="53">
        <v>2.7354959999999999</v>
      </c>
      <c r="AQ584" s="53">
        <v>1.8242929999999999</v>
      </c>
      <c r="AR584" s="53">
        <v>3.3790000000000001E-2</v>
      </c>
      <c r="AS584" s="53">
        <v>2.9066999999999999E-2</v>
      </c>
      <c r="AT584" s="53">
        <v>1.432196</v>
      </c>
      <c r="AU584" s="109">
        <v>0</v>
      </c>
      <c r="AV584" s="109">
        <v>1.4721E-2</v>
      </c>
    </row>
    <row r="585" spans="1:48" x14ac:dyDescent="0.3">
      <c r="A585" s="9">
        <v>584</v>
      </c>
      <c r="B585" s="3">
        <v>43854</v>
      </c>
      <c r="C585" s="112">
        <v>5.8083169999999997</v>
      </c>
      <c r="D585" s="54">
        <v>1.7498E-2</v>
      </c>
      <c r="E585" s="112">
        <v>2.9118999999999999E-2</v>
      </c>
      <c r="F585" s="54">
        <v>5.0899070000000002</v>
      </c>
      <c r="G585" s="54">
        <v>1.9600930000000001</v>
      </c>
      <c r="H585" s="54">
        <v>6.8614110000000004</v>
      </c>
      <c r="I585" s="54">
        <v>4.2067E-2</v>
      </c>
      <c r="J585" s="54">
        <v>1.9875849999999999</v>
      </c>
      <c r="K585" s="54">
        <v>1.154609</v>
      </c>
      <c r="L585" s="54">
        <v>1.9465319999999999</v>
      </c>
      <c r="M585" s="54">
        <v>0.17194400000000001</v>
      </c>
      <c r="N585" s="54">
        <v>1.483476</v>
      </c>
      <c r="O585" s="54">
        <v>0.129856</v>
      </c>
      <c r="P585" s="54">
        <v>7.5555440000000003</v>
      </c>
      <c r="Q585" s="54">
        <v>0</v>
      </c>
      <c r="R585" s="54">
        <v>3.4381000000000002E-2</v>
      </c>
      <c r="S585" s="54">
        <v>3.3845000000000001</v>
      </c>
      <c r="T585" s="54">
        <v>4.5144999999999998E-2</v>
      </c>
      <c r="U585" s="54">
        <v>5.8934889999999998</v>
      </c>
      <c r="V585" s="54">
        <v>7.2675210000000003</v>
      </c>
      <c r="W585" s="54">
        <v>1.8668720000000001</v>
      </c>
      <c r="X585" s="54">
        <v>2.2786000000000001E-2</v>
      </c>
      <c r="Y585" s="54">
        <v>1.9017600000000001</v>
      </c>
      <c r="Z585" s="54">
        <v>1.0090049999999999</v>
      </c>
      <c r="AA585" s="54">
        <v>6.7858280000000004</v>
      </c>
      <c r="AB585" s="54">
        <v>0</v>
      </c>
      <c r="AC585" s="54">
        <v>6.7695460000000001</v>
      </c>
      <c r="AD585" s="54">
        <v>1.3993409999999999</v>
      </c>
      <c r="AE585" s="54">
        <v>116.27842099999999</v>
      </c>
      <c r="AF585" s="54">
        <v>9.1075569999999999</v>
      </c>
      <c r="AG585" s="53">
        <v>80.636636999999993</v>
      </c>
      <c r="AH585" s="53">
        <v>5.9569999999999998E-2</v>
      </c>
      <c r="AI585" s="54">
        <v>1.0700270000000001</v>
      </c>
      <c r="AJ585" s="54">
        <v>1.847064</v>
      </c>
      <c r="AK585" s="53">
        <v>2.6440999999999999</v>
      </c>
      <c r="AL585" s="53">
        <v>0</v>
      </c>
      <c r="AM585" s="53">
        <v>2.2259999999999999E-2</v>
      </c>
      <c r="AN585" s="53">
        <v>0.14754999999999999</v>
      </c>
      <c r="AO585" s="53">
        <v>0</v>
      </c>
      <c r="AP585" s="53">
        <v>2.7354959999999999</v>
      </c>
      <c r="AQ585" s="53">
        <v>1.8242929999999999</v>
      </c>
      <c r="AR585" s="53">
        <v>3.3790000000000001E-2</v>
      </c>
      <c r="AS585" s="53">
        <v>2.9066999999999999E-2</v>
      </c>
      <c r="AT585" s="53">
        <v>1.4294929999999999</v>
      </c>
      <c r="AU585" s="109">
        <v>0</v>
      </c>
      <c r="AV585" s="109">
        <v>1.5023E-2</v>
      </c>
    </row>
    <row r="586" spans="1:48" x14ac:dyDescent="0.3">
      <c r="A586" s="9">
        <v>585</v>
      </c>
      <c r="B586" s="3">
        <v>43853</v>
      </c>
      <c r="C586" s="112">
        <v>5.8068629999999999</v>
      </c>
      <c r="D586" s="54">
        <v>1.7493000000000002E-2</v>
      </c>
      <c r="E586" s="112">
        <v>2.911E-2</v>
      </c>
      <c r="F586" s="54">
        <v>5.0882420000000002</v>
      </c>
      <c r="G586" s="54">
        <v>1.9638169999999999</v>
      </c>
      <c r="H586" s="54">
        <v>6.8662489999999998</v>
      </c>
      <c r="I586" s="54">
        <v>4.2502999999999999E-2</v>
      </c>
      <c r="J586" s="54">
        <v>2.006777</v>
      </c>
      <c r="K586" s="54">
        <v>1.1617139999999999</v>
      </c>
      <c r="L586" s="54">
        <v>1.9476519999999999</v>
      </c>
      <c r="M586" s="54">
        <v>0.171904</v>
      </c>
      <c r="N586" s="54">
        <v>1.484262</v>
      </c>
      <c r="O586" s="54">
        <v>0.12981699999999999</v>
      </c>
      <c r="P586" s="54">
        <v>7.5385439999999999</v>
      </c>
      <c r="Q586" s="54">
        <v>0</v>
      </c>
      <c r="R586" s="54">
        <v>3.4438000000000003E-2</v>
      </c>
      <c r="S586" s="54">
        <v>3.4012000000000002</v>
      </c>
      <c r="T586" s="54">
        <v>4.5233000000000002E-2</v>
      </c>
      <c r="U586" s="54">
        <v>5.8934889999999998</v>
      </c>
      <c r="V586" s="54">
        <v>7.2675210000000003</v>
      </c>
      <c r="W586" s="54">
        <v>1.8679129999999999</v>
      </c>
      <c r="X586" s="54">
        <v>2.2780000000000002E-2</v>
      </c>
      <c r="Y586" s="54">
        <v>1.91032</v>
      </c>
      <c r="Z586" s="54">
        <v>1.0087349999999999</v>
      </c>
      <c r="AA586" s="54">
        <v>6.7991270000000004</v>
      </c>
      <c r="AB586" s="54">
        <v>0</v>
      </c>
      <c r="AC586" s="54">
        <v>6.7695460000000001</v>
      </c>
      <c r="AD586" s="54">
        <v>1.3993409999999999</v>
      </c>
      <c r="AE586" s="54">
        <v>116.032117</v>
      </c>
      <c r="AF586" s="54">
        <v>9.1073930000000001</v>
      </c>
      <c r="AG586" s="53">
        <v>80.616310999999996</v>
      </c>
      <c r="AH586" s="53">
        <v>5.9538000000000001E-2</v>
      </c>
      <c r="AI586" s="54">
        <v>1.0704400000000001</v>
      </c>
      <c r="AJ586" s="54">
        <v>1.847952</v>
      </c>
      <c r="AK586" s="53">
        <v>2.6478000000000002</v>
      </c>
      <c r="AL586" s="53">
        <v>0</v>
      </c>
      <c r="AM586" s="53">
        <v>2.2474000000000001E-2</v>
      </c>
      <c r="AN586" s="53">
        <v>0.14729700000000001</v>
      </c>
      <c r="AO586" s="53">
        <v>0</v>
      </c>
      <c r="AP586" s="53">
        <v>2.7354959999999999</v>
      </c>
      <c r="AQ586" s="53">
        <v>1.8242929999999999</v>
      </c>
      <c r="AR586" s="53">
        <v>3.3790000000000001E-2</v>
      </c>
      <c r="AS586" s="53">
        <v>2.9066999999999999E-2</v>
      </c>
      <c r="AT586" s="53">
        <v>1.4322550000000001</v>
      </c>
      <c r="AU586" s="109">
        <v>0</v>
      </c>
      <c r="AV586" s="109">
        <v>1.5381000000000001E-2</v>
      </c>
    </row>
    <row r="587" spans="1:48" x14ac:dyDescent="0.3">
      <c r="A587" s="9">
        <v>586</v>
      </c>
      <c r="B587" s="3">
        <v>43852</v>
      </c>
      <c r="C587" s="112">
        <v>5.8053489999999996</v>
      </c>
      <c r="D587" s="54">
        <v>1.7489000000000001E-2</v>
      </c>
      <c r="E587" s="112">
        <v>2.9097999999999999E-2</v>
      </c>
      <c r="F587" s="54">
        <v>5.0820949999999998</v>
      </c>
      <c r="G587" s="54">
        <v>1.967433</v>
      </c>
      <c r="H587" s="54">
        <v>6.8409329999999997</v>
      </c>
      <c r="I587" s="54">
        <v>4.2589000000000002E-2</v>
      </c>
      <c r="J587" s="54">
        <v>2.0239859999999998</v>
      </c>
      <c r="K587" s="54">
        <v>1.169554</v>
      </c>
      <c r="L587" s="54">
        <v>1.9467719999999999</v>
      </c>
      <c r="M587" s="54">
        <v>0.17186199999999999</v>
      </c>
      <c r="N587" s="54">
        <v>1.483385</v>
      </c>
      <c r="O587" s="54">
        <v>0.12978400000000001</v>
      </c>
      <c r="P587" s="54">
        <v>7.5254440000000002</v>
      </c>
      <c r="Q587" s="54">
        <v>0</v>
      </c>
      <c r="R587" s="54">
        <v>3.4449E-2</v>
      </c>
      <c r="S587" s="54">
        <v>3.4205000000000001</v>
      </c>
      <c r="T587" s="54">
        <v>4.4996000000000001E-2</v>
      </c>
      <c r="U587" s="54">
        <v>5.8934889999999998</v>
      </c>
      <c r="V587" s="54">
        <v>7.2675210000000003</v>
      </c>
      <c r="W587" s="54">
        <v>1.86568</v>
      </c>
      <c r="X587" s="54">
        <v>2.2776000000000001E-2</v>
      </c>
      <c r="Y587" s="54">
        <v>1.9195899999999999</v>
      </c>
      <c r="Z587" s="54">
        <v>1.0084310000000001</v>
      </c>
      <c r="AA587" s="54">
        <v>6.7810589999999999</v>
      </c>
      <c r="AB587" s="54">
        <v>0</v>
      </c>
      <c r="AC587" s="54">
        <v>6.7695460000000001</v>
      </c>
      <c r="AD587" s="54">
        <v>1.3993409999999999</v>
      </c>
      <c r="AE587" s="54">
        <v>115.989152</v>
      </c>
      <c r="AF587" s="54">
        <v>9.1186679999999996</v>
      </c>
      <c r="AG587" s="53">
        <v>80.625275999999999</v>
      </c>
      <c r="AH587" s="53">
        <v>5.9442000000000002E-2</v>
      </c>
      <c r="AI587" s="54">
        <v>1.0686709999999999</v>
      </c>
      <c r="AJ587" s="54">
        <v>1.8455600000000001</v>
      </c>
      <c r="AK587" s="53">
        <v>2.6385999999999998</v>
      </c>
      <c r="AL587" s="53">
        <v>0</v>
      </c>
      <c r="AM587" s="53">
        <v>2.2606000000000001E-2</v>
      </c>
      <c r="AN587" s="53">
        <v>0.14722499999999999</v>
      </c>
      <c r="AO587" s="53">
        <v>0</v>
      </c>
      <c r="AP587" s="53">
        <v>2.7354959999999999</v>
      </c>
      <c r="AQ587" s="53">
        <v>1.8242929999999999</v>
      </c>
      <c r="AR587" s="53">
        <v>3.3790000000000001E-2</v>
      </c>
      <c r="AS587" s="53">
        <v>2.9066999999999999E-2</v>
      </c>
      <c r="AT587" s="53">
        <v>1.431675</v>
      </c>
      <c r="AU587" s="109">
        <v>0</v>
      </c>
      <c r="AV587" s="109">
        <v>1.5765000000000001E-2</v>
      </c>
    </row>
    <row r="588" spans="1:48" x14ac:dyDescent="0.3">
      <c r="A588" s="9">
        <v>587</v>
      </c>
      <c r="B588" s="3">
        <v>43851</v>
      </c>
      <c r="C588" s="112">
        <v>5.803839</v>
      </c>
      <c r="D588" s="54">
        <v>1.7482999999999999E-2</v>
      </c>
      <c r="E588" s="112">
        <v>2.9092E-2</v>
      </c>
      <c r="F588" s="54">
        <v>5.0796000000000001</v>
      </c>
      <c r="G588" s="54">
        <v>1.964054</v>
      </c>
      <c r="H588" s="54">
        <v>6.8241329999999998</v>
      </c>
      <c r="I588" s="54">
        <v>4.2300999999999998E-2</v>
      </c>
      <c r="J588" s="54">
        <v>2.00563</v>
      </c>
      <c r="K588" s="54">
        <v>1.159637</v>
      </c>
      <c r="L588" s="54">
        <v>1.945233</v>
      </c>
      <c r="M588" s="54">
        <v>0.171821</v>
      </c>
      <c r="N588" s="54">
        <v>1.4788269999999999</v>
      </c>
      <c r="O588" s="54">
        <v>0.12975900000000001</v>
      </c>
      <c r="P588" s="54">
        <v>7.5272769999999998</v>
      </c>
      <c r="Q588" s="54">
        <v>0</v>
      </c>
      <c r="R588" s="54">
        <v>3.4112999999999997E-2</v>
      </c>
      <c r="S588" s="54">
        <v>3.3848999999999996</v>
      </c>
      <c r="T588" s="54">
        <v>4.4920000000000002E-2</v>
      </c>
      <c r="U588" s="54">
        <v>5.8934889999999998</v>
      </c>
      <c r="V588" s="54">
        <v>7.2675210000000003</v>
      </c>
      <c r="W588" s="54">
        <v>1.8658330000000001</v>
      </c>
      <c r="X588" s="54">
        <v>2.2771E-2</v>
      </c>
      <c r="Y588" s="54">
        <v>1.8994200000000001</v>
      </c>
      <c r="Z588" s="54">
        <v>1.0081199999999999</v>
      </c>
      <c r="AA588" s="54">
        <v>6.7528240000000004</v>
      </c>
      <c r="AB588" s="54">
        <v>0</v>
      </c>
      <c r="AC588" s="54">
        <v>6.7695460000000001</v>
      </c>
      <c r="AD588" s="54">
        <v>1.3993409999999999</v>
      </c>
      <c r="AE588" s="54">
        <v>115.997331</v>
      </c>
      <c r="AF588" s="54">
        <v>9.1023189999999996</v>
      </c>
      <c r="AG588" s="53">
        <v>80.577781999999999</v>
      </c>
      <c r="AH588" s="53">
        <v>5.9381000000000003E-2</v>
      </c>
      <c r="AI588" s="54">
        <v>1.0644640000000001</v>
      </c>
      <c r="AJ588" s="54">
        <v>1.8451150000000001</v>
      </c>
      <c r="AK588" s="53">
        <v>2.6315</v>
      </c>
      <c r="AL588" s="53">
        <v>0</v>
      </c>
      <c r="AM588" s="53">
        <v>2.2636E-2</v>
      </c>
      <c r="AN588" s="53">
        <v>0.14637900000000001</v>
      </c>
      <c r="AO588" s="53">
        <v>0</v>
      </c>
      <c r="AP588" s="53">
        <v>2.6688149999999999</v>
      </c>
      <c r="AQ588" s="53">
        <v>1.8242929999999999</v>
      </c>
      <c r="AR588" s="53">
        <v>3.3440999999999999E-2</v>
      </c>
      <c r="AS588" s="53">
        <v>2.8993000000000001E-2</v>
      </c>
      <c r="AT588" s="53">
        <v>1.431554</v>
      </c>
      <c r="AU588" s="109">
        <v>0</v>
      </c>
      <c r="AV588" s="109">
        <v>1.5820000000000001E-2</v>
      </c>
    </row>
    <row r="589" spans="1:48" x14ac:dyDescent="0.3">
      <c r="A589" s="9">
        <v>588</v>
      </c>
      <c r="B589" s="3">
        <v>43850</v>
      </c>
      <c r="C589" s="112">
        <v>5.802702</v>
      </c>
      <c r="D589" s="54">
        <v>1.7476999999999999E-2</v>
      </c>
      <c r="E589" s="112">
        <v>2.9083000000000001E-2</v>
      </c>
      <c r="F589" s="54">
        <v>5.0750729999999997</v>
      </c>
      <c r="G589" s="54">
        <v>1.957894</v>
      </c>
      <c r="H589" s="54">
        <v>6.7770080000000004</v>
      </c>
      <c r="I589" s="54">
        <v>4.2004E-2</v>
      </c>
      <c r="J589" s="54">
        <v>1.987152</v>
      </c>
      <c r="K589" s="54">
        <v>1.155594</v>
      </c>
      <c r="L589" s="54">
        <v>1.9423790000000001</v>
      </c>
      <c r="M589" s="54">
        <v>0.17177999999999999</v>
      </c>
      <c r="N589" s="54">
        <v>1.474164</v>
      </c>
      <c r="O589" s="54">
        <v>0.12972400000000001</v>
      </c>
      <c r="P589" s="54">
        <v>7.5358489999999998</v>
      </c>
      <c r="Q589" s="54">
        <v>0</v>
      </c>
      <c r="R589" s="54">
        <v>3.3841000000000003E-2</v>
      </c>
      <c r="S589" s="54">
        <v>3.3611000000000004</v>
      </c>
      <c r="T589" s="54">
        <v>4.4581000000000003E-2</v>
      </c>
      <c r="U589" s="54">
        <v>5.8934889999999998</v>
      </c>
      <c r="V589" s="54">
        <v>7.2675210000000003</v>
      </c>
      <c r="W589" s="54">
        <v>1.860358</v>
      </c>
      <c r="X589" s="54">
        <v>2.2765000000000001E-2</v>
      </c>
      <c r="Y589" s="54">
        <v>1.88598</v>
      </c>
      <c r="Z589" s="54">
        <v>1.0078180000000001</v>
      </c>
      <c r="AA589" s="54">
        <v>6.70702</v>
      </c>
      <c r="AB589" s="54">
        <v>0</v>
      </c>
      <c r="AC589" s="54">
        <v>6.7695460000000001</v>
      </c>
      <c r="AD589" s="54">
        <v>1.3993409999999999</v>
      </c>
      <c r="AE589" s="54">
        <v>115.986076</v>
      </c>
      <c r="AF589" s="54">
        <v>9.0821090000000009</v>
      </c>
      <c r="AG589" s="53">
        <v>80.486063000000001</v>
      </c>
      <c r="AH589" s="53">
        <v>5.9297000000000002E-2</v>
      </c>
      <c r="AI589" s="54">
        <v>1.0603229999999999</v>
      </c>
      <c r="AJ589" s="54">
        <v>1.84057</v>
      </c>
      <c r="AK589" s="53">
        <v>2.6325000000000003</v>
      </c>
      <c r="AL589" s="53">
        <v>0</v>
      </c>
      <c r="AM589" s="53">
        <v>2.2519000000000001E-2</v>
      </c>
      <c r="AN589" s="53">
        <v>0.14564199999999999</v>
      </c>
      <c r="AO589" s="53">
        <v>0</v>
      </c>
      <c r="AP589" s="53">
        <v>2.6688149999999999</v>
      </c>
      <c r="AQ589" s="53">
        <v>1.8242929999999999</v>
      </c>
      <c r="AR589" s="53">
        <v>3.3440999999999999E-2</v>
      </c>
      <c r="AS589" s="53">
        <v>2.8993000000000001E-2</v>
      </c>
      <c r="AT589" s="53">
        <v>1.4295899999999999</v>
      </c>
      <c r="AU589" s="109">
        <v>0</v>
      </c>
      <c r="AV589" s="109">
        <v>1.5709999999999998E-2</v>
      </c>
    </row>
    <row r="590" spans="1:48" x14ac:dyDescent="0.3">
      <c r="A590" s="9">
        <v>589</v>
      </c>
      <c r="B590" s="3">
        <v>43847</v>
      </c>
      <c r="C590" s="112">
        <v>5.7980869999999998</v>
      </c>
      <c r="D590" s="54">
        <v>1.7467E-2</v>
      </c>
      <c r="E590" s="112">
        <v>2.9055000000000001E-2</v>
      </c>
      <c r="F590" s="54">
        <v>5.0726550000000001</v>
      </c>
      <c r="G590" s="54">
        <v>1.9539839999999999</v>
      </c>
      <c r="H590" s="54">
        <v>6.7892010000000003</v>
      </c>
      <c r="I590" s="54">
        <v>4.2077999999999997E-2</v>
      </c>
      <c r="J590" s="54">
        <v>1.9774510000000001</v>
      </c>
      <c r="K590" s="54">
        <v>1.141003</v>
      </c>
      <c r="L590" s="54">
        <v>1.9418120000000001</v>
      </c>
      <c r="M590" s="54">
        <v>0.17165</v>
      </c>
      <c r="N590" s="54">
        <v>1.471265</v>
      </c>
      <c r="O590" s="54">
        <v>0.12961900000000001</v>
      </c>
      <c r="P590" s="54">
        <v>7.5283559999999996</v>
      </c>
      <c r="Q590" s="54">
        <v>0</v>
      </c>
      <c r="R590" s="54">
        <v>3.3710999999999998E-2</v>
      </c>
      <c r="S590" s="54">
        <v>3.3435000000000001</v>
      </c>
      <c r="T590" s="54">
        <v>4.4387000000000003E-2</v>
      </c>
      <c r="U590" s="54">
        <v>5.8628980000000004</v>
      </c>
      <c r="V590" s="54">
        <v>7.1948569999999998</v>
      </c>
      <c r="W590" s="54">
        <v>1.8590709999999999</v>
      </c>
      <c r="X590" s="54">
        <v>2.2747E-2</v>
      </c>
      <c r="Y590" s="54">
        <v>1.8758600000000001</v>
      </c>
      <c r="Z590" s="54">
        <v>1.0069380000000001</v>
      </c>
      <c r="AA590" s="54">
        <v>6.7208959999999998</v>
      </c>
      <c r="AB590" s="54">
        <v>0</v>
      </c>
      <c r="AC590" s="54">
        <v>6.7710379999999999</v>
      </c>
      <c r="AD590" s="54">
        <v>1.3865609999999999</v>
      </c>
      <c r="AE590" s="54">
        <v>115.878691</v>
      </c>
      <c r="AF590" s="54">
        <v>9.0657399999999999</v>
      </c>
      <c r="AG590" s="53">
        <v>80.390270999999998</v>
      </c>
      <c r="AH590" s="53">
        <v>5.9275000000000001E-2</v>
      </c>
      <c r="AI590" s="54">
        <v>1.06057</v>
      </c>
      <c r="AJ590" s="54">
        <v>1.839197</v>
      </c>
      <c r="AK590" s="53">
        <v>2.6315</v>
      </c>
      <c r="AL590" s="53">
        <v>0</v>
      </c>
      <c r="AM590" s="53">
        <v>2.2623000000000001E-2</v>
      </c>
      <c r="AN590" s="53">
        <v>0.14558399999999999</v>
      </c>
      <c r="AO590" s="53">
        <v>0</v>
      </c>
      <c r="AP590" s="53">
        <v>2.6688149999999999</v>
      </c>
      <c r="AQ590" s="53">
        <v>1.8242929999999999</v>
      </c>
      <c r="AR590" s="53">
        <v>3.3440999999999999E-2</v>
      </c>
      <c r="AS590" s="53">
        <v>2.8993000000000001E-2</v>
      </c>
      <c r="AT590" s="53">
        <v>1.4282300000000001</v>
      </c>
      <c r="AU590" s="109">
        <v>0</v>
      </c>
      <c r="AV590" s="109">
        <v>1.5703000000000002E-2</v>
      </c>
    </row>
    <row r="591" spans="1:48" x14ac:dyDescent="0.3">
      <c r="A591" s="9">
        <v>590</v>
      </c>
      <c r="B591" s="3">
        <v>43846</v>
      </c>
      <c r="C591" s="112">
        <v>5.7967440000000003</v>
      </c>
      <c r="D591" s="54">
        <v>1.7461999999999998E-2</v>
      </c>
      <c r="E591" s="112">
        <v>2.9045000000000001E-2</v>
      </c>
      <c r="F591" s="54">
        <v>5.0696849999999998</v>
      </c>
      <c r="G591" s="54">
        <v>1.9529129999999999</v>
      </c>
      <c r="H591" s="54">
        <v>6.7861979999999997</v>
      </c>
      <c r="I591" s="54">
        <v>4.2111000000000003E-2</v>
      </c>
      <c r="J591" s="54">
        <v>1.966766</v>
      </c>
      <c r="K591" s="54">
        <v>1.1403300000000001</v>
      </c>
      <c r="L591" s="54">
        <v>1.939972</v>
      </c>
      <c r="M591" s="54">
        <v>0.17160900000000001</v>
      </c>
      <c r="N591" s="54">
        <v>1.4684429999999999</v>
      </c>
      <c r="O591" s="54">
        <v>0.12958800000000001</v>
      </c>
      <c r="P591" s="54">
        <v>7.5126150000000003</v>
      </c>
      <c r="Q591" s="54">
        <v>0</v>
      </c>
      <c r="R591" s="54">
        <v>3.3631000000000001E-2</v>
      </c>
      <c r="S591" s="54">
        <v>3.3369999999999997</v>
      </c>
      <c r="T591" s="54">
        <v>4.4127E-2</v>
      </c>
      <c r="U591" s="54">
        <v>5.8628980000000004</v>
      </c>
      <c r="V591" s="54">
        <v>7.1948569999999998</v>
      </c>
      <c r="W591" s="54">
        <v>1.8580540000000001</v>
      </c>
      <c r="X591" s="54">
        <v>2.2741999999999998E-2</v>
      </c>
      <c r="Y591" s="54">
        <v>1.87504</v>
      </c>
      <c r="Z591" s="54">
        <v>1.00665</v>
      </c>
      <c r="AA591" s="54">
        <v>6.726356</v>
      </c>
      <c r="AB591" s="54">
        <v>0</v>
      </c>
      <c r="AC591" s="54">
        <v>6.7710379999999999</v>
      </c>
      <c r="AD591" s="54">
        <v>1.3865609999999999</v>
      </c>
      <c r="AE591" s="54">
        <v>115.791239</v>
      </c>
      <c r="AF591" s="54">
        <v>9.0649800000000003</v>
      </c>
      <c r="AG591" s="53">
        <v>80.377116999999998</v>
      </c>
      <c r="AH591" s="53">
        <v>5.9396999999999998E-2</v>
      </c>
      <c r="AI591" s="54">
        <v>1.0606800000000001</v>
      </c>
      <c r="AJ591" s="54">
        <v>1.837655</v>
      </c>
      <c r="AK591" s="53">
        <v>2.6231</v>
      </c>
      <c r="AL591" s="53">
        <v>0</v>
      </c>
      <c r="AM591" s="53">
        <v>2.2595000000000001E-2</v>
      </c>
      <c r="AN591" s="53">
        <v>0.14499799999999999</v>
      </c>
      <c r="AO591" s="53">
        <v>0</v>
      </c>
      <c r="AP591" s="53">
        <v>2.6688149999999999</v>
      </c>
      <c r="AQ591" s="53">
        <v>1.8242929999999999</v>
      </c>
      <c r="AR591" s="53">
        <v>3.3440999999999999E-2</v>
      </c>
      <c r="AS591" s="53">
        <v>2.8993000000000001E-2</v>
      </c>
      <c r="AT591" s="53">
        <v>1.424207</v>
      </c>
      <c r="AU591" s="109">
        <v>0</v>
      </c>
      <c r="AV591" s="109">
        <v>1.5599999999999999E-2</v>
      </c>
    </row>
    <row r="592" spans="1:48" x14ac:dyDescent="0.3">
      <c r="A592" s="9">
        <v>591</v>
      </c>
      <c r="B592" s="3">
        <v>43845</v>
      </c>
      <c r="C592" s="112">
        <v>5.7953619999999999</v>
      </c>
      <c r="D592" s="54">
        <v>1.7457E-2</v>
      </c>
      <c r="E592" s="112">
        <v>2.9035999999999999E-2</v>
      </c>
      <c r="F592" s="54">
        <v>5.0632960000000002</v>
      </c>
      <c r="G592" s="54">
        <v>1.9547429999999999</v>
      </c>
      <c r="H592" s="54">
        <v>6.7624719999999998</v>
      </c>
      <c r="I592" s="54">
        <v>4.1855999999999997E-2</v>
      </c>
      <c r="J592" s="54">
        <v>1.9776530000000001</v>
      </c>
      <c r="K592" s="54">
        <v>1.145464</v>
      </c>
      <c r="L592" s="54">
        <v>1.940167</v>
      </c>
      <c r="M592" s="54">
        <v>0.171568</v>
      </c>
      <c r="N592" s="54">
        <v>1.4677610000000001</v>
      </c>
      <c r="O592" s="54">
        <v>0.129527</v>
      </c>
      <c r="P592" s="54">
        <v>7.4911659999999998</v>
      </c>
      <c r="Q592" s="54">
        <v>0</v>
      </c>
      <c r="R592" s="54">
        <v>3.3732999999999999E-2</v>
      </c>
      <c r="S592" s="54">
        <v>3.3344</v>
      </c>
      <c r="T592" s="54">
        <v>4.4372000000000002E-2</v>
      </c>
      <c r="U592" s="54">
        <v>5.8628980000000004</v>
      </c>
      <c r="V592" s="54">
        <v>7.1948569999999998</v>
      </c>
      <c r="W592" s="54">
        <v>1.8551820000000001</v>
      </c>
      <c r="X592" s="54">
        <v>2.2737E-2</v>
      </c>
      <c r="Y592" s="54">
        <v>1.8730599999999999</v>
      </c>
      <c r="Z592" s="54">
        <v>1.0063709999999999</v>
      </c>
      <c r="AA592" s="54">
        <v>6.7130349999999996</v>
      </c>
      <c r="AB592" s="54">
        <v>0</v>
      </c>
      <c r="AC592" s="54">
        <v>6.7710379999999999</v>
      </c>
      <c r="AD592" s="54">
        <v>1.3865609999999999</v>
      </c>
      <c r="AE592" s="54">
        <v>115.648957</v>
      </c>
      <c r="AF592" s="54">
        <v>9.0631799999999991</v>
      </c>
      <c r="AG592" s="53">
        <v>80.343337000000005</v>
      </c>
      <c r="AH592" s="53">
        <v>5.9478999999999997E-2</v>
      </c>
      <c r="AI592" s="54">
        <v>1.059013</v>
      </c>
      <c r="AJ592" s="54">
        <v>1.834827</v>
      </c>
      <c r="AK592" s="53">
        <v>2.6143000000000001</v>
      </c>
      <c r="AL592" s="53">
        <v>0</v>
      </c>
      <c r="AM592" s="53">
        <v>2.2714000000000002E-2</v>
      </c>
      <c r="AN592" s="53">
        <v>0.14496100000000001</v>
      </c>
      <c r="AO592" s="53">
        <v>0</v>
      </c>
      <c r="AP592" s="53">
        <v>2.6688149999999999</v>
      </c>
      <c r="AQ592" s="53">
        <v>1.8242929999999999</v>
      </c>
      <c r="AR592" s="53">
        <v>3.3440999999999999E-2</v>
      </c>
      <c r="AS592" s="53">
        <v>2.8993000000000001E-2</v>
      </c>
      <c r="AT592" s="53">
        <v>1.4260919999999999</v>
      </c>
      <c r="AU592" s="109">
        <v>0</v>
      </c>
      <c r="AV592" s="109">
        <v>1.5723000000000001E-2</v>
      </c>
    </row>
    <row r="593" spans="1:48" x14ac:dyDescent="0.3">
      <c r="A593" s="9">
        <v>592</v>
      </c>
      <c r="B593" s="3">
        <v>43844</v>
      </c>
      <c r="C593" s="112">
        <v>5.7931970000000002</v>
      </c>
      <c r="D593" s="54">
        <v>1.7448999999999999E-2</v>
      </c>
      <c r="E593" s="112">
        <v>2.9027000000000001E-2</v>
      </c>
      <c r="F593" s="54">
        <v>5.05661</v>
      </c>
      <c r="G593" s="54">
        <v>1.9481889999999999</v>
      </c>
      <c r="H593" s="54">
        <v>6.714137</v>
      </c>
      <c r="I593" s="54">
        <v>4.1869000000000003E-2</v>
      </c>
      <c r="J593" s="54">
        <v>1.9515750000000001</v>
      </c>
      <c r="K593" s="54">
        <v>1.1333279999999999</v>
      </c>
      <c r="L593" s="54">
        <v>1.935851</v>
      </c>
      <c r="M593" s="54">
        <v>0.17152999999999999</v>
      </c>
      <c r="N593" s="54">
        <v>1.462548</v>
      </c>
      <c r="O593" s="54">
        <v>0.129492</v>
      </c>
      <c r="P593" s="54">
        <v>7.4858029999999998</v>
      </c>
      <c r="Q593" s="54">
        <v>0</v>
      </c>
      <c r="R593" s="54">
        <v>3.3158E-2</v>
      </c>
      <c r="S593" s="54">
        <v>3.2749000000000001</v>
      </c>
      <c r="T593" s="54">
        <v>4.4395999999999998E-2</v>
      </c>
      <c r="U593" s="54">
        <v>5.8628980000000004</v>
      </c>
      <c r="V593" s="54">
        <v>7.1948569999999998</v>
      </c>
      <c r="W593" s="54">
        <v>1.8508309999999999</v>
      </c>
      <c r="X593" s="54">
        <v>2.2724999999999999E-2</v>
      </c>
      <c r="Y593" s="54">
        <v>1.8389900000000001</v>
      </c>
      <c r="Z593" s="54">
        <v>1.006089</v>
      </c>
      <c r="AA593" s="54">
        <v>6.6743300000000003</v>
      </c>
      <c r="AB593" s="54">
        <v>0</v>
      </c>
      <c r="AC593" s="54">
        <v>6.7710379999999999</v>
      </c>
      <c r="AD593" s="54">
        <v>1.3865609999999999</v>
      </c>
      <c r="AE593" s="54">
        <v>115.54623100000001</v>
      </c>
      <c r="AF593" s="54">
        <v>9.0527320000000007</v>
      </c>
      <c r="AG593" s="53">
        <v>80.295309000000003</v>
      </c>
      <c r="AH593" s="53">
        <v>5.9325000000000003E-2</v>
      </c>
      <c r="AI593" s="54">
        <v>1.0547470000000001</v>
      </c>
      <c r="AJ593" s="54">
        <v>1.830549</v>
      </c>
      <c r="AK593" s="53">
        <v>2.5855999999999999</v>
      </c>
      <c r="AL593" s="53">
        <v>0</v>
      </c>
      <c r="AM593" s="53">
        <v>2.2589000000000001E-2</v>
      </c>
      <c r="AN593" s="53">
        <v>0.14338000000000001</v>
      </c>
      <c r="AO593" s="53">
        <v>0</v>
      </c>
      <c r="AP593" s="53">
        <v>2.5991680000000001</v>
      </c>
      <c r="AQ593" s="53">
        <v>1.8242929999999999</v>
      </c>
      <c r="AR593" s="53">
        <v>3.2995999999999998E-2</v>
      </c>
      <c r="AS593" s="53">
        <v>2.8878999999999998E-2</v>
      </c>
      <c r="AT593" s="53">
        <v>1.42056</v>
      </c>
      <c r="AU593" s="109">
        <v>0</v>
      </c>
      <c r="AV593" s="109">
        <v>1.5575E-2</v>
      </c>
    </row>
    <row r="594" spans="1:48" x14ac:dyDescent="0.3">
      <c r="A594" s="9">
        <v>593</v>
      </c>
      <c r="B594" s="3">
        <v>43843</v>
      </c>
      <c r="C594" s="112">
        <v>5.7915939999999999</v>
      </c>
      <c r="D594" s="54">
        <v>1.7444000000000001E-2</v>
      </c>
      <c r="E594" s="112">
        <v>2.9017999999999999E-2</v>
      </c>
      <c r="F594" s="54">
        <v>5.0465330000000002</v>
      </c>
      <c r="G594" s="54">
        <v>1.9427589999999999</v>
      </c>
      <c r="H594" s="54">
        <v>6.7194390000000004</v>
      </c>
      <c r="I594" s="54">
        <v>4.1966000000000003E-2</v>
      </c>
      <c r="J594" s="54">
        <v>1.9235070000000001</v>
      </c>
      <c r="K594" s="54">
        <v>1.121802</v>
      </c>
      <c r="L594" s="54">
        <v>1.933322</v>
      </c>
      <c r="M594" s="54">
        <v>0.171489</v>
      </c>
      <c r="N594" s="54">
        <v>1.457257</v>
      </c>
      <c r="O594" s="54">
        <v>0.12948000000000001</v>
      </c>
      <c r="P594" s="54">
        <v>7.4478239999999998</v>
      </c>
      <c r="Q594" s="54">
        <v>0</v>
      </c>
      <c r="R594" s="54">
        <v>3.2717999999999997E-2</v>
      </c>
      <c r="S594" s="54">
        <v>3.2214</v>
      </c>
      <c r="T594" s="54">
        <v>4.3818000000000003E-2</v>
      </c>
      <c r="U594" s="54">
        <v>5.8628980000000004</v>
      </c>
      <c r="V594" s="54">
        <v>7.1948569999999998</v>
      </c>
      <c r="W594" s="54">
        <v>1.8448929999999999</v>
      </c>
      <c r="X594" s="54">
        <v>2.2716E-2</v>
      </c>
      <c r="Y594" s="54">
        <v>1.8086899999999999</v>
      </c>
      <c r="Z594" s="54">
        <v>1.005814</v>
      </c>
      <c r="AA594" s="54">
        <v>6.6866110000000001</v>
      </c>
      <c r="AB594" s="54">
        <v>0</v>
      </c>
      <c r="AC594" s="54">
        <v>6.7710379999999999</v>
      </c>
      <c r="AD594" s="54">
        <v>1.3865609999999999</v>
      </c>
      <c r="AE594" s="54">
        <v>115.31627899999999</v>
      </c>
      <c r="AF594" s="54">
        <v>9.0317760000000007</v>
      </c>
      <c r="AG594" s="53">
        <v>80.235344999999995</v>
      </c>
      <c r="AH594" s="53">
        <v>5.9096999999999997E-2</v>
      </c>
      <c r="AI594" s="54">
        <v>1.056921</v>
      </c>
      <c r="AJ594" s="54">
        <v>1.82498</v>
      </c>
      <c r="AK594" s="53">
        <v>2.5547</v>
      </c>
      <c r="AL594" s="53">
        <v>0</v>
      </c>
      <c r="AM594" s="53">
        <v>2.2669999999999999E-2</v>
      </c>
      <c r="AN594" s="53">
        <v>0.14193700000000001</v>
      </c>
      <c r="AO594" s="53">
        <v>0</v>
      </c>
      <c r="AP594" s="53">
        <v>2.5991680000000001</v>
      </c>
      <c r="AQ594" s="53">
        <v>1.8242929999999999</v>
      </c>
      <c r="AR594" s="53">
        <v>3.2995999999999998E-2</v>
      </c>
      <c r="AS594" s="53">
        <v>2.8878999999999998E-2</v>
      </c>
      <c r="AT594" s="53">
        <v>1.4184570000000001</v>
      </c>
      <c r="AU594" s="109">
        <v>0</v>
      </c>
      <c r="AV594" s="109">
        <v>1.5876000000000001E-2</v>
      </c>
    </row>
    <row r="595" spans="1:48" x14ac:dyDescent="0.3">
      <c r="A595" s="9">
        <v>594</v>
      </c>
      <c r="B595" s="3">
        <v>43840</v>
      </c>
      <c r="C595" s="112">
        <v>5.7868339999999998</v>
      </c>
      <c r="D595" s="54">
        <v>1.7430000000000001E-2</v>
      </c>
      <c r="E595" s="112">
        <v>2.8990999999999999E-2</v>
      </c>
      <c r="F595" s="54">
        <v>5.0393059999999998</v>
      </c>
      <c r="G595" s="54">
        <v>1.938212</v>
      </c>
      <c r="H595" s="54">
        <v>6.7208610000000002</v>
      </c>
      <c r="I595" s="54">
        <v>4.2077000000000003E-2</v>
      </c>
      <c r="J595" s="54">
        <v>1.900309</v>
      </c>
      <c r="K595" s="54">
        <v>1.109979</v>
      </c>
      <c r="L595" s="54">
        <v>1.9303589999999999</v>
      </c>
      <c r="M595" s="54">
        <v>0.17135600000000001</v>
      </c>
      <c r="N595" s="54">
        <v>1.4551559999999999</v>
      </c>
      <c r="O595" s="54">
        <v>0.12937499999999999</v>
      </c>
      <c r="P595" s="54">
        <v>7.4216530000000001</v>
      </c>
      <c r="Q595" s="54">
        <v>0</v>
      </c>
      <c r="R595" s="54">
        <v>3.2580999999999999E-2</v>
      </c>
      <c r="S595" s="54">
        <v>3.1993</v>
      </c>
      <c r="T595" s="54">
        <v>4.3845000000000002E-2</v>
      </c>
      <c r="U595" s="54">
        <v>5.9227210000000001</v>
      </c>
      <c r="V595" s="54">
        <v>7.1864059999999998</v>
      </c>
      <c r="W595" s="54">
        <v>1.8423419999999999</v>
      </c>
      <c r="X595" s="54">
        <v>2.2696999999999998E-2</v>
      </c>
      <c r="Y595" s="54">
        <v>1.7965900000000001</v>
      </c>
      <c r="Z595" s="54">
        <v>1.004858</v>
      </c>
      <c r="AA595" s="54">
        <v>6.6910150000000002</v>
      </c>
      <c r="AB595" s="54">
        <v>0</v>
      </c>
      <c r="AC595" s="54">
        <v>6.7999270000000003</v>
      </c>
      <c r="AD595" s="54">
        <v>1.3783449999999999</v>
      </c>
      <c r="AE595" s="54">
        <v>115.196364</v>
      </c>
      <c r="AF595" s="54">
        <v>9.0258970000000005</v>
      </c>
      <c r="AG595" s="53">
        <v>80.155880999999994</v>
      </c>
      <c r="AH595" s="53">
        <v>5.9027000000000003E-2</v>
      </c>
      <c r="AI595" s="54">
        <v>1.0596410000000001</v>
      </c>
      <c r="AJ595" s="54">
        <v>1.822444</v>
      </c>
      <c r="AK595" s="53">
        <v>2.5422000000000002</v>
      </c>
      <c r="AL595" s="53">
        <v>0</v>
      </c>
      <c r="AM595" s="53">
        <v>2.2679000000000001E-2</v>
      </c>
      <c r="AN595" s="53">
        <v>0.14150699999999999</v>
      </c>
      <c r="AO595" s="53">
        <v>0</v>
      </c>
      <c r="AP595" s="53">
        <v>2.5991680000000001</v>
      </c>
      <c r="AQ595" s="53">
        <v>1.8242929999999999</v>
      </c>
      <c r="AR595" s="53">
        <v>3.2995999999999998E-2</v>
      </c>
      <c r="AS595" s="53">
        <v>2.8878999999999998E-2</v>
      </c>
      <c r="AT595" s="53">
        <v>1.416277</v>
      </c>
      <c r="AU595" s="109">
        <v>0</v>
      </c>
      <c r="AV595" s="109">
        <v>1.6004000000000001E-2</v>
      </c>
    </row>
    <row r="596" spans="1:48" x14ac:dyDescent="0.3">
      <c r="A596" s="9">
        <v>595</v>
      </c>
      <c r="B596" s="3">
        <v>43839</v>
      </c>
      <c r="C596" s="112">
        <v>5.7851689999999998</v>
      </c>
      <c r="D596" s="54">
        <v>1.7425E-2</v>
      </c>
      <c r="E596" s="112">
        <v>2.8982000000000001E-2</v>
      </c>
      <c r="F596" s="54">
        <v>5.0321410000000002</v>
      </c>
      <c r="G596" s="54">
        <v>1.9262600000000001</v>
      </c>
      <c r="H596" s="54">
        <v>6.7942130000000001</v>
      </c>
      <c r="I596" s="54">
        <v>4.3645999999999997E-2</v>
      </c>
      <c r="J596" s="54">
        <v>1.8186720000000001</v>
      </c>
      <c r="K596" s="54">
        <v>1.077026</v>
      </c>
      <c r="L596" s="54">
        <v>1.926075</v>
      </c>
      <c r="M596" s="54">
        <v>0.17130899999999999</v>
      </c>
      <c r="N596" s="54">
        <v>1.4548380000000001</v>
      </c>
      <c r="O596" s="54">
        <v>0.12933900000000001</v>
      </c>
      <c r="P596" s="54">
        <v>7.4029280000000002</v>
      </c>
      <c r="Q596" s="54">
        <v>0</v>
      </c>
      <c r="R596" s="54">
        <v>3.1719999999999998E-2</v>
      </c>
      <c r="S596" s="54">
        <v>3.0608</v>
      </c>
      <c r="T596" s="54">
        <v>4.4006999999999998E-2</v>
      </c>
      <c r="U596" s="54">
        <v>5.9227210000000001</v>
      </c>
      <c r="V596" s="54">
        <v>7.1864059999999998</v>
      </c>
      <c r="W596" s="54">
        <v>1.844956</v>
      </c>
      <c r="X596" s="54">
        <v>2.2689999999999998E-2</v>
      </c>
      <c r="Y596" s="54">
        <v>1.7192099999999999</v>
      </c>
      <c r="Z596" s="54">
        <v>1.004535</v>
      </c>
      <c r="AA596" s="54">
        <v>6.7672889999999999</v>
      </c>
      <c r="AB596" s="54">
        <v>0</v>
      </c>
      <c r="AC596" s="54">
        <v>6.7999270000000003</v>
      </c>
      <c r="AD596" s="54">
        <v>1.3783449999999999</v>
      </c>
      <c r="AE596" s="54">
        <v>115.05742499999999</v>
      </c>
      <c r="AF596" s="54">
        <v>8.9575479999999992</v>
      </c>
      <c r="AG596" s="53">
        <v>80.076937000000001</v>
      </c>
      <c r="AH596" s="53">
        <v>5.8731999999999999E-2</v>
      </c>
      <c r="AI596" s="54">
        <v>1.071291</v>
      </c>
      <c r="AJ596" s="54">
        <v>1.8248150000000001</v>
      </c>
      <c r="AK596" s="53">
        <v>2.4828999999999999</v>
      </c>
      <c r="AL596" s="53">
        <v>0</v>
      </c>
      <c r="AM596" s="53">
        <v>2.3283000000000002E-2</v>
      </c>
      <c r="AN596" s="53">
        <v>0.13942199999999999</v>
      </c>
      <c r="AO596" s="53">
        <v>0</v>
      </c>
      <c r="AP596" s="53">
        <v>2.5991680000000001</v>
      </c>
      <c r="AQ596" s="53">
        <v>1.8242929999999999</v>
      </c>
      <c r="AR596" s="53">
        <v>3.2995999999999998E-2</v>
      </c>
      <c r="AS596" s="53">
        <v>2.8878999999999998E-2</v>
      </c>
      <c r="AT596" s="53">
        <v>1.4111940000000001</v>
      </c>
      <c r="AU596" s="109">
        <v>0</v>
      </c>
      <c r="AV596" s="109">
        <v>1.6400999999999999E-2</v>
      </c>
    </row>
    <row r="597" spans="1:48" x14ac:dyDescent="0.3">
      <c r="A597" s="9">
        <v>596</v>
      </c>
      <c r="B597" s="3">
        <v>43838</v>
      </c>
      <c r="C597" s="112">
        <v>5.7834009999999996</v>
      </c>
      <c r="D597" s="54">
        <v>1.7420000000000001E-2</v>
      </c>
      <c r="E597" s="112">
        <v>2.8972999999999999E-2</v>
      </c>
      <c r="F597" s="54">
        <v>5.0303100000000001</v>
      </c>
      <c r="G597" s="54">
        <v>1.9246989999999999</v>
      </c>
      <c r="H597" s="54">
        <v>6.7875740000000002</v>
      </c>
      <c r="I597" s="54">
        <v>4.3096000000000002E-2</v>
      </c>
      <c r="J597" s="54">
        <v>1.8095870000000001</v>
      </c>
      <c r="K597" s="54">
        <v>1.0784860000000001</v>
      </c>
      <c r="L597" s="54">
        <v>1.9250719999999999</v>
      </c>
      <c r="M597" s="54">
        <v>0.171262</v>
      </c>
      <c r="N597" s="54">
        <v>1.4517880000000001</v>
      </c>
      <c r="O597" s="54">
        <v>0.129303</v>
      </c>
      <c r="P597" s="54">
        <v>7.399883</v>
      </c>
      <c r="Q597" s="54">
        <v>0</v>
      </c>
      <c r="R597" s="54">
        <v>3.1863000000000002E-2</v>
      </c>
      <c r="S597" s="54">
        <v>3.0516000000000001</v>
      </c>
      <c r="T597" s="54">
        <v>4.3658000000000002E-2</v>
      </c>
      <c r="U597" s="54">
        <v>5.9227210000000001</v>
      </c>
      <c r="V597" s="54">
        <v>7.1864059999999998</v>
      </c>
      <c r="W597" s="54">
        <v>1.842654</v>
      </c>
      <c r="X597" s="54">
        <v>2.2683999999999999E-2</v>
      </c>
      <c r="Y597" s="54">
        <v>1.7140500000000001</v>
      </c>
      <c r="Z597" s="54">
        <v>1.0042089999999999</v>
      </c>
      <c r="AA597" s="54">
        <v>6.7658079999999998</v>
      </c>
      <c r="AB597" s="54">
        <v>0</v>
      </c>
      <c r="AC597" s="54">
        <v>6.7999270000000003</v>
      </c>
      <c r="AD597" s="54">
        <v>1.3783449999999999</v>
      </c>
      <c r="AE597" s="54">
        <v>115.002937</v>
      </c>
      <c r="AF597" s="54">
        <v>8.9451199999999993</v>
      </c>
      <c r="AG597" s="53">
        <v>80.036781000000005</v>
      </c>
      <c r="AH597" s="53">
        <v>5.8852000000000002E-2</v>
      </c>
      <c r="AI597" s="54">
        <v>1.072468</v>
      </c>
      <c r="AJ597" s="54">
        <v>1.822193</v>
      </c>
      <c r="AK597" s="53">
        <v>2.4813999999999998</v>
      </c>
      <c r="AL597" s="53">
        <v>0</v>
      </c>
      <c r="AM597" s="53">
        <v>2.3282000000000001E-2</v>
      </c>
      <c r="AN597" s="53">
        <v>0.139877</v>
      </c>
      <c r="AO597" s="53">
        <v>0</v>
      </c>
      <c r="AP597" s="53">
        <v>2.5989249999999999</v>
      </c>
      <c r="AQ597" s="53">
        <v>1.8242929999999999</v>
      </c>
      <c r="AR597" s="53">
        <v>3.2995999999999998E-2</v>
      </c>
      <c r="AS597" s="53">
        <v>2.8878999999999998E-2</v>
      </c>
      <c r="AT597" s="53">
        <v>1.410447</v>
      </c>
      <c r="AU597" s="109">
        <v>0</v>
      </c>
      <c r="AV597" s="109">
        <v>1.6983999999999999E-2</v>
      </c>
    </row>
    <row r="598" spans="1:48" x14ac:dyDescent="0.3">
      <c r="A598" s="9">
        <v>597</v>
      </c>
      <c r="B598" s="3">
        <v>43837</v>
      </c>
      <c r="C598" s="112">
        <v>5.7817720000000001</v>
      </c>
      <c r="D598" s="54">
        <v>1.7415E-2</v>
      </c>
      <c r="E598" s="112">
        <v>2.8964E-2</v>
      </c>
      <c r="F598" s="54">
        <v>5.0260280000000002</v>
      </c>
      <c r="G598" s="54">
        <v>1.921057</v>
      </c>
      <c r="H598" s="54">
        <v>6.785234</v>
      </c>
      <c r="I598" s="54">
        <v>4.3234000000000002E-2</v>
      </c>
      <c r="J598" s="54">
        <v>1.793625</v>
      </c>
      <c r="K598" s="54">
        <v>1.0723100000000001</v>
      </c>
      <c r="L598" s="54">
        <v>1.922571</v>
      </c>
      <c r="M598" s="54">
        <v>0.17121800000000001</v>
      </c>
      <c r="N598" s="54">
        <v>1.4492350000000001</v>
      </c>
      <c r="O598" s="54">
        <v>0.12926699999999999</v>
      </c>
      <c r="P598" s="54">
        <v>7.3930290000000003</v>
      </c>
      <c r="Q598" s="54">
        <v>0</v>
      </c>
      <c r="R598" s="54">
        <v>3.1423E-2</v>
      </c>
      <c r="S598" s="54">
        <v>3.0065</v>
      </c>
      <c r="T598" s="54">
        <v>4.3505000000000002E-2</v>
      </c>
      <c r="U598" s="54">
        <v>5.9227210000000001</v>
      </c>
      <c r="V598" s="54">
        <v>7.1864059999999998</v>
      </c>
      <c r="W598" s="54">
        <v>1.8415440000000001</v>
      </c>
      <c r="X598" s="54">
        <v>2.2678E-2</v>
      </c>
      <c r="Y598" s="54">
        <v>1.6891</v>
      </c>
      <c r="Z598" s="54">
        <v>1.0038830000000001</v>
      </c>
      <c r="AA598" s="54">
        <v>6.7712289999999999</v>
      </c>
      <c r="AB598" s="54">
        <v>0</v>
      </c>
      <c r="AC598" s="54">
        <v>6.7999270000000003</v>
      </c>
      <c r="AD598" s="54">
        <v>1.3783449999999999</v>
      </c>
      <c r="AE598" s="54">
        <v>114.93949600000001</v>
      </c>
      <c r="AF598" s="54">
        <v>8.9309159999999999</v>
      </c>
      <c r="AG598" s="53">
        <v>80.001759000000007</v>
      </c>
      <c r="AH598" s="53">
        <v>5.8826999999999997E-2</v>
      </c>
      <c r="AI598" s="54">
        <v>1.072843</v>
      </c>
      <c r="AJ598" s="54">
        <v>1.821116</v>
      </c>
      <c r="AK598" s="53">
        <v>2.4525000000000001</v>
      </c>
      <c r="AL598" s="53">
        <v>0</v>
      </c>
      <c r="AM598" s="53">
        <v>2.3408999999999999E-2</v>
      </c>
      <c r="AN598" s="53">
        <v>0.139151</v>
      </c>
      <c r="AO598" s="53">
        <v>0</v>
      </c>
      <c r="AP598" s="53">
        <v>2.5584730000000002</v>
      </c>
      <c r="AQ598" s="53">
        <v>1.8242929999999999</v>
      </c>
      <c r="AR598" s="53">
        <v>3.2697999999999998E-2</v>
      </c>
      <c r="AS598" s="53">
        <v>2.8836000000000001E-2</v>
      </c>
      <c r="AT598" s="53">
        <v>1.4073659999999999</v>
      </c>
      <c r="AU598" s="109">
        <v>0</v>
      </c>
      <c r="AV598" s="109">
        <v>1.7052000000000001E-2</v>
      </c>
    </row>
    <row r="599" spans="1:48" x14ac:dyDescent="0.3">
      <c r="A599" s="9">
        <v>598</v>
      </c>
      <c r="B599" s="3">
        <v>43836</v>
      </c>
      <c r="C599" s="112">
        <v>5.7802470000000001</v>
      </c>
      <c r="D599" s="54">
        <v>1.7409999999999998E-2</v>
      </c>
      <c r="E599" s="112">
        <v>2.8955000000000002E-2</v>
      </c>
      <c r="F599" s="54">
        <v>5.0302090000000002</v>
      </c>
      <c r="G599" s="54">
        <v>1.929648</v>
      </c>
      <c r="H599" s="54">
        <v>6.7815349999999999</v>
      </c>
      <c r="I599" s="54">
        <v>4.2208000000000002E-2</v>
      </c>
      <c r="J599" s="54">
        <v>1.83575</v>
      </c>
      <c r="K599" s="54">
        <v>1.0820879999999999</v>
      </c>
      <c r="L599" s="54">
        <v>1.9264209999999999</v>
      </c>
      <c r="M599" s="54">
        <v>0.17117499999999999</v>
      </c>
      <c r="N599" s="54">
        <v>1.448618</v>
      </c>
      <c r="O599" s="54">
        <v>0.129246</v>
      </c>
      <c r="P599" s="54">
        <v>7.3996789999999999</v>
      </c>
      <c r="Q599" s="54">
        <v>0</v>
      </c>
      <c r="R599" s="54">
        <v>3.1993000000000001E-2</v>
      </c>
      <c r="S599" s="54">
        <v>3.0835999999999997</v>
      </c>
      <c r="T599" s="54">
        <v>4.3233000000000001E-2</v>
      </c>
      <c r="U599" s="54">
        <v>5.9227210000000001</v>
      </c>
      <c r="V599" s="54">
        <v>7.1864059999999998</v>
      </c>
      <c r="W599" s="54">
        <v>1.8417779999999999</v>
      </c>
      <c r="X599" s="54">
        <v>2.2671E-2</v>
      </c>
      <c r="Y599" s="54">
        <v>1.7322499999999998</v>
      </c>
      <c r="Z599" s="54">
        <v>1.0035810000000001</v>
      </c>
      <c r="AA599" s="54">
        <v>6.7711329999999998</v>
      </c>
      <c r="AB599" s="54">
        <v>0</v>
      </c>
      <c r="AC599" s="54">
        <v>6.7999270000000003</v>
      </c>
      <c r="AD599" s="54">
        <v>1.3783449999999999</v>
      </c>
      <c r="AE599" s="54">
        <v>114.931957</v>
      </c>
      <c r="AF599" s="54">
        <v>8.9471579999999999</v>
      </c>
      <c r="AG599" s="53">
        <v>80.011195000000001</v>
      </c>
      <c r="AH599" s="53">
        <v>5.9004000000000001E-2</v>
      </c>
      <c r="AI599" s="54">
        <v>1.07135</v>
      </c>
      <c r="AJ599" s="54">
        <v>1.821637</v>
      </c>
      <c r="AK599" s="53">
        <v>2.4962</v>
      </c>
      <c r="AL599" s="53">
        <v>0</v>
      </c>
      <c r="AM599" s="53">
        <v>2.3289000000000001E-2</v>
      </c>
      <c r="AN599" s="53">
        <v>0.14043</v>
      </c>
      <c r="AO599" s="53">
        <v>0</v>
      </c>
      <c r="AP599" s="53">
        <v>2.5584730000000002</v>
      </c>
      <c r="AQ599" s="53">
        <v>1.8242929999999999</v>
      </c>
      <c r="AR599" s="53">
        <v>3.2697999999999998E-2</v>
      </c>
      <c r="AS599" s="53">
        <v>2.8836000000000001E-2</v>
      </c>
      <c r="AT599" s="53">
        <v>1.4139060000000001</v>
      </c>
      <c r="AU599" s="109">
        <v>0</v>
      </c>
      <c r="AV599" s="109">
        <v>1.7027E-2</v>
      </c>
    </row>
    <row r="600" spans="1:48" x14ac:dyDescent="0.3">
      <c r="A600" s="9">
        <v>599</v>
      </c>
      <c r="B600" s="3">
        <v>43833</v>
      </c>
      <c r="C600" s="112">
        <v>5.775614</v>
      </c>
      <c r="D600" s="54">
        <v>1.7394E-2</v>
      </c>
      <c r="E600" s="112">
        <v>2.8929E-2</v>
      </c>
      <c r="F600" s="54">
        <v>5.0308130000000002</v>
      </c>
      <c r="G600" s="54">
        <v>1.938088</v>
      </c>
      <c r="H600" s="54">
        <v>6.762162</v>
      </c>
      <c r="I600" s="54">
        <v>4.1607999999999999E-2</v>
      </c>
      <c r="J600" s="54">
        <v>1.879006</v>
      </c>
      <c r="K600" s="54">
        <v>1.0975459999999999</v>
      </c>
      <c r="L600" s="54">
        <v>1.9295040000000001</v>
      </c>
      <c r="M600" s="54">
        <v>0.17105600000000001</v>
      </c>
      <c r="N600" s="54">
        <v>1.4515340000000001</v>
      </c>
      <c r="O600" s="54">
        <v>0.129139</v>
      </c>
      <c r="P600" s="54">
        <v>7.3998379999999999</v>
      </c>
      <c r="Q600" s="54">
        <v>0</v>
      </c>
      <c r="R600" s="54">
        <v>3.2423E-2</v>
      </c>
      <c r="S600" s="54">
        <v>3.1649999999999996</v>
      </c>
      <c r="T600" s="54">
        <v>4.3621E-2</v>
      </c>
      <c r="U600" s="54">
        <v>5.9036229999999996</v>
      </c>
      <c r="V600" s="54">
        <v>7.1508010000000004</v>
      </c>
      <c r="W600" s="54">
        <v>1.8440449999999999</v>
      </c>
      <c r="X600" s="54">
        <v>2.2651999999999999E-2</v>
      </c>
      <c r="Y600" s="54">
        <v>1.7776900000000002</v>
      </c>
      <c r="Z600" s="54">
        <v>1.0027239999999999</v>
      </c>
      <c r="AA600" s="54">
        <v>6.7512179999999997</v>
      </c>
      <c r="AB600" s="54">
        <v>0</v>
      </c>
      <c r="AC600" s="54">
        <v>6.7732029999999996</v>
      </c>
      <c r="AD600" s="54">
        <v>1.375</v>
      </c>
      <c r="AE600" s="54">
        <v>114.879474</v>
      </c>
      <c r="AF600" s="54">
        <v>8.9688189999999999</v>
      </c>
      <c r="AG600" s="53">
        <v>79.980913000000001</v>
      </c>
      <c r="AH600" s="53">
        <v>5.9111999999999998E-2</v>
      </c>
      <c r="AI600" s="54">
        <v>1.0696870000000001</v>
      </c>
      <c r="AJ600" s="54">
        <v>1.8240240000000001</v>
      </c>
      <c r="AK600" s="53">
        <v>2.5384000000000002</v>
      </c>
      <c r="AL600" s="53">
        <v>0</v>
      </c>
      <c r="AM600" s="53">
        <v>2.2963999999999998E-2</v>
      </c>
      <c r="AN600" s="53">
        <v>0.14186699999999999</v>
      </c>
      <c r="AO600" s="53">
        <v>0</v>
      </c>
      <c r="AP600" s="53">
        <v>2.5584730000000002</v>
      </c>
      <c r="AQ600" s="53">
        <v>1.8242929999999999</v>
      </c>
      <c r="AR600" s="53">
        <v>3.2697999999999998E-2</v>
      </c>
      <c r="AS600" s="53">
        <v>2.8836000000000001E-2</v>
      </c>
      <c r="AT600" s="53">
        <v>1.4184479999999999</v>
      </c>
      <c r="AU600" s="109">
        <v>0</v>
      </c>
      <c r="AV600" s="109">
        <v>1.6487000000000002E-2</v>
      </c>
    </row>
    <row r="601" spans="1:48" x14ac:dyDescent="0.3">
      <c r="A601" s="9">
        <v>600</v>
      </c>
      <c r="B601" s="3">
        <v>43832</v>
      </c>
      <c r="C601" s="112">
        <v>5.7740419999999997</v>
      </c>
      <c r="D601" s="54">
        <v>1.7389000000000002E-2</v>
      </c>
      <c r="E601" s="112">
        <v>2.8920000000000001E-2</v>
      </c>
      <c r="F601" s="54">
        <v>5.0275740000000004</v>
      </c>
      <c r="G601" s="54">
        <v>1.930626</v>
      </c>
      <c r="H601" s="54">
        <v>6.7418779999999998</v>
      </c>
      <c r="I601" s="54">
        <v>4.1248E-2</v>
      </c>
      <c r="J601" s="54">
        <v>1.8533390000000001</v>
      </c>
      <c r="K601" s="54">
        <v>1.0866290000000001</v>
      </c>
      <c r="L601" s="54">
        <v>1.925365</v>
      </c>
      <c r="M601" s="54">
        <v>0.171015</v>
      </c>
      <c r="N601" s="54">
        <v>1.4429069999999999</v>
      </c>
      <c r="O601" s="54">
        <v>0.129104</v>
      </c>
      <c r="P601" s="54">
        <v>7.4016109999999999</v>
      </c>
      <c r="Q601" s="54">
        <v>0</v>
      </c>
      <c r="R601" s="54">
        <v>3.2190999999999997E-2</v>
      </c>
      <c r="S601" s="54">
        <v>3.1263000000000001</v>
      </c>
      <c r="T601" s="54">
        <v>4.2514999999999997E-2</v>
      </c>
      <c r="U601" s="54">
        <v>5.8911210000000001</v>
      </c>
      <c r="V601" s="54">
        <v>7.1292119999999999</v>
      </c>
      <c r="W601" s="54">
        <v>1.8417539999999999</v>
      </c>
      <c r="X601" s="54">
        <v>2.2647E-2</v>
      </c>
      <c r="Y601" s="54">
        <v>1.75613</v>
      </c>
      <c r="Z601" s="54">
        <v>1.0024390000000001</v>
      </c>
      <c r="AA601" s="54">
        <v>6.7356249999999998</v>
      </c>
      <c r="AB601" s="54">
        <v>0</v>
      </c>
      <c r="AC601" s="54">
        <v>6.7539800000000003</v>
      </c>
      <c r="AD601" s="54">
        <v>1.3719760000000001</v>
      </c>
      <c r="AE601" s="54">
        <v>114.81556500000001</v>
      </c>
      <c r="AF601" s="54">
        <v>8.9463450000000009</v>
      </c>
      <c r="AG601" s="53">
        <v>79.909520000000001</v>
      </c>
      <c r="AH601" s="53">
        <v>5.8971000000000003E-2</v>
      </c>
      <c r="AI601" s="54">
        <v>1.0680829999999999</v>
      </c>
      <c r="AJ601" s="54">
        <v>1.8219069999999999</v>
      </c>
      <c r="AK601" s="53">
        <v>2.5357000000000003</v>
      </c>
      <c r="AL601" s="53">
        <v>0</v>
      </c>
      <c r="AM601" s="53">
        <v>2.2926999999999999E-2</v>
      </c>
      <c r="AN601" s="53">
        <v>0.141156</v>
      </c>
      <c r="AO601" s="53">
        <v>0</v>
      </c>
      <c r="AP601" s="53">
        <v>2.5584730000000002</v>
      </c>
      <c r="AQ601" s="53">
        <v>1.8242929999999999</v>
      </c>
      <c r="AR601" s="53">
        <v>3.2697999999999998E-2</v>
      </c>
      <c r="AS601" s="53">
        <v>2.8816999999999999E-2</v>
      </c>
      <c r="AT601" s="53">
        <v>1.414118</v>
      </c>
      <c r="AU601" s="109">
        <v>0</v>
      </c>
      <c r="AV601" s="109">
        <v>1.6476000000000001E-2</v>
      </c>
    </row>
    <row r="602" spans="1:48" x14ac:dyDescent="0.3">
      <c r="A602" s="9">
        <v>601</v>
      </c>
      <c r="B602" s="3">
        <v>43830</v>
      </c>
      <c r="C602" s="112">
        <v>5.7711699999999997</v>
      </c>
      <c r="D602" s="54">
        <v>1.7377E-2</v>
      </c>
      <c r="E602" s="112">
        <v>2.8902000000000001E-2</v>
      </c>
      <c r="F602" s="54">
        <v>5.027488</v>
      </c>
      <c r="G602" s="54">
        <v>1.93062</v>
      </c>
      <c r="H602" s="54">
        <v>6.7401970000000002</v>
      </c>
      <c r="I602" s="54">
        <v>4.1387E-2</v>
      </c>
      <c r="J602" s="54">
        <v>1.8527929999999999</v>
      </c>
      <c r="K602" s="54">
        <v>1.084149</v>
      </c>
      <c r="L602" s="54">
        <v>1.925638</v>
      </c>
      <c r="M602" s="54">
        <v>0.17094000000000001</v>
      </c>
      <c r="N602" s="54">
        <v>1.442007</v>
      </c>
      <c r="O602" s="54">
        <v>0.12903600000000001</v>
      </c>
      <c r="P602" s="54">
        <v>7.4005239999999999</v>
      </c>
      <c r="Q602" s="54">
        <v>0</v>
      </c>
      <c r="R602" s="54">
        <v>3.2482999999999998E-2</v>
      </c>
      <c r="S602" s="54">
        <v>3.1288000000000005</v>
      </c>
      <c r="T602" s="54">
        <v>4.2488999999999999E-2</v>
      </c>
      <c r="U602" s="54">
        <v>6.2607249999999999</v>
      </c>
      <c r="V602" s="54">
        <v>7.1193369999999998</v>
      </c>
      <c r="W602" s="54">
        <v>1.8414330000000001</v>
      </c>
      <c r="X602" s="54">
        <v>2.2634000000000001E-2</v>
      </c>
      <c r="Y602" s="54">
        <v>1.7576400000000001</v>
      </c>
      <c r="Z602" s="54">
        <v>1.001914</v>
      </c>
      <c r="AA602" s="54">
        <v>6.7387589999999999</v>
      </c>
      <c r="AB602" s="54">
        <v>0</v>
      </c>
      <c r="AC602" s="54">
        <v>6.7453329999999996</v>
      </c>
      <c r="AD602" s="54">
        <v>1.372009</v>
      </c>
      <c r="AE602" s="54">
        <v>114.827845</v>
      </c>
      <c r="AF602" s="54">
        <v>8.9407110000000003</v>
      </c>
      <c r="AG602" s="53">
        <v>79.878791000000007</v>
      </c>
      <c r="AH602" s="53">
        <v>5.8965999999999998E-2</v>
      </c>
      <c r="AI602" s="54">
        <v>1.067423</v>
      </c>
      <c r="AJ602" s="54">
        <v>1.8216570000000001</v>
      </c>
      <c r="AK602" s="53">
        <v>2.5381</v>
      </c>
      <c r="AL602" s="53">
        <v>0</v>
      </c>
      <c r="AM602" s="53">
        <v>2.3196999999999999E-2</v>
      </c>
      <c r="AN602" s="53">
        <v>0.14091999999999999</v>
      </c>
      <c r="AO602" s="53">
        <v>0</v>
      </c>
      <c r="AP602" s="53">
        <v>2.5135960000000002</v>
      </c>
      <c r="AQ602" s="53">
        <v>1.8242929999999999</v>
      </c>
      <c r="AR602" s="53">
        <v>3.2426999999999997E-2</v>
      </c>
      <c r="AS602" s="53">
        <v>2.8735E-2</v>
      </c>
      <c r="AT602" s="53">
        <v>1.4152</v>
      </c>
      <c r="AU602" s="109">
        <v>0</v>
      </c>
      <c r="AV602" s="109">
        <v>1.6584999999999999E-2</v>
      </c>
    </row>
    <row r="603" spans="1:48" x14ac:dyDescent="0.3">
      <c r="A603" s="9">
        <v>602</v>
      </c>
      <c r="B603" s="3">
        <v>43829</v>
      </c>
      <c r="C603" s="112">
        <v>5.7700040000000001</v>
      </c>
      <c r="D603" s="54">
        <v>1.7374000000000001E-2</v>
      </c>
      <c r="E603" s="112">
        <v>2.8892999999999999E-2</v>
      </c>
      <c r="F603" s="54">
        <v>5.0246659999999999</v>
      </c>
      <c r="G603" s="54">
        <v>1.9265000000000001</v>
      </c>
      <c r="H603" s="54">
        <v>6.7363359999999997</v>
      </c>
      <c r="I603" s="54">
        <v>4.0962999999999999E-2</v>
      </c>
      <c r="J603" s="54">
        <v>1.8305119999999999</v>
      </c>
      <c r="K603" s="54">
        <v>1.0743549999999999</v>
      </c>
      <c r="L603" s="54">
        <v>1.9235519999999999</v>
      </c>
      <c r="M603" s="54">
        <v>0.170899</v>
      </c>
      <c r="N603" s="54">
        <v>1.4391910000000001</v>
      </c>
      <c r="O603" s="54">
        <v>0.12900900000000001</v>
      </c>
      <c r="P603" s="54">
        <v>7.395969</v>
      </c>
      <c r="Q603" s="54">
        <v>0</v>
      </c>
      <c r="R603" s="54">
        <v>3.2334000000000002E-2</v>
      </c>
      <c r="S603" s="54">
        <v>3.1029</v>
      </c>
      <c r="T603" s="54">
        <v>4.2949000000000001E-2</v>
      </c>
      <c r="U603" s="54">
        <v>6.2607249999999999</v>
      </c>
      <c r="V603" s="54">
        <v>7.1193369999999998</v>
      </c>
      <c r="W603" s="54">
        <v>1.8412090000000001</v>
      </c>
      <c r="X603" s="54">
        <v>2.2637000000000001E-2</v>
      </c>
      <c r="Y603" s="54">
        <v>1.74308</v>
      </c>
      <c r="Z603" s="54">
        <v>1.001655</v>
      </c>
      <c r="AA603" s="54">
        <v>6.7340900000000001</v>
      </c>
      <c r="AB603" s="54">
        <v>0</v>
      </c>
      <c r="AC603" s="54">
        <v>6.7453329999999996</v>
      </c>
      <c r="AD603" s="54">
        <v>1.372009</v>
      </c>
      <c r="AE603" s="54">
        <v>114.788871</v>
      </c>
      <c r="AF603" s="54">
        <v>8.9199509999999993</v>
      </c>
      <c r="AG603" s="53">
        <v>79.777632999999994</v>
      </c>
      <c r="AH603" s="53">
        <v>5.8910999999999998E-2</v>
      </c>
      <c r="AI603" s="54">
        <v>1.065431</v>
      </c>
      <c r="AJ603" s="54">
        <v>1.821434</v>
      </c>
      <c r="AK603" s="53">
        <v>2.5388000000000002</v>
      </c>
      <c r="AL603" s="53">
        <v>0</v>
      </c>
      <c r="AM603" s="53">
        <v>2.3088999999999998E-2</v>
      </c>
      <c r="AN603" s="53">
        <v>0.14011799999999999</v>
      </c>
      <c r="AO603" s="53">
        <v>0</v>
      </c>
      <c r="AP603" s="53">
        <v>2.5135960000000002</v>
      </c>
      <c r="AQ603" s="53">
        <v>1.768095</v>
      </c>
      <c r="AR603" s="53">
        <v>3.2426999999999997E-2</v>
      </c>
      <c r="AS603" s="53">
        <v>2.8735E-2</v>
      </c>
      <c r="AT603" s="53">
        <v>1.412534</v>
      </c>
      <c r="AU603" s="109">
        <v>0</v>
      </c>
      <c r="AV603" s="109">
        <v>1.6629000000000001E-2</v>
      </c>
    </row>
    <row r="604" spans="1:48" x14ac:dyDescent="0.3">
      <c r="A604" s="9">
        <v>603</v>
      </c>
      <c r="B604" s="3">
        <v>43826</v>
      </c>
      <c r="C604" s="112">
        <v>5.7656720000000004</v>
      </c>
      <c r="D604" s="54">
        <v>1.7358999999999999E-2</v>
      </c>
      <c r="E604" s="112">
        <v>2.8867E-2</v>
      </c>
      <c r="F604" s="54">
        <v>5.0195129999999999</v>
      </c>
      <c r="G604" s="54">
        <v>1.923551</v>
      </c>
      <c r="H604" s="54">
        <v>6.7204769999999998</v>
      </c>
      <c r="I604" s="54">
        <v>4.0902000000000001E-2</v>
      </c>
      <c r="J604" s="54">
        <v>1.831507</v>
      </c>
      <c r="K604" s="54">
        <v>1.0719970000000001</v>
      </c>
      <c r="L604" s="54">
        <v>1.9222319999999999</v>
      </c>
      <c r="M604" s="54">
        <v>0.17077700000000001</v>
      </c>
      <c r="N604" s="54">
        <v>1.437209</v>
      </c>
      <c r="O604" s="54">
        <v>0.128913</v>
      </c>
      <c r="P604" s="54">
        <v>7.3886240000000001</v>
      </c>
      <c r="Q604" s="54">
        <v>0</v>
      </c>
      <c r="R604" s="54">
        <v>3.2402E-2</v>
      </c>
      <c r="S604" s="54">
        <v>3.1043000000000003</v>
      </c>
      <c r="T604" s="54">
        <v>4.2862999999999998E-2</v>
      </c>
      <c r="U604" s="54">
        <v>6.2262380000000004</v>
      </c>
      <c r="V604" s="54">
        <v>7.0736800000000004</v>
      </c>
      <c r="W604" s="54">
        <v>1.8388930000000001</v>
      </c>
      <c r="X604" s="54">
        <v>2.2613999999999999E-2</v>
      </c>
      <c r="Y604" s="54">
        <v>1.7440500000000001</v>
      </c>
      <c r="Z604" s="54">
        <v>1.0008980000000001</v>
      </c>
      <c r="AA604" s="54">
        <v>6.7203900000000001</v>
      </c>
      <c r="AB604" s="54">
        <v>0</v>
      </c>
      <c r="AC604" s="54">
        <v>6.6804709999999998</v>
      </c>
      <c r="AD604" s="54">
        <v>1.364986</v>
      </c>
      <c r="AE604" s="54">
        <v>114.871082</v>
      </c>
      <c r="AF604" s="54">
        <v>8.9090240000000005</v>
      </c>
      <c r="AG604" s="53">
        <v>79.682141999999999</v>
      </c>
      <c r="AH604" s="53">
        <v>5.8846000000000002E-2</v>
      </c>
      <c r="AI604" s="54">
        <v>1.0624629999999999</v>
      </c>
      <c r="AJ604" s="54">
        <v>1.819366</v>
      </c>
      <c r="AK604" s="53">
        <v>2.5476999999999999</v>
      </c>
      <c r="AL604" s="53">
        <v>0</v>
      </c>
      <c r="AM604" s="53">
        <v>2.2998000000000001E-2</v>
      </c>
      <c r="AN604" s="53">
        <v>0.13986100000000001</v>
      </c>
      <c r="AO604" s="53">
        <v>0</v>
      </c>
      <c r="AP604" s="53">
        <v>2.5135960000000002</v>
      </c>
      <c r="AQ604" s="53">
        <v>1.768095</v>
      </c>
      <c r="AR604" s="53">
        <v>3.2426999999999997E-2</v>
      </c>
      <c r="AS604" s="53">
        <v>2.8735E-2</v>
      </c>
      <c r="AT604" s="53">
        <v>1.4126730000000001</v>
      </c>
      <c r="AU604" s="109">
        <v>0</v>
      </c>
      <c r="AV604" s="109">
        <v>1.6577000000000001E-2</v>
      </c>
    </row>
    <row r="605" spans="1:48" x14ac:dyDescent="0.3">
      <c r="A605" s="9">
        <v>604</v>
      </c>
      <c r="B605" s="3">
        <v>43825</v>
      </c>
      <c r="C605" s="112">
        <v>5.7641390000000001</v>
      </c>
      <c r="D605" s="54">
        <v>1.7354999999999999E-2</v>
      </c>
      <c r="E605" s="112">
        <v>2.8858000000000002E-2</v>
      </c>
      <c r="F605" s="54">
        <v>5.0169579999999998</v>
      </c>
      <c r="G605" s="54">
        <v>1.9222840000000001</v>
      </c>
      <c r="H605" s="54">
        <v>6.7196889999999998</v>
      </c>
      <c r="I605" s="54">
        <v>4.0278000000000001E-2</v>
      </c>
      <c r="J605" s="54">
        <v>1.829796</v>
      </c>
      <c r="K605" s="54">
        <v>1.06792</v>
      </c>
      <c r="L605" s="54">
        <v>1.920445</v>
      </c>
      <c r="M605" s="54">
        <v>0.170739</v>
      </c>
      <c r="N605" s="54">
        <v>1.432207</v>
      </c>
      <c r="O605" s="54">
        <v>0.12887599999999999</v>
      </c>
      <c r="P605" s="54">
        <v>7.3856820000000001</v>
      </c>
      <c r="Q605" s="54">
        <v>0</v>
      </c>
      <c r="R605" s="54">
        <v>3.2174000000000001E-2</v>
      </c>
      <c r="S605" s="54">
        <v>3.09</v>
      </c>
      <c r="T605" s="54">
        <v>4.2560000000000001E-2</v>
      </c>
      <c r="U605" s="54">
        <v>6.2262380000000004</v>
      </c>
      <c r="V605" s="54">
        <v>7.0736800000000004</v>
      </c>
      <c r="W605" s="54">
        <v>1.8383560000000001</v>
      </c>
      <c r="X605" s="54">
        <v>2.2606999999999999E-2</v>
      </c>
      <c r="Y605" s="54">
        <v>1.7358699999999998</v>
      </c>
      <c r="Z605" s="54">
        <v>1.0007360000000001</v>
      </c>
      <c r="AA605" s="54">
        <v>6.7204829999999998</v>
      </c>
      <c r="AB605" s="54">
        <v>0</v>
      </c>
      <c r="AC605" s="54">
        <v>6.6804709999999998</v>
      </c>
      <c r="AD605" s="54">
        <v>1.364986</v>
      </c>
      <c r="AE605" s="54">
        <v>114.821276</v>
      </c>
      <c r="AF605" s="54">
        <v>8.9092070000000003</v>
      </c>
      <c r="AG605" s="53">
        <v>79.683886000000001</v>
      </c>
      <c r="AH605" s="53">
        <v>5.8809E-2</v>
      </c>
      <c r="AI605" s="54">
        <v>1.0619149999999999</v>
      </c>
      <c r="AJ605" s="54">
        <v>1.8188359999999999</v>
      </c>
      <c r="AK605" s="53">
        <v>2.5333000000000001</v>
      </c>
      <c r="AL605" s="53">
        <v>0</v>
      </c>
      <c r="AM605" s="53">
        <v>2.2908999999999999E-2</v>
      </c>
      <c r="AN605" s="53">
        <v>0.139512</v>
      </c>
      <c r="AO605" s="53">
        <v>0</v>
      </c>
      <c r="AP605" s="53">
        <v>2.5135960000000002</v>
      </c>
      <c r="AQ605" s="53">
        <v>1.768095</v>
      </c>
      <c r="AR605" s="53">
        <v>3.2426999999999997E-2</v>
      </c>
      <c r="AS605" s="53">
        <v>2.8735E-2</v>
      </c>
      <c r="AT605" s="53">
        <v>1.410784</v>
      </c>
      <c r="AU605" s="109">
        <v>0</v>
      </c>
      <c r="AV605" s="109">
        <v>1.6424999999999999E-2</v>
      </c>
    </row>
    <row r="606" spans="1:48" x14ac:dyDescent="0.3">
      <c r="A606" s="9">
        <v>605</v>
      </c>
      <c r="B606" s="3">
        <v>43824</v>
      </c>
      <c r="C606" s="112">
        <v>5.7626179999999998</v>
      </c>
      <c r="D606" s="54">
        <v>1.7350000000000001E-2</v>
      </c>
      <c r="E606" s="112">
        <v>2.8849E-2</v>
      </c>
      <c r="F606" s="54">
        <v>5.0147950000000003</v>
      </c>
      <c r="G606" s="54">
        <v>1.9209270000000001</v>
      </c>
      <c r="H606" s="54">
        <v>6.72682</v>
      </c>
      <c r="I606" s="54">
        <v>4.0585999999999997E-2</v>
      </c>
      <c r="J606" s="54">
        <v>1.827977</v>
      </c>
      <c r="K606" s="54">
        <v>1.069566</v>
      </c>
      <c r="L606" s="54">
        <v>1.9191830000000001</v>
      </c>
      <c r="M606" s="54">
        <v>0.17070099999999999</v>
      </c>
      <c r="N606" s="54">
        <v>1.4332549999999999</v>
      </c>
      <c r="O606" s="54">
        <v>0.12884000000000001</v>
      </c>
      <c r="P606" s="54">
        <v>7.3714440000000003</v>
      </c>
      <c r="Q606" s="54">
        <v>0</v>
      </c>
      <c r="R606" s="54">
        <v>3.2058999999999997E-2</v>
      </c>
      <c r="S606" s="54">
        <v>3.0825999999999998</v>
      </c>
      <c r="T606" s="54">
        <v>4.2611000000000003E-2</v>
      </c>
      <c r="U606" s="54">
        <v>6.2262380000000004</v>
      </c>
      <c r="V606" s="54">
        <v>7.0736800000000004</v>
      </c>
      <c r="W606" s="54">
        <v>1.8375159999999999</v>
      </c>
      <c r="X606" s="54">
        <v>2.2599000000000001E-2</v>
      </c>
      <c r="Y606" s="54">
        <v>1.73176</v>
      </c>
      <c r="Z606" s="54">
        <v>1.0004869999999999</v>
      </c>
      <c r="AA606" s="54">
        <v>6.7277930000000001</v>
      </c>
      <c r="AB606" s="54">
        <v>0</v>
      </c>
      <c r="AC606" s="54">
        <v>6.6804709999999998</v>
      </c>
      <c r="AD606" s="54">
        <v>1.364986</v>
      </c>
      <c r="AE606" s="54">
        <v>114.777432</v>
      </c>
      <c r="AF606" s="54">
        <v>8.9038970000000006</v>
      </c>
      <c r="AG606" s="53">
        <v>79.660523999999995</v>
      </c>
      <c r="AH606" s="53">
        <v>5.8793999999999999E-2</v>
      </c>
      <c r="AI606" s="54">
        <v>1.0622510000000001</v>
      </c>
      <c r="AJ606" s="54">
        <v>1.818011</v>
      </c>
      <c r="AK606" s="53">
        <v>2.5312999999999999</v>
      </c>
      <c r="AL606" s="53">
        <v>0</v>
      </c>
      <c r="AM606" s="53">
        <v>2.2887999999999999E-2</v>
      </c>
      <c r="AN606" s="53">
        <v>0.139156</v>
      </c>
      <c r="AO606" s="53">
        <v>0</v>
      </c>
      <c r="AP606" s="53">
        <v>2.5135960000000002</v>
      </c>
      <c r="AQ606" s="53">
        <v>1.768095</v>
      </c>
      <c r="AR606" s="53">
        <v>3.2426999999999997E-2</v>
      </c>
      <c r="AS606" s="53">
        <v>2.8735E-2</v>
      </c>
      <c r="AT606" s="53">
        <v>1.409343</v>
      </c>
      <c r="AU606" s="109">
        <v>0</v>
      </c>
      <c r="AV606" s="109">
        <v>1.6447E-2</v>
      </c>
    </row>
    <row r="607" spans="1:48" x14ac:dyDescent="0.3">
      <c r="A607" s="9">
        <v>606</v>
      </c>
      <c r="B607" s="3">
        <v>43823</v>
      </c>
      <c r="C607" s="112">
        <v>5.7613190000000003</v>
      </c>
      <c r="D607" s="54">
        <v>1.7343999999999998E-2</v>
      </c>
      <c r="E607" s="112">
        <v>2.8840000000000001E-2</v>
      </c>
      <c r="F607" s="54">
        <v>5.0114140000000003</v>
      </c>
      <c r="G607" s="54">
        <v>1.9155930000000001</v>
      </c>
      <c r="H607" s="54">
        <v>6.7174069999999997</v>
      </c>
      <c r="I607" s="54">
        <v>4.0404000000000002E-2</v>
      </c>
      <c r="J607" s="54">
        <v>1.8085960000000001</v>
      </c>
      <c r="K607" s="54">
        <v>1.0625009999999999</v>
      </c>
      <c r="L607" s="54">
        <v>1.916039</v>
      </c>
      <c r="M607" s="54">
        <v>0.17066200000000001</v>
      </c>
      <c r="N607" s="54">
        <v>1.4302299999999999</v>
      </c>
      <c r="O607" s="54">
        <v>0.12881300000000001</v>
      </c>
      <c r="P607" s="54">
        <v>7.3689309999999999</v>
      </c>
      <c r="Q607" s="54">
        <v>0</v>
      </c>
      <c r="R607" s="54">
        <v>3.1859999999999999E-2</v>
      </c>
      <c r="S607" s="54">
        <v>3.0516000000000001</v>
      </c>
      <c r="T607" s="54">
        <v>4.2626999999999998E-2</v>
      </c>
      <c r="U607" s="54">
        <v>6.2262380000000004</v>
      </c>
      <c r="V607" s="54">
        <v>7.0736800000000004</v>
      </c>
      <c r="W607" s="54">
        <v>1.835963</v>
      </c>
      <c r="X607" s="54">
        <v>2.2594E-2</v>
      </c>
      <c r="Y607" s="54">
        <v>1.71441</v>
      </c>
      <c r="Z607" s="54">
        <v>1.0002679999999999</v>
      </c>
      <c r="AA607" s="54">
        <v>6.7180840000000002</v>
      </c>
      <c r="AB607" s="54">
        <v>0</v>
      </c>
      <c r="AC607" s="54">
        <v>6.6804709999999998</v>
      </c>
      <c r="AD607" s="54">
        <v>1.364986</v>
      </c>
      <c r="AE607" s="54">
        <v>114.72985799999999</v>
      </c>
      <c r="AF607" s="54">
        <v>8.8864090000000004</v>
      </c>
      <c r="AG607" s="53">
        <v>79.587573000000006</v>
      </c>
      <c r="AH607" s="53">
        <v>5.8769000000000002E-2</v>
      </c>
      <c r="AI607" s="54">
        <v>1.061396</v>
      </c>
      <c r="AJ607" s="54">
        <v>1.8165169999999999</v>
      </c>
      <c r="AK607" s="53">
        <v>2.5245000000000002</v>
      </c>
      <c r="AL607" s="53">
        <v>0</v>
      </c>
      <c r="AM607" s="53">
        <v>2.2991000000000001E-2</v>
      </c>
      <c r="AN607" s="53">
        <v>0.138599</v>
      </c>
      <c r="AO607" s="53">
        <v>0</v>
      </c>
      <c r="AP607" s="53">
        <v>2.4510879999999999</v>
      </c>
      <c r="AQ607" s="53">
        <v>1.768095</v>
      </c>
      <c r="AR607" s="53">
        <v>3.1882000000000001E-2</v>
      </c>
      <c r="AS607" s="53">
        <v>2.8674999999999999E-2</v>
      </c>
      <c r="AT607" s="53">
        <v>1.406466</v>
      </c>
      <c r="AU607" s="109">
        <v>0</v>
      </c>
      <c r="AV607" s="109">
        <v>1.6337000000000001E-2</v>
      </c>
    </row>
    <row r="608" spans="1:48" x14ac:dyDescent="0.3">
      <c r="A608" s="9">
        <v>607</v>
      </c>
      <c r="B608" s="3">
        <v>43822</v>
      </c>
      <c r="C608" s="112">
        <v>5.759811</v>
      </c>
      <c r="D608" s="54">
        <v>1.7336000000000001E-2</v>
      </c>
      <c r="E608" s="112">
        <v>2.8830999999999999E-2</v>
      </c>
      <c r="F608" s="54">
        <v>5.0072239999999999</v>
      </c>
      <c r="G608" s="54">
        <v>1.9116660000000001</v>
      </c>
      <c r="H608" s="54">
        <v>6.6938339999999998</v>
      </c>
      <c r="I608" s="54">
        <v>4.0534000000000001E-2</v>
      </c>
      <c r="J608" s="54">
        <v>1.8016650000000001</v>
      </c>
      <c r="K608" s="54">
        <v>1.048068</v>
      </c>
      <c r="L608" s="54">
        <v>1.914077</v>
      </c>
      <c r="M608" s="54">
        <v>0.17062099999999999</v>
      </c>
      <c r="N608" s="54">
        <v>1.4248209999999999</v>
      </c>
      <c r="O608" s="54">
        <v>0.128776</v>
      </c>
      <c r="P608" s="54">
        <v>7.3641310000000004</v>
      </c>
      <c r="Q608" s="54">
        <v>0</v>
      </c>
      <c r="R608" s="54">
        <v>3.1522000000000001E-2</v>
      </c>
      <c r="S608" s="54">
        <v>3.0134000000000003</v>
      </c>
      <c r="T608" s="54">
        <v>4.2339000000000002E-2</v>
      </c>
      <c r="U608" s="54">
        <v>6.2262380000000004</v>
      </c>
      <c r="V608" s="54">
        <v>7.0736800000000004</v>
      </c>
      <c r="W608" s="54">
        <v>1.8335330000000001</v>
      </c>
      <c r="X608" s="54">
        <v>2.2586999999999999E-2</v>
      </c>
      <c r="Y608" s="54">
        <v>1.6930400000000001</v>
      </c>
      <c r="Z608" s="54">
        <v>0</v>
      </c>
      <c r="AA608" s="54">
        <v>6.7028109999999996</v>
      </c>
      <c r="AB608" s="54">
        <v>0</v>
      </c>
      <c r="AC608" s="54">
        <v>6.6804709999999998</v>
      </c>
      <c r="AD608" s="54">
        <v>1.364986</v>
      </c>
      <c r="AE608" s="54">
        <v>114.692725</v>
      </c>
      <c r="AF608" s="54">
        <v>8.866771</v>
      </c>
      <c r="AG608" s="53">
        <v>79.507222999999996</v>
      </c>
      <c r="AH608" s="53">
        <v>5.8687000000000003E-2</v>
      </c>
      <c r="AI608" s="54">
        <v>1.0595669999999999</v>
      </c>
      <c r="AJ608" s="54">
        <v>1.8141659999999999</v>
      </c>
      <c r="AK608" s="53">
        <v>2.5137</v>
      </c>
      <c r="AL608" s="53">
        <v>0</v>
      </c>
      <c r="AM608" s="53">
        <v>2.29E-2</v>
      </c>
      <c r="AN608" s="53">
        <v>0.13797300000000001</v>
      </c>
      <c r="AO608" s="53">
        <v>0</v>
      </c>
      <c r="AP608" s="53">
        <v>2.4510879999999999</v>
      </c>
      <c r="AQ608" s="53">
        <v>1.768095</v>
      </c>
      <c r="AR608" s="53">
        <v>3.1882000000000001E-2</v>
      </c>
      <c r="AS608" s="53">
        <v>2.8674999999999999E-2</v>
      </c>
      <c r="AT608" s="53">
        <v>1.4059630000000001</v>
      </c>
      <c r="AU608" s="109">
        <v>0</v>
      </c>
      <c r="AV608" s="109">
        <v>1.6237999999999999E-2</v>
      </c>
    </row>
    <row r="609" spans="1:48" x14ac:dyDescent="0.3">
      <c r="A609" s="9">
        <v>608</v>
      </c>
      <c r="B609" s="3">
        <v>43819</v>
      </c>
      <c r="C609" s="112">
        <v>5.7551459999999999</v>
      </c>
      <c r="D609" s="54">
        <v>1.7309000000000001E-2</v>
      </c>
      <c r="E609" s="112">
        <v>2.8804E-2</v>
      </c>
      <c r="F609" s="54">
        <v>5.0015219999999996</v>
      </c>
      <c r="G609" s="54">
        <v>1.9071800000000001</v>
      </c>
      <c r="H609" s="54">
        <v>6.7014909999999999</v>
      </c>
      <c r="I609" s="54">
        <v>4.0037999999999997E-2</v>
      </c>
      <c r="J609" s="54">
        <v>1.7744139999999999</v>
      </c>
      <c r="K609" s="54">
        <v>1.043928</v>
      </c>
      <c r="L609" s="54">
        <v>1.9115359999999999</v>
      </c>
      <c r="M609" s="54">
        <v>0.17049600000000001</v>
      </c>
      <c r="N609" s="54">
        <v>1.421929</v>
      </c>
      <c r="O609" s="54">
        <v>0.128665</v>
      </c>
      <c r="P609" s="54">
        <v>7.3489610000000001</v>
      </c>
      <c r="Q609" s="54">
        <v>0</v>
      </c>
      <c r="R609" s="54">
        <v>3.1349000000000002E-2</v>
      </c>
      <c r="S609" s="54">
        <v>2.9983</v>
      </c>
      <c r="T609" s="54">
        <v>4.2276000000000001E-2</v>
      </c>
      <c r="U609" s="54">
        <v>6.0745009999999997</v>
      </c>
      <c r="V609" s="54">
        <v>6.881551</v>
      </c>
      <c r="W609" s="54">
        <v>1.8320909999999999</v>
      </c>
      <c r="X609" s="54">
        <v>2.2565999999999999E-2</v>
      </c>
      <c r="Y609" s="54">
        <v>1.6847000000000001</v>
      </c>
      <c r="Z609" s="54">
        <v>0</v>
      </c>
      <c r="AA609" s="54">
        <v>6.7131959999999999</v>
      </c>
      <c r="AB609" s="54">
        <v>0</v>
      </c>
      <c r="AC609" s="54">
        <v>6.5223890000000004</v>
      </c>
      <c r="AD609" s="54">
        <v>1.348711</v>
      </c>
      <c r="AE609" s="54">
        <v>114.535657</v>
      </c>
      <c r="AF609" s="54">
        <v>8.8588229999999992</v>
      </c>
      <c r="AG609" s="53">
        <v>79.447203000000002</v>
      </c>
      <c r="AH609" s="53">
        <v>5.858E-2</v>
      </c>
      <c r="AI609" s="54">
        <v>1.061385</v>
      </c>
      <c r="AJ609" s="54">
        <v>1.812681</v>
      </c>
      <c r="AK609" s="53">
        <v>2.5048999999999997</v>
      </c>
      <c r="AL609" s="53">
        <v>0</v>
      </c>
      <c r="AM609" s="53">
        <v>2.2772000000000001E-2</v>
      </c>
      <c r="AN609" s="53">
        <v>0.13750599999999999</v>
      </c>
      <c r="AO609" s="53">
        <v>0</v>
      </c>
      <c r="AP609" s="53">
        <v>2.4510879999999999</v>
      </c>
      <c r="AQ609" s="53">
        <v>1.768095</v>
      </c>
      <c r="AR609" s="53">
        <v>3.1882000000000001E-2</v>
      </c>
      <c r="AS609" s="53">
        <v>2.8674999999999999E-2</v>
      </c>
      <c r="AT609" s="53">
        <v>1.401967</v>
      </c>
      <c r="AU609" s="109">
        <v>0</v>
      </c>
      <c r="AV609" s="109">
        <v>1.644E-2</v>
      </c>
    </row>
    <row r="610" spans="1:48" x14ac:dyDescent="0.3">
      <c r="A610" s="9">
        <v>609</v>
      </c>
      <c r="B610" s="3">
        <v>43818</v>
      </c>
      <c r="C610" s="112">
        <v>5.753584</v>
      </c>
      <c r="D610" s="54">
        <v>1.7297E-2</v>
      </c>
      <c r="E610" s="112">
        <v>2.8795000000000001E-2</v>
      </c>
      <c r="F610" s="54">
        <v>4.9979579999999997</v>
      </c>
      <c r="G610" s="54">
        <v>1.9051020000000001</v>
      </c>
      <c r="H610" s="54">
        <v>6.6718780000000004</v>
      </c>
      <c r="I610" s="54">
        <v>4.0053999999999999E-2</v>
      </c>
      <c r="J610" s="54">
        <v>1.7668699999999999</v>
      </c>
      <c r="K610" s="54">
        <v>1.041509</v>
      </c>
      <c r="L610" s="54">
        <v>1.9099390000000001</v>
      </c>
      <c r="M610" s="54">
        <v>0.170455</v>
      </c>
      <c r="N610" s="54">
        <v>1.4178360000000001</v>
      </c>
      <c r="O610" s="54">
        <v>0.12862899999999999</v>
      </c>
      <c r="P610" s="54">
        <v>7.3363820000000004</v>
      </c>
      <c r="Q610" s="54">
        <v>0</v>
      </c>
      <c r="R610" s="54">
        <v>3.1217000000000002E-2</v>
      </c>
      <c r="S610" s="54">
        <v>2.9954999999999998</v>
      </c>
      <c r="T610" s="54">
        <v>4.1742000000000001E-2</v>
      </c>
      <c r="U610" s="54">
        <v>6.0745009999999997</v>
      </c>
      <c r="V610" s="54">
        <v>6.881551</v>
      </c>
      <c r="W610" s="54">
        <v>1.829928</v>
      </c>
      <c r="X610" s="54">
        <v>2.256E-2</v>
      </c>
      <c r="Y610" s="54">
        <v>1.6832099999999999</v>
      </c>
      <c r="Z610" s="54">
        <v>0</v>
      </c>
      <c r="AA610" s="54">
        <v>6.6851859999999999</v>
      </c>
      <c r="AB610" s="54">
        <v>0</v>
      </c>
      <c r="AC610" s="54">
        <v>6.5223890000000004</v>
      </c>
      <c r="AD610" s="54">
        <v>1.348711</v>
      </c>
      <c r="AE610" s="54">
        <v>114.459457</v>
      </c>
      <c r="AF610" s="54">
        <v>8.8493790000000008</v>
      </c>
      <c r="AG610" s="53">
        <v>79.390625</v>
      </c>
      <c r="AH610" s="53">
        <v>5.8478000000000002E-2</v>
      </c>
      <c r="AI610" s="54">
        <v>1.056683</v>
      </c>
      <c r="AJ610" s="54">
        <v>1.8105530000000001</v>
      </c>
      <c r="AK610" s="53">
        <v>2.5044</v>
      </c>
      <c r="AL610" s="53">
        <v>0</v>
      </c>
      <c r="AM610" s="53">
        <v>2.2637999999999998E-2</v>
      </c>
      <c r="AN610" s="53">
        <v>0.13709399999999999</v>
      </c>
      <c r="AO610" s="53">
        <v>0</v>
      </c>
      <c r="AP610" s="53">
        <v>2.4510879999999999</v>
      </c>
      <c r="AQ610" s="53">
        <v>1.768095</v>
      </c>
      <c r="AR610" s="53">
        <v>3.1882000000000001E-2</v>
      </c>
      <c r="AS610" s="53">
        <v>2.8674999999999999E-2</v>
      </c>
      <c r="AT610" s="53">
        <v>1.401057</v>
      </c>
      <c r="AU610" s="109">
        <v>0</v>
      </c>
      <c r="AV610" s="109">
        <v>1.6303000000000002E-2</v>
      </c>
    </row>
    <row r="611" spans="1:48" x14ac:dyDescent="0.3">
      <c r="A611" s="9">
        <v>610</v>
      </c>
      <c r="B611" s="3">
        <v>43817</v>
      </c>
      <c r="C611" s="112">
        <v>5.7520290000000003</v>
      </c>
      <c r="D611" s="54">
        <v>1.729E-2</v>
      </c>
      <c r="E611" s="112">
        <v>2.8785999999999999E-2</v>
      </c>
      <c r="F611" s="54">
        <v>4.9977220000000004</v>
      </c>
      <c r="G611" s="54">
        <v>1.9050260000000001</v>
      </c>
      <c r="H611" s="54">
        <v>6.6226969999999996</v>
      </c>
      <c r="I611" s="54">
        <v>3.9648000000000003E-2</v>
      </c>
      <c r="J611" s="54">
        <v>1.7768029999999999</v>
      </c>
      <c r="K611" s="54">
        <v>1.0449580000000001</v>
      </c>
      <c r="L611" s="54">
        <v>1.909686</v>
      </c>
      <c r="M611" s="54">
        <v>0.17041400000000001</v>
      </c>
      <c r="N611" s="54">
        <v>1.4144840000000001</v>
      </c>
      <c r="O611" s="54">
        <v>0.12859200000000001</v>
      </c>
      <c r="P611" s="54">
        <v>7.3482320000000003</v>
      </c>
      <c r="Q611" s="54">
        <v>0</v>
      </c>
      <c r="R611" s="54">
        <v>3.1352999999999999E-2</v>
      </c>
      <c r="S611" s="54">
        <v>3.0203000000000002</v>
      </c>
      <c r="T611" s="54">
        <v>4.1196000000000003E-2</v>
      </c>
      <c r="U611" s="54">
        <v>6.0745009999999997</v>
      </c>
      <c r="V611" s="54">
        <v>6.881551</v>
      </c>
      <c r="W611" s="54">
        <v>1.82883</v>
      </c>
      <c r="X611" s="54">
        <v>2.2551999999999999E-2</v>
      </c>
      <c r="Y611" s="54">
        <v>1.69737</v>
      </c>
      <c r="Z611" s="54">
        <v>0</v>
      </c>
      <c r="AA611" s="54">
        <v>6.6356219999999997</v>
      </c>
      <c r="AB611" s="54">
        <v>0</v>
      </c>
      <c r="AC611" s="54">
        <v>6.5223890000000004</v>
      </c>
      <c r="AD611" s="54">
        <v>1.348711</v>
      </c>
      <c r="AE611" s="54">
        <v>114.44612600000001</v>
      </c>
      <c r="AF611" s="54">
        <v>8.8502639999999992</v>
      </c>
      <c r="AG611" s="53">
        <v>79.348005000000001</v>
      </c>
      <c r="AH611" s="53">
        <v>5.8534000000000003E-2</v>
      </c>
      <c r="AI611" s="54">
        <v>1.0496490000000001</v>
      </c>
      <c r="AJ611" s="54">
        <v>1.8094730000000001</v>
      </c>
      <c r="AK611" s="53">
        <v>2.5132000000000003</v>
      </c>
      <c r="AL611" s="53">
        <v>0</v>
      </c>
      <c r="AM611" s="53">
        <v>2.2519000000000001E-2</v>
      </c>
      <c r="AN611" s="53">
        <v>0.137321</v>
      </c>
      <c r="AO611" s="53">
        <v>0</v>
      </c>
      <c r="AP611" s="53">
        <v>2.4510879999999999</v>
      </c>
      <c r="AQ611" s="53">
        <v>1.768095</v>
      </c>
      <c r="AR611" s="53">
        <v>3.1882000000000001E-2</v>
      </c>
      <c r="AS611" s="53">
        <v>2.8674999999999999E-2</v>
      </c>
      <c r="AT611" s="53">
        <v>1.401629</v>
      </c>
      <c r="AU611" s="109">
        <v>0</v>
      </c>
      <c r="AV611" s="109">
        <v>1.6157000000000001E-2</v>
      </c>
    </row>
    <row r="612" spans="1:48" x14ac:dyDescent="0.3">
      <c r="A612" s="9">
        <v>611</v>
      </c>
      <c r="B612" s="3">
        <v>43816</v>
      </c>
      <c r="C612" s="112">
        <v>5.7501600000000002</v>
      </c>
      <c r="D612" s="54">
        <v>1.7284999999999998E-2</v>
      </c>
      <c r="E612" s="112">
        <v>2.8777E-2</v>
      </c>
      <c r="F612" s="54">
        <v>4.9941009999999997</v>
      </c>
      <c r="G612" s="54">
        <v>1.903278</v>
      </c>
      <c r="H612" s="54">
        <v>6.5900290000000004</v>
      </c>
      <c r="I612" s="54">
        <v>3.9795999999999998E-2</v>
      </c>
      <c r="J612" s="54">
        <v>1.7819560000000001</v>
      </c>
      <c r="K612" s="54">
        <v>1.047847</v>
      </c>
      <c r="L612" s="54">
        <v>1.907958</v>
      </c>
      <c r="M612" s="54">
        <v>0.170373</v>
      </c>
      <c r="N612" s="54">
        <v>1.4135489999999999</v>
      </c>
      <c r="O612" s="54">
        <v>0.12853600000000001</v>
      </c>
      <c r="P612" s="54">
        <v>7.3498000000000001</v>
      </c>
      <c r="Q612" s="54">
        <v>0</v>
      </c>
      <c r="R612" s="54">
        <v>3.1391000000000002E-2</v>
      </c>
      <c r="S612" s="54">
        <v>3.0408999999999997</v>
      </c>
      <c r="T612" s="54">
        <v>4.0896000000000002E-2</v>
      </c>
      <c r="U612" s="54">
        <v>6.0745009999999997</v>
      </c>
      <c r="V612" s="54">
        <v>6.881551</v>
      </c>
      <c r="W612" s="54">
        <v>1.8281989999999999</v>
      </c>
      <c r="X612" s="54">
        <v>2.2542E-2</v>
      </c>
      <c r="Y612" s="54">
        <v>1.7084699999999999</v>
      </c>
      <c r="Z612" s="54">
        <v>0</v>
      </c>
      <c r="AA612" s="54">
        <v>6.6124010000000002</v>
      </c>
      <c r="AB612" s="54">
        <v>0</v>
      </c>
      <c r="AC612" s="54">
        <v>6.5223890000000004</v>
      </c>
      <c r="AD612" s="54">
        <v>1.348711</v>
      </c>
      <c r="AE612" s="54">
        <v>114.38798199999999</v>
      </c>
      <c r="AF612" s="54">
        <v>8.8457969999999992</v>
      </c>
      <c r="AG612" s="53">
        <v>79.310243999999997</v>
      </c>
      <c r="AH612" s="53">
        <v>5.8502999999999999E-2</v>
      </c>
      <c r="AI612" s="54">
        <v>1.0451630000000001</v>
      </c>
      <c r="AJ612" s="54">
        <v>1.8088390000000001</v>
      </c>
      <c r="AK612" s="53">
        <v>2.5219</v>
      </c>
      <c r="AL612" s="53">
        <v>0</v>
      </c>
      <c r="AM612" s="53">
        <v>2.2401999999999998E-2</v>
      </c>
      <c r="AN612" s="53">
        <v>0.13750999999999999</v>
      </c>
      <c r="AO612" s="53">
        <v>0</v>
      </c>
      <c r="AP612" s="53">
        <v>2.3904770000000002</v>
      </c>
      <c r="AQ612" s="53">
        <v>1.768095</v>
      </c>
      <c r="AR612" s="53">
        <v>3.1595999999999999E-2</v>
      </c>
      <c r="AS612" s="53">
        <v>2.86E-2</v>
      </c>
      <c r="AT612" s="53">
        <v>1.399705</v>
      </c>
      <c r="AU612" s="109">
        <v>0</v>
      </c>
      <c r="AV612" s="109">
        <v>1.5937E-2</v>
      </c>
    </row>
    <row r="613" spans="1:48" x14ac:dyDescent="0.3">
      <c r="A613" s="9">
        <v>612</v>
      </c>
      <c r="B613" s="3">
        <v>43815</v>
      </c>
      <c r="C613" s="112">
        <v>5.7485720000000002</v>
      </c>
      <c r="D613" s="54">
        <v>1.7278999999999999E-2</v>
      </c>
      <c r="E613" s="112">
        <v>2.8767000000000001E-2</v>
      </c>
      <c r="F613" s="54">
        <v>4.9885549999999999</v>
      </c>
      <c r="G613" s="54">
        <v>1.896023</v>
      </c>
      <c r="H613" s="54">
        <v>6.5199629999999997</v>
      </c>
      <c r="I613" s="54">
        <v>3.8852999999999999E-2</v>
      </c>
      <c r="J613" s="54">
        <v>1.768108</v>
      </c>
      <c r="K613" s="54">
        <v>1.0456160000000001</v>
      </c>
      <c r="L613" s="54">
        <v>1.9053500000000001</v>
      </c>
      <c r="M613" s="54">
        <v>0.17033000000000001</v>
      </c>
      <c r="N613" s="54">
        <v>1.4030020000000001</v>
      </c>
      <c r="O613" s="54">
        <v>0.128495</v>
      </c>
      <c r="P613" s="54">
        <v>7.3542959999999997</v>
      </c>
      <c r="Q613" s="54">
        <v>0</v>
      </c>
      <c r="R613" s="54">
        <v>3.1168000000000001E-2</v>
      </c>
      <c r="S613" s="54">
        <v>3.0084</v>
      </c>
      <c r="T613" s="54">
        <v>3.9962999999999999E-2</v>
      </c>
      <c r="U613" s="54">
        <v>6.0745009999999997</v>
      </c>
      <c r="V613" s="54">
        <v>6.881551</v>
      </c>
      <c r="W613" s="54">
        <v>1.825099</v>
      </c>
      <c r="X613" s="54">
        <v>2.2534999999999999E-2</v>
      </c>
      <c r="Y613" s="54">
        <v>1.6906399999999999</v>
      </c>
      <c r="Z613" s="54">
        <v>0</v>
      </c>
      <c r="AA613" s="54">
        <v>6.5400530000000003</v>
      </c>
      <c r="AB613" s="54">
        <v>0</v>
      </c>
      <c r="AC613" s="54">
        <v>6.5223890000000004</v>
      </c>
      <c r="AD613" s="54">
        <v>1.348711</v>
      </c>
      <c r="AE613" s="54">
        <v>114.32039</v>
      </c>
      <c r="AF613" s="54">
        <v>8.8298400000000008</v>
      </c>
      <c r="AG613" s="53">
        <v>79.187880000000007</v>
      </c>
      <c r="AH613" s="53">
        <v>5.8394000000000001E-2</v>
      </c>
      <c r="AI613" s="54">
        <v>1.036049</v>
      </c>
      <c r="AJ613" s="54">
        <v>1.805793</v>
      </c>
      <c r="AK613" s="53">
        <v>2.5087999999999999</v>
      </c>
      <c r="AL613" s="53">
        <v>0</v>
      </c>
      <c r="AM613" s="53">
        <v>2.2016000000000001E-2</v>
      </c>
      <c r="AN613" s="53">
        <v>0.13697100000000001</v>
      </c>
      <c r="AO613" s="53">
        <v>0</v>
      </c>
      <c r="AP613" s="53">
        <v>2.3904770000000002</v>
      </c>
      <c r="AQ613" s="53">
        <v>1.768095</v>
      </c>
      <c r="AR613" s="53">
        <v>3.1595999999999999E-2</v>
      </c>
      <c r="AS613" s="53">
        <v>2.86E-2</v>
      </c>
      <c r="AT613" s="53">
        <v>1.397583</v>
      </c>
      <c r="AU613" s="109">
        <v>0</v>
      </c>
      <c r="AV613" s="109">
        <v>1.5630000000000002E-2</v>
      </c>
    </row>
    <row r="614" spans="1:48" x14ac:dyDescent="0.3">
      <c r="A614" s="9">
        <v>613</v>
      </c>
      <c r="B614" s="3">
        <v>43812</v>
      </c>
      <c r="C614" s="112">
        <v>5.7436040000000004</v>
      </c>
      <c r="D614" s="54">
        <v>1.7264000000000002E-2</v>
      </c>
      <c r="E614" s="112">
        <v>2.8740999999999999E-2</v>
      </c>
      <c r="F614" s="54">
        <v>4.9824640000000002</v>
      </c>
      <c r="G614" s="54">
        <v>1.8915930000000001</v>
      </c>
      <c r="H614" s="54">
        <v>6.5232489999999999</v>
      </c>
      <c r="I614" s="54">
        <v>3.9135999999999997E-2</v>
      </c>
      <c r="J614" s="54">
        <v>1.766356</v>
      </c>
      <c r="K614" s="54">
        <v>1.044386</v>
      </c>
      <c r="L614" s="54">
        <v>1.903484</v>
      </c>
      <c r="M614" s="54">
        <v>0.17019500000000001</v>
      </c>
      <c r="N614" s="54">
        <v>1.4027860000000001</v>
      </c>
      <c r="O614" s="54">
        <v>0.12836400000000001</v>
      </c>
      <c r="P614" s="54">
        <v>7.3364419999999999</v>
      </c>
      <c r="Q614" s="54">
        <v>0</v>
      </c>
      <c r="R614" s="54">
        <v>3.1328000000000002E-2</v>
      </c>
      <c r="S614" s="54">
        <v>3.0086999999999997</v>
      </c>
      <c r="T614" s="54">
        <v>4.011E-2</v>
      </c>
      <c r="U614" s="54">
        <v>6.034713</v>
      </c>
      <c r="V614" s="54">
        <v>6.810155</v>
      </c>
      <c r="W614" s="54">
        <v>1.825342</v>
      </c>
      <c r="X614" s="54">
        <v>2.2506999999999999E-2</v>
      </c>
      <c r="Y614" s="54">
        <v>1.6918</v>
      </c>
      <c r="Z614" s="54">
        <v>0</v>
      </c>
      <c r="AA614" s="54">
        <v>6.5521799999999999</v>
      </c>
      <c r="AB614" s="54">
        <v>0</v>
      </c>
      <c r="AC614" s="54">
        <v>6.477773</v>
      </c>
      <c r="AD614" s="54">
        <v>1.339137</v>
      </c>
      <c r="AE614" s="54">
        <v>113.95170299999999</v>
      </c>
      <c r="AF614" s="54">
        <v>8.8176009999999998</v>
      </c>
      <c r="AG614" s="53">
        <v>79.111842999999993</v>
      </c>
      <c r="AH614" s="53">
        <v>5.8313999999999998E-2</v>
      </c>
      <c r="AI614" s="54">
        <v>1.033487</v>
      </c>
      <c r="AJ614" s="54">
        <v>1.806092</v>
      </c>
      <c r="AK614" s="53">
        <v>2.5165000000000002</v>
      </c>
      <c r="AL614" s="53">
        <v>0</v>
      </c>
      <c r="AM614" s="53">
        <v>2.1982000000000002E-2</v>
      </c>
      <c r="AN614" s="53">
        <v>0.137069</v>
      </c>
      <c r="AO614" s="53">
        <v>0</v>
      </c>
      <c r="AP614" s="53">
        <v>2.3904770000000002</v>
      </c>
      <c r="AQ614" s="53">
        <v>1.768095</v>
      </c>
      <c r="AR614" s="53">
        <v>3.1595999999999999E-2</v>
      </c>
      <c r="AS614" s="53">
        <v>2.86E-2</v>
      </c>
      <c r="AT614" s="53">
        <v>1.396323</v>
      </c>
      <c r="AU614" s="109">
        <v>0</v>
      </c>
      <c r="AV614" s="109">
        <v>1.5543E-2</v>
      </c>
    </row>
    <row r="615" spans="1:48" x14ac:dyDescent="0.3">
      <c r="A615" s="9">
        <v>614</v>
      </c>
      <c r="B615" s="3">
        <v>43811</v>
      </c>
      <c r="C615" s="112">
        <v>5.7422829999999996</v>
      </c>
      <c r="D615" s="54">
        <v>1.7260000000000001E-2</v>
      </c>
      <c r="E615" s="112">
        <v>2.8732000000000001E-2</v>
      </c>
      <c r="F615" s="54">
        <v>4.9777909999999999</v>
      </c>
      <c r="G615" s="54">
        <v>1.8818980000000001</v>
      </c>
      <c r="H615" s="54">
        <v>6.5267600000000003</v>
      </c>
      <c r="I615" s="54">
        <v>3.9086999999999997E-2</v>
      </c>
      <c r="J615" s="54">
        <v>1.732788</v>
      </c>
      <c r="K615" s="54">
        <v>1.030038</v>
      </c>
      <c r="L615" s="54">
        <v>1.9010990000000001</v>
      </c>
      <c r="M615" s="54">
        <v>0.17014899999999999</v>
      </c>
      <c r="N615" s="54">
        <v>1.397472</v>
      </c>
      <c r="O615" s="54">
        <v>0.12831899999999999</v>
      </c>
      <c r="P615" s="54">
        <v>7.3267519999999999</v>
      </c>
      <c r="Q615" s="54">
        <v>0</v>
      </c>
      <c r="R615" s="54">
        <v>3.1033000000000002E-2</v>
      </c>
      <c r="S615" s="54">
        <v>2.9474</v>
      </c>
      <c r="T615" s="54">
        <v>3.9578000000000002E-2</v>
      </c>
      <c r="U615" s="54">
        <v>6.034713</v>
      </c>
      <c r="V615" s="54">
        <v>6.810155</v>
      </c>
      <c r="W615" s="54">
        <v>1.8204309999999999</v>
      </c>
      <c r="X615" s="54">
        <v>2.2501E-2</v>
      </c>
      <c r="Y615" s="54">
        <v>1.6572500000000001</v>
      </c>
      <c r="Z615" s="54">
        <v>0</v>
      </c>
      <c r="AA615" s="54">
        <v>6.5610330000000001</v>
      </c>
      <c r="AB615" s="54">
        <v>0</v>
      </c>
      <c r="AC615" s="54">
        <v>6.477773</v>
      </c>
      <c r="AD615" s="54">
        <v>1.339137</v>
      </c>
      <c r="AE615" s="54">
        <v>113.893356</v>
      </c>
      <c r="AF615" s="54">
        <v>8.7756530000000001</v>
      </c>
      <c r="AG615" s="53">
        <v>79.008296999999999</v>
      </c>
      <c r="AH615" s="53">
        <v>5.8276000000000001E-2</v>
      </c>
      <c r="AI615" s="54">
        <v>1.033801</v>
      </c>
      <c r="AJ615" s="54">
        <v>1.8011630000000001</v>
      </c>
      <c r="AK615" s="53">
        <v>2.5181999999999998</v>
      </c>
      <c r="AL615" s="53">
        <v>0</v>
      </c>
      <c r="AM615" s="53">
        <v>2.1968000000000001E-2</v>
      </c>
      <c r="AN615" s="53">
        <v>0.13666700000000001</v>
      </c>
      <c r="AO615" s="53">
        <v>0</v>
      </c>
      <c r="AP615" s="53">
        <v>2.3904770000000002</v>
      </c>
      <c r="AQ615" s="53">
        <v>1.768095</v>
      </c>
      <c r="AR615" s="53">
        <v>3.1595999999999999E-2</v>
      </c>
      <c r="AS615" s="53">
        <v>2.86E-2</v>
      </c>
      <c r="AT615" s="53">
        <v>1.394509</v>
      </c>
      <c r="AU615" s="109">
        <v>0</v>
      </c>
      <c r="AV615" s="109">
        <v>1.545E-2</v>
      </c>
    </row>
    <row r="616" spans="1:48" x14ac:dyDescent="0.3">
      <c r="A616" s="9">
        <v>615</v>
      </c>
      <c r="B616" s="3">
        <v>43810</v>
      </c>
      <c r="C616" s="112">
        <v>5.7393780000000003</v>
      </c>
      <c r="D616" s="54">
        <v>1.7255E-2</v>
      </c>
      <c r="E616" s="112">
        <v>2.8719000000000001E-2</v>
      </c>
      <c r="F616" s="54">
        <v>4.9744910000000004</v>
      </c>
      <c r="G616" s="54">
        <v>1.8825259999999999</v>
      </c>
      <c r="H616" s="54">
        <v>6.5240320000000001</v>
      </c>
      <c r="I616" s="54">
        <v>3.9021E-2</v>
      </c>
      <c r="J616" s="54">
        <v>1.73841</v>
      </c>
      <c r="K616" s="54">
        <v>1.0320279999999999</v>
      </c>
      <c r="L616" s="54">
        <v>1.900814</v>
      </c>
      <c r="M616" s="54">
        <v>0.170096</v>
      </c>
      <c r="N616" s="54">
        <v>1.395851</v>
      </c>
      <c r="O616" s="54">
        <v>0.128278</v>
      </c>
      <c r="P616" s="54">
        <v>7.3187129999999998</v>
      </c>
      <c r="Q616" s="54">
        <v>0</v>
      </c>
      <c r="R616" s="54">
        <v>3.0844E-2</v>
      </c>
      <c r="S616" s="54">
        <v>2.9458000000000002</v>
      </c>
      <c r="T616" s="54">
        <v>3.9162000000000002E-2</v>
      </c>
      <c r="U616" s="54">
        <v>6.034713</v>
      </c>
      <c r="V616" s="54">
        <v>6.810155</v>
      </c>
      <c r="W616" s="54">
        <v>1.818872</v>
      </c>
      <c r="X616" s="54">
        <v>2.2485999999999999E-2</v>
      </c>
      <c r="Y616" s="54">
        <v>1.65655</v>
      </c>
      <c r="Z616" s="54">
        <v>0</v>
      </c>
      <c r="AA616" s="54">
        <v>6.5589950000000004</v>
      </c>
      <c r="AB616" s="54">
        <v>0</v>
      </c>
      <c r="AC616" s="54">
        <v>6.477773</v>
      </c>
      <c r="AD616" s="54">
        <v>1.339137</v>
      </c>
      <c r="AE616" s="54">
        <v>113.815011</v>
      </c>
      <c r="AF616" s="54">
        <v>8.777666</v>
      </c>
      <c r="AG616" s="53">
        <v>78.986934000000005</v>
      </c>
      <c r="AH616" s="53">
        <v>5.8178000000000001E-2</v>
      </c>
      <c r="AI616" s="54">
        <v>1.0325</v>
      </c>
      <c r="AJ616" s="54">
        <v>1.799647</v>
      </c>
      <c r="AK616" s="53">
        <v>2.5099</v>
      </c>
      <c r="AL616" s="53">
        <v>0</v>
      </c>
      <c r="AM616" s="53">
        <v>2.1891000000000001E-2</v>
      </c>
      <c r="AN616" s="53">
        <v>0.13609099999999999</v>
      </c>
      <c r="AO616" s="53">
        <v>0</v>
      </c>
      <c r="AP616" s="53">
        <v>2.3904770000000002</v>
      </c>
      <c r="AQ616" s="53">
        <v>1.768095</v>
      </c>
      <c r="AR616" s="53">
        <v>3.1595999999999999E-2</v>
      </c>
      <c r="AS616" s="53">
        <v>2.86E-2</v>
      </c>
      <c r="AT616" s="53">
        <v>1.3950070000000001</v>
      </c>
      <c r="AU616" s="109">
        <v>0</v>
      </c>
      <c r="AV616" s="109">
        <v>1.5591000000000001E-2</v>
      </c>
    </row>
    <row r="617" spans="1:48" x14ac:dyDescent="0.3">
      <c r="A617" s="9">
        <v>616</v>
      </c>
      <c r="B617" s="3">
        <v>43809</v>
      </c>
      <c r="C617" s="112">
        <v>5.737444</v>
      </c>
      <c r="D617" s="54">
        <v>1.7247999999999999E-2</v>
      </c>
      <c r="E617" s="112">
        <v>2.8708000000000001E-2</v>
      </c>
      <c r="F617" s="54">
        <v>4.9730119999999998</v>
      </c>
      <c r="G617" s="54">
        <v>1.8831549999999999</v>
      </c>
      <c r="H617" s="54">
        <v>6.5119319999999998</v>
      </c>
      <c r="I617" s="54">
        <v>3.8878999999999997E-2</v>
      </c>
      <c r="J617" s="54">
        <v>1.742329</v>
      </c>
      <c r="K617" s="54">
        <v>1.043685</v>
      </c>
      <c r="L617" s="54">
        <v>1.8997580000000001</v>
      </c>
      <c r="M617" s="54">
        <v>0.170041</v>
      </c>
      <c r="N617" s="54">
        <v>1.3968370000000001</v>
      </c>
      <c r="O617" s="54">
        <v>0.12823999999999999</v>
      </c>
      <c r="P617" s="54">
        <v>7.3144840000000002</v>
      </c>
      <c r="Q617" s="54">
        <v>0</v>
      </c>
      <c r="R617" s="54">
        <v>3.1021E-2</v>
      </c>
      <c r="S617" s="54">
        <v>2.9583000000000004</v>
      </c>
      <c r="T617" s="54">
        <v>3.9052999999999997E-2</v>
      </c>
      <c r="U617" s="54">
        <v>6.034713</v>
      </c>
      <c r="V617" s="54">
        <v>6.810155</v>
      </c>
      <c r="W617" s="54">
        <v>1.816872</v>
      </c>
      <c r="X617" s="54">
        <v>2.2481000000000001E-2</v>
      </c>
      <c r="Y617" s="54">
        <v>1.6637199999999999</v>
      </c>
      <c r="Z617" s="54">
        <v>0</v>
      </c>
      <c r="AA617" s="54">
        <v>6.5482360000000002</v>
      </c>
      <c r="AB617" s="54">
        <v>0</v>
      </c>
      <c r="AC617" s="54">
        <v>6.477773</v>
      </c>
      <c r="AD617" s="54">
        <v>1.339137</v>
      </c>
      <c r="AE617" s="54">
        <v>113.738034</v>
      </c>
      <c r="AF617" s="54">
        <v>8.7807270000000006</v>
      </c>
      <c r="AG617" s="53">
        <v>78.976786000000004</v>
      </c>
      <c r="AH617" s="53">
        <v>5.8224999999999999E-2</v>
      </c>
      <c r="AI617" s="54">
        <v>1.030097</v>
      </c>
      <c r="AJ617" s="54">
        <v>1.7976650000000001</v>
      </c>
      <c r="AK617" s="53">
        <v>2.5101</v>
      </c>
      <c r="AL617" s="53">
        <v>0</v>
      </c>
      <c r="AM617" s="53">
        <v>2.1794999999999998E-2</v>
      </c>
      <c r="AN617" s="53">
        <v>0.13638600000000001</v>
      </c>
      <c r="AO617" s="53">
        <v>0</v>
      </c>
      <c r="AP617" s="53">
        <v>2.3292519999999999</v>
      </c>
      <c r="AQ617" s="53">
        <v>1.768095</v>
      </c>
      <c r="AR617" s="53">
        <v>3.1210999999999999E-2</v>
      </c>
      <c r="AS617" s="53">
        <v>2.8510000000000001E-2</v>
      </c>
      <c r="AT617" s="53">
        <v>1.3946259999999999</v>
      </c>
      <c r="AU617" s="109">
        <v>0</v>
      </c>
      <c r="AV617" s="109">
        <v>1.5488E-2</v>
      </c>
    </row>
    <row r="618" spans="1:48" x14ac:dyDescent="0.3">
      <c r="A618" s="9">
        <v>617</v>
      </c>
      <c r="B618" s="3">
        <v>43808</v>
      </c>
      <c r="C618" s="112">
        <v>5.7355799999999997</v>
      </c>
      <c r="D618" s="54">
        <v>1.7239999999999998E-2</v>
      </c>
      <c r="E618" s="112">
        <v>2.8698999999999999E-2</v>
      </c>
      <c r="F618" s="54">
        <v>4.9697880000000003</v>
      </c>
      <c r="G618" s="54">
        <v>1.8816740000000001</v>
      </c>
      <c r="H618" s="54">
        <v>6.461989</v>
      </c>
      <c r="I618" s="54">
        <v>3.8911000000000001E-2</v>
      </c>
      <c r="J618" s="54">
        <v>1.7447330000000001</v>
      </c>
      <c r="K618" s="54">
        <v>1.0464610000000001</v>
      </c>
      <c r="L618" s="54">
        <v>1.8980859999999999</v>
      </c>
      <c r="M618" s="54">
        <v>0.169988</v>
      </c>
      <c r="N618" s="54">
        <v>1.3957729999999999</v>
      </c>
      <c r="O618" s="54">
        <v>0.12819800000000001</v>
      </c>
      <c r="P618" s="54">
        <v>7.3183119999999997</v>
      </c>
      <c r="Q618" s="54">
        <v>0</v>
      </c>
      <c r="R618" s="54">
        <v>3.0981000000000002E-2</v>
      </c>
      <c r="S618" s="54">
        <v>2.9359999999999999</v>
      </c>
      <c r="T618" s="54">
        <v>3.8815000000000002E-2</v>
      </c>
      <c r="U618" s="54">
        <v>6.034713</v>
      </c>
      <c r="V618" s="54">
        <v>6.810155</v>
      </c>
      <c r="W618" s="54">
        <v>1.816589</v>
      </c>
      <c r="X618" s="54">
        <v>2.2473E-2</v>
      </c>
      <c r="Y618" s="54">
        <v>1.6512199999999999</v>
      </c>
      <c r="Z618" s="54">
        <v>0</v>
      </c>
      <c r="AA618" s="54">
        <v>6.4976450000000003</v>
      </c>
      <c r="AB618" s="54">
        <v>0</v>
      </c>
      <c r="AC618" s="54">
        <v>6.477773</v>
      </c>
      <c r="AD618" s="54">
        <v>1.339137</v>
      </c>
      <c r="AE618" s="54">
        <v>113.775937</v>
      </c>
      <c r="AF618" s="54">
        <v>8.7809480000000004</v>
      </c>
      <c r="AG618" s="53">
        <v>78.919314</v>
      </c>
      <c r="AH618" s="53">
        <v>5.8102000000000001E-2</v>
      </c>
      <c r="AI618" s="54">
        <v>1.0231170000000001</v>
      </c>
      <c r="AJ618" s="54">
        <v>1.7974429999999999</v>
      </c>
      <c r="AK618" s="53">
        <v>2.4849000000000001</v>
      </c>
      <c r="AL618" s="53">
        <v>0</v>
      </c>
      <c r="AM618" s="53">
        <v>2.1670999999999999E-2</v>
      </c>
      <c r="AN618" s="53">
        <v>0.13611799999999999</v>
      </c>
      <c r="AO618" s="53">
        <v>0</v>
      </c>
      <c r="AP618" s="53">
        <v>2.3292519999999999</v>
      </c>
      <c r="AQ618" s="53">
        <v>1.768095</v>
      </c>
      <c r="AR618" s="53">
        <v>3.1210999999999999E-2</v>
      </c>
      <c r="AS618" s="53">
        <v>2.8510000000000001E-2</v>
      </c>
      <c r="AT618" s="53">
        <v>1.392841</v>
      </c>
      <c r="AU618" s="109">
        <v>0</v>
      </c>
      <c r="AV618" s="109">
        <v>1.5373E-2</v>
      </c>
    </row>
    <row r="619" spans="1:48" x14ac:dyDescent="0.3">
      <c r="A619" s="9">
        <v>618</v>
      </c>
      <c r="B619" s="3">
        <v>43805</v>
      </c>
      <c r="C619" s="112">
        <v>5.7301719999999996</v>
      </c>
      <c r="D619" s="54">
        <v>1.7219999999999999E-2</v>
      </c>
      <c r="E619" s="112">
        <v>2.8670000000000001E-2</v>
      </c>
      <c r="F619" s="54">
        <v>4.9644180000000002</v>
      </c>
      <c r="G619" s="54">
        <v>1.878506</v>
      </c>
      <c r="H619" s="54">
        <v>6.4577970000000002</v>
      </c>
      <c r="I619" s="54">
        <v>3.8982999999999997E-2</v>
      </c>
      <c r="J619" s="54">
        <v>1.745182</v>
      </c>
      <c r="K619" s="54">
        <v>1.042788</v>
      </c>
      <c r="L619" s="54">
        <v>1.8969370000000001</v>
      </c>
      <c r="M619" s="54">
        <v>0.16983200000000001</v>
      </c>
      <c r="N619" s="54">
        <v>1.39225</v>
      </c>
      <c r="O619" s="54">
        <v>0.128077</v>
      </c>
      <c r="P619" s="54">
        <v>7.3135729999999999</v>
      </c>
      <c r="Q619" s="54">
        <v>0</v>
      </c>
      <c r="R619" s="54">
        <v>3.0908999999999999E-2</v>
      </c>
      <c r="S619" s="54">
        <v>2.9188999999999998</v>
      </c>
      <c r="T619" s="54">
        <v>3.8422999999999999E-2</v>
      </c>
      <c r="U619" s="54">
        <v>6.0154110000000003</v>
      </c>
      <c r="V619" s="54">
        <v>6.7777580000000004</v>
      </c>
      <c r="W619" s="54">
        <v>1.8137779999999999</v>
      </c>
      <c r="X619" s="54">
        <v>2.2450000000000001E-2</v>
      </c>
      <c r="Y619" s="54">
        <v>1.64177</v>
      </c>
      <c r="Z619" s="54">
        <v>0</v>
      </c>
      <c r="AA619" s="54">
        <v>6.4949940000000002</v>
      </c>
      <c r="AB619" s="54">
        <v>0</v>
      </c>
      <c r="AC619" s="54">
        <v>6.4469469999999998</v>
      </c>
      <c r="AD619" s="54">
        <v>1.3309789999999999</v>
      </c>
      <c r="AE619" s="54">
        <v>113.72946399999999</v>
      </c>
      <c r="AF619" s="54">
        <v>8.7735040000000009</v>
      </c>
      <c r="AG619" s="53">
        <v>78.861407</v>
      </c>
      <c r="AH619" s="53">
        <v>5.8067000000000001E-2</v>
      </c>
      <c r="AI619" s="54">
        <v>1.020429</v>
      </c>
      <c r="AJ619" s="54">
        <v>1.7946310000000001</v>
      </c>
      <c r="AK619" s="53">
        <v>2.4737999999999998</v>
      </c>
      <c r="AL619" s="53">
        <v>0</v>
      </c>
      <c r="AM619" s="53">
        <v>2.1711000000000001E-2</v>
      </c>
      <c r="AN619" s="53">
        <v>0.13614100000000001</v>
      </c>
      <c r="AO619" s="53">
        <v>0</v>
      </c>
      <c r="AP619" s="53">
        <v>2.3292519999999999</v>
      </c>
      <c r="AQ619" s="53">
        <v>1.768095</v>
      </c>
      <c r="AR619" s="53">
        <v>3.1210999999999999E-2</v>
      </c>
      <c r="AS619" s="53">
        <v>2.8510000000000001E-2</v>
      </c>
      <c r="AT619" s="53">
        <v>1.392058</v>
      </c>
      <c r="AU619" s="109">
        <v>0</v>
      </c>
      <c r="AV619" s="109">
        <v>1.5225000000000001E-2</v>
      </c>
    </row>
    <row r="620" spans="1:48" x14ac:dyDescent="0.3">
      <c r="A620" s="9">
        <v>619</v>
      </c>
      <c r="B620" s="3">
        <v>43804</v>
      </c>
      <c r="C620" s="112">
        <v>5.7283030000000004</v>
      </c>
      <c r="D620" s="54">
        <v>1.7194000000000001E-2</v>
      </c>
      <c r="E620" s="112">
        <v>2.8660000000000001E-2</v>
      </c>
      <c r="F620" s="54">
        <v>4.961195</v>
      </c>
      <c r="G620" s="54">
        <v>1.8746590000000001</v>
      </c>
      <c r="H620" s="54">
        <v>6.4395740000000004</v>
      </c>
      <c r="I620" s="54">
        <v>3.9157999999999998E-2</v>
      </c>
      <c r="J620" s="54">
        <v>1.7320819999999999</v>
      </c>
      <c r="K620" s="54">
        <v>1.0267580000000001</v>
      </c>
      <c r="L620" s="54">
        <v>1.8950359999999999</v>
      </c>
      <c r="M620" s="54">
        <v>0.16977999999999999</v>
      </c>
      <c r="N620" s="54">
        <v>1.387181</v>
      </c>
      <c r="O620" s="54">
        <v>0.12803899999999999</v>
      </c>
      <c r="P620" s="54">
        <v>7.3128060000000001</v>
      </c>
      <c r="Q620" s="54">
        <v>0</v>
      </c>
      <c r="R620" s="54">
        <v>3.0571999999999998E-2</v>
      </c>
      <c r="S620" s="54">
        <v>2.8835999999999999</v>
      </c>
      <c r="T620" s="54">
        <v>3.8216E-2</v>
      </c>
      <c r="U620" s="54">
        <v>6.0154110000000003</v>
      </c>
      <c r="V620" s="54">
        <v>6.7777580000000004</v>
      </c>
      <c r="W620" s="54">
        <v>1.8104260000000001</v>
      </c>
      <c r="X620" s="54">
        <v>2.2442E-2</v>
      </c>
      <c r="Y620" s="54">
        <v>1.6220000000000001</v>
      </c>
      <c r="Z620" s="54">
        <v>0</v>
      </c>
      <c r="AA620" s="54">
        <v>6.4782339999999996</v>
      </c>
      <c r="AB620" s="54">
        <v>0</v>
      </c>
      <c r="AC620" s="54">
        <v>6.4469469999999998</v>
      </c>
      <c r="AD620" s="54">
        <v>1.3309789999999999</v>
      </c>
      <c r="AE620" s="54">
        <v>113.65692799999999</v>
      </c>
      <c r="AF620" s="54">
        <v>8.757263</v>
      </c>
      <c r="AG620" s="53">
        <v>78.798922000000005</v>
      </c>
      <c r="AH620" s="53">
        <v>5.7932999999999998E-2</v>
      </c>
      <c r="AI620" s="54">
        <v>1.017102</v>
      </c>
      <c r="AJ620" s="54">
        <v>1.7912269999999999</v>
      </c>
      <c r="AK620" s="53">
        <v>2.4588999999999999</v>
      </c>
      <c r="AL620" s="53">
        <v>0</v>
      </c>
      <c r="AM620" s="53">
        <v>2.1503999999999999E-2</v>
      </c>
      <c r="AN620" s="53">
        <v>0.13520399999999999</v>
      </c>
      <c r="AO620" s="53">
        <v>0</v>
      </c>
      <c r="AP620" s="53">
        <v>2.3292519999999999</v>
      </c>
      <c r="AQ620" s="53">
        <v>1.768095</v>
      </c>
      <c r="AR620" s="53">
        <v>3.1210999999999999E-2</v>
      </c>
      <c r="AS620" s="53">
        <v>2.8510000000000001E-2</v>
      </c>
      <c r="AT620" s="53">
        <v>1.3903669999999999</v>
      </c>
      <c r="AU620" s="109">
        <v>0</v>
      </c>
      <c r="AV620" s="109">
        <v>1.516E-2</v>
      </c>
    </row>
    <row r="621" spans="1:48" x14ac:dyDescent="0.3">
      <c r="A621" s="9">
        <v>620</v>
      </c>
      <c r="B621" s="3">
        <v>43803</v>
      </c>
      <c r="C621" s="112">
        <v>5.726445</v>
      </c>
      <c r="D621" s="54">
        <v>1.7187000000000001E-2</v>
      </c>
      <c r="E621" s="112">
        <v>2.8649999999999998E-2</v>
      </c>
      <c r="F621" s="54">
        <v>4.9575459999999998</v>
      </c>
      <c r="G621" s="54">
        <v>1.8681380000000001</v>
      </c>
      <c r="H621" s="54">
        <v>6.4362810000000001</v>
      </c>
      <c r="I621" s="54">
        <v>3.8721999999999999E-2</v>
      </c>
      <c r="J621" s="54">
        <v>1.716024</v>
      </c>
      <c r="K621" s="54">
        <v>1.023291</v>
      </c>
      <c r="L621" s="54">
        <v>1.893143</v>
      </c>
      <c r="M621" s="54">
        <v>0.16972599999999999</v>
      </c>
      <c r="N621" s="54">
        <v>1.3831990000000001</v>
      </c>
      <c r="O621" s="54">
        <v>0.127997</v>
      </c>
      <c r="P621" s="54">
        <v>7.3096649999999999</v>
      </c>
      <c r="Q621" s="54">
        <v>0</v>
      </c>
      <c r="R621" s="54">
        <v>3.0269999999999998E-2</v>
      </c>
      <c r="S621" s="54">
        <v>2.8444000000000003</v>
      </c>
      <c r="T621" s="54">
        <v>3.8122000000000003E-2</v>
      </c>
      <c r="U621" s="54">
        <v>6.0154110000000003</v>
      </c>
      <c r="V621" s="54">
        <v>6.7777580000000004</v>
      </c>
      <c r="W621" s="54">
        <v>1.808157</v>
      </c>
      <c r="X621" s="54">
        <v>2.2433999999999999E-2</v>
      </c>
      <c r="Y621" s="54">
        <v>1.6000400000000001</v>
      </c>
      <c r="Z621" s="54">
        <v>0</v>
      </c>
      <c r="AA621" s="54">
        <v>6.4749439999999998</v>
      </c>
      <c r="AB621" s="54">
        <v>0</v>
      </c>
      <c r="AC621" s="54">
        <v>6.4469469999999998</v>
      </c>
      <c r="AD621" s="54">
        <v>1.3309789999999999</v>
      </c>
      <c r="AE621" s="54">
        <v>113.530123</v>
      </c>
      <c r="AF621" s="54">
        <v>8.7331339999999997</v>
      </c>
      <c r="AG621" s="53">
        <v>78.736654999999999</v>
      </c>
      <c r="AH621" s="53">
        <v>5.781E-2</v>
      </c>
      <c r="AI621" s="54">
        <v>1.0169790000000001</v>
      </c>
      <c r="AJ621" s="54">
        <v>1.7890239999999999</v>
      </c>
      <c r="AK621" s="53">
        <v>2.4523999999999999</v>
      </c>
      <c r="AL621" s="53">
        <v>0</v>
      </c>
      <c r="AM621" s="53">
        <v>2.1410999999999999E-2</v>
      </c>
      <c r="AN621" s="53">
        <v>0.13408300000000001</v>
      </c>
      <c r="AO621" s="53">
        <v>0</v>
      </c>
      <c r="AP621" s="53">
        <v>2.3292519999999999</v>
      </c>
      <c r="AQ621" s="53">
        <v>1.768095</v>
      </c>
      <c r="AR621" s="53">
        <v>3.1210999999999999E-2</v>
      </c>
      <c r="AS621" s="53">
        <v>2.8510000000000001E-2</v>
      </c>
      <c r="AT621" s="53">
        <v>1.3890070000000001</v>
      </c>
      <c r="AU621" s="109">
        <v>0</v>
      </c>
      <c r="AV621" s="109">
        <v>1.4657E-2</v>
      </c>
    </row>
    <row r="622" spans="1:48" x14ac:dyDescent="0.3">
      <c r="A622" s="9">
        <v>621</v>
      </c>
      <c r="B622" s="3">
        <v>43802</v>
      </c>
      <c r="C622" s="112">
        <v>5.724583</v>
      </c>
      <c r="D622" s="54">
        <v>1.7177999999999999E-2</v>
      </c>
      <c r="E622" s="112">
        <v>2.8639999999999999E-2</v>
      </c>
      <c r="F622" s="54">
        <v>4.9568060000000003</v>
      </c>
      <c r="G622" s="54">
        <v>1.874479</v>
      </c>
      <c r="H622" s="54">
        <v>6.4406670000000004</v>
      </c>
      <c r="I622" s="54">
        <v>3.8532999999999998E-2</v>
      </c>
      <c r="J622" s="54">
        <v>1.732961</v>
      </c>
      <c r="K622" s="54">
        <v>1.0367029999999999</v>
      </c>
      <c r="L622" s="54">
        <v>1.89333</v>
      </c>
      <c r="M622" s="54">
        <v>0.16966999999999999</v>
      </c>
      <c r="N622" s="54">
        <v>1.3877360000000001</v>
      </c>
      <c r="O622" s="54">
        <v>0.12795200000000001</v>
      </c>
      <c r="P622" s="54">
        <v>7.3057930000000004</v>
      </c>
      <c r="Q622" s="54">
        <v>0</v>
      </c>
      <c r="R622" s="54">
        <v>3.0412000000000002E-2</v>
      </c>
      <c r="S622" s="54">
        <v>2.8679999999999999</v>
      </c>
      <c r="T622" s="54">
        <v>3.8467000000000001E-2</v>
      </c>
      <c r="U622" s="54">
        <v>6.0154110000000003</v>
      </c>
      <c r="V622" s="54">
        <v>6.7777580000000004</v>
      </c>
      <c r="W622" s="54">
        <v>1.8106709999999999</v>
      </c>
      <c r="X622" s="54">
        <v>2.2425E-2</v>
      </c>
      <c r="Y622" s="54">
        <v>1.6132</v>
      </c>
      <c r="Z622" s="54">
        <v>0</v>
      </c>
      <c r="AA622" s="54">
        <v>6.4801310000000001</v>
      </c>
      <c r="AB622" s="54">
        <v>0</v>
      </c>
      <c r="AC622" s="54">
        <v>6.4469469999999998</v>
      </c>
      <c r="AD622" s="54">
        <v>1.3309789999999999</v>
      </c>
      <c r="AE622" s="54">
        <v>113.422636</v>
      </c>
      <c r="AF622" s="54">
        <v>8.756767</v>
      </c>
      <c r="AG622" s="53">
        <v>78.754614000000004</v>
      </c>
      <c r="AH622" s="53">
        <v>5.7867000000000002E-2</v>
      </c>
      <c r="AI622" s="54">
        <v>1.0162610000000001</v>
      </c>
      <c r="AJ622" s="54">
        <v>1.79148</v>
      </c>
      <c r="AK622" s="53">
        <v>2.4392</v>
      </c>
      <c r="AL622" s="53">
        <v>0</v>
      </c>
      <c r="AM622" s="53">
        <v>2.1444999999999999E-2</v>
      </c>
      <c r="AN622" s="53">
        <v>0.13425100000000001</v>
      </c>
      <c r="AO622" s="53">
        <v>0</v>
      </c>
      <c r="AP622" s="53">
        <v>2.3157700000000001</v>
      </c>
      <c r="AQ622" s="53">
        <v>1.768095</v>
      </c>
      <c r="AR622" s="53">
        <v>3.0948E-2</v>
      </c>
      <c r="AS622" s="53">
        <v>2.8486999999999998E-2</v>
      </c>
      <c r="AT622" s="53">
        <v>1.38951</v>
      </c>
      <c r="AU622" s="109">
        <v>0</v>
      </c>
      <c r="AV622" s="109">
        <v>1.4593999999999999E-2</v>
      </c>
    </row>
    <row r="623" spans="1:48" x14ac:dyDescent="0.3">
      <c r="A623" s="9">
        <v>622</v>
      </c>
      <c r="B623" s="3">
        <v>43801</v>
      </c>
      <c r="C623" s="112">
        <v>5.722664</v>
      </c>
      <c r="D623" s="54">
        <v>1.7173999999999998E-2</v>
      </c>
      <c r="E623" s="112">
        <v>2.8629999999999999E-2</v>
      </c>
      <c r="F623" s="54">
        <v>4.9541639999999996</v>
      </c>
      <c r="G623" s="54">
        <v>1.870131</v>
      </c>
      <c r="H623" s="54">
        <v>6.4353309999999997</v>
      </c>
      <c r="I623" s="54">
        <v>3.8546999999999998E-2</v>
      </c>
      <c r="J623" s="54">
        <v>1.7158230000000001</v>
      </c>
      <c r="K623" s="54">
        <v>1.024748</v>
      </c>
      <c r="L623" s="54">
        <v>1.889856</v>
      </c>
      <c r="M623" s="54">
        <v>0.16961599999999999</v>
      </c>
      <c r="N623" s="54">
        <v>1.386916</v>
      </c>
      <c r="O623" s="54">
        <v>0.12790199999999999</v>
      </c>
      <c r="P623" s="54">
        <v>7.3041049999999998</v>
      </c>
      <c r="Q623" s="54">
        <v>0</v>
      </c>
      <c r="R623" s="54">
        <v>3.0010999999999999E-2</v>
      </c>
      <c r="S623" s="54">
        <v>2.8336000000000001</v>
      </c>
      <c r="T623" s="54">
        <v>3.8915999999999999E-2</v>
      </c>
      <c r="U623" s="54">
        <v>6.0154110000000003</v>
      </c>
      <c r="V623" s="54">
        <v>6.7777580000000004</v>
      </c>
      <c r="W623" s="54">
        <v>1.8122529999999999</v>
      </c>
      <c r="X623" s="54">
        <v>2.2415999999999998E-2</v>
      </c>
      <c r="Y623" s="54">
        <v>1.5942799999999999</v>
      </c>
      <c r="Z623" s="54">
        <v>0</v>
      </c>
      <c r="AA623" s="54">
        <v>6.4754899999999997</v>
      </c>
      <c r="AB623" s="54">
        <v>0</v>
      </c>
      <c r="AC623" s="54">
        <v>6.4469469999999998</v>
      </c>
      <c r="AD623" s="54">
        <v>1.3309789999999999</v>
      </c>
      <c r="AE623" s="54">
        <v>113.4384</v>
      </c>
      <c r="AF623" s="54">
        <v>8.7478280000000002</v>
      </c>
      <c r="AG623" s="53">
        <v>78.716156999999995</v>
      </c>
      <c r="AH623" s="53">
        <v>5.7685E-2</v>
      </c>
      <c r="AI623" s="54">
        <v>1.0169490000000001</v>
      </c>
      <c r="AJ623" s="54">
        <v>1.793024</v>
      </c>
      <c r="AK623" s="53">
        <v>2.4205000000000001</v>
      </c>
      <c r="AL623" s="53">
        <v>0</v>
      </c>
      <c r="AM623" s="53">
        <v>2.1586999999999999E-2</v>
      </c>
      <c r="AN623" s="53">
        <v>0.133075</v>
      </c>
      <c r="AO623" s="53">
        <v>0</v>
      </c>
      <c r="AP623" s="53">
        <v>2.3157700000000001</v>
      </c>
      <c r="AQ623" s="53">
        <v>1.768095</v>
      </c>
      <c r="AR623" s="53">
        <v>3.0948E-2</v>
      </c>
      <c r="AS623" s="53">
        <v>2.8486999999999998E-2</v>
      </c>
      <c r="AT623" s="53">
        <v>1.384358</v>
      </c>
      <c r="AU623" s="109">
        <v>0</v>
      </c>
      <c r="AV623" s="109">
        <v>1.4512000000000001E-2</v>
      </c>
    </row>
    <row r="624" spans="1:48" x14ac:dyDescent="0.3">
      <c r="A624" s="9">
        <v>623</v>
      </c>
      <c r="B624" s="3">
        <v>43798</v>
      </c>
      <c r="C624" s="112">
        <v>5.7170009999999998</v>
      </c>
      <c r="D624" s="54">
        <v>1.7158E-2</v>
      </c>
      <c r="E624" s="112">
        <v>2.86E-2</v>
      </c>
      <c r="F624" s="54">
        <v>4.9509689999999997</v>
      </c>
      <c r="G624" s="54">
        <v>1.8701840000000001</v>
      </c>
      <c r="H624" s="54">
        <v>6.4545599999999999</v>
      </c>
      <c r="I624" s="54">
        <v>3.8415999999999999E-2</v>
      </c>
      <c r="J624" s="54">
        <v>1.7201569999999999</v>
      </c>
      <c r="K624" s="54">
        <v>1.0232760000000001</v>
      </c>
      <c r="L624" s="54">
        <v>1.8875440000000001</v>
      </c>
      <c r="M624" s="54">
        <v>0.169456</v>
      </c>
      <c r="N624" s="54">
        <v>1.3881289999999999</v>
      </c>
      <c r="O624" s="54">
        <v>0.127751</v>
      </c>
      <c r="P624" s="54">
        <v>7.2993579999999998</v>
      </c>
      <c r="Q624" s="54">
        <v>0</v>
      </c>
      <c r="R624" s="54">
        <v>2.9857999999999999E-2</v>
      </c>
      <c r="S624" s="54">
        <v>2.8289</v>
      </c>
      <c r="T624" s="54">
        <v>3.9276999999999999E-2</v>
      </c>
      <c r="U624" s="54">
        <v>5.9661569999999999</v>
      </c>
      <c r="V624" s="54">
        <v>6.7292909999999999</v>
      </c>
      <c r="W624" s="54">
        <v>1.8132550000000001</v>
      </c>
      <c r="X624" s="54">
        <v>2.2393E-2</v>
      </c>
      <c r="Y624" s="54">
        <v>1.5917999999999999</v>
      </c>
      <c r="Z624" s="54">
        <v>0</v>
      </c>
      <c r="AA624" s="54">
        <v>6.4957739999999999</v>
      </c>
      <c r="AB624" s="54">
        <v>0</v>
      </c>
      <c r="AC624" s="54">
        <v>6.4046519999999996</v>
      </c>
      <c r="AD624" s="54">
        <v>1.322549</v>
      </c>
      <c r="AE624" s="54">
        <v>113.367273</v>
      </c>
      <c r="AF624" s="54">
        <v>8.7530599999999996</v>
      </c>
      <c r="AG624" s="53">
        <v>78.672359</v>
      </c>
      <c r="AH624" s="53">
        <v>5.7692E-2</v>
      </c>
      <c r="AI624" s="54">
        <v>1.019787</v>
      </c>
      <c r="AJ624" s="54">
        <v>1.793938</v>
      </c>
      <c r="AK624" s="53">
        <v>2.4072</v>
      </c>
      <c r="AL624" s="53">
        <v>0</v>
      </c>
      <c r="AM624" s="53">
        <v>2.1939E-2</v>
      </c>
      <c r="AN624" s="53">
        <v>0.13264100000000001</v>
      </c>
      <c r="AO624" s="53">
        <v>0</v>
      </c>
      <c r="AP624" s="53">
        <v>2.2923049999999998</v>
      </c>
      <c r="AQ624" s="53">
        <v>1.768095</v>
      </c>
      <c r="AR624" s="53">
        <v>3.0714999999999999E-2</v>
      </c>
      <c r="AS624" s="53">
        <v>2.8437E-2</v>
      </c>
      <c r="AT624" s="53">
        <v>1.3820030000000001</v>
      </c>
      <c r="AU624" s="109">
        <v>0</v>
      </c>
      <c r="AV624" s="109">
        <v>1.5226999999999999E-2</v>
      </c>
    </row>
    <row r="625" spans="1:48" x14ac:dyDescent="0.3">
      <c r="A625" s="9">
        <v>624</v>
      </c>
      <c r="B625" s="3">
        <v>43797</v>
      </c>
      <c r="C625" s="112">
        <v>5.7151699999999996</v>
      </c>
      <c r="D625" s="54">
        <v>1.7153000000000002E-2</v>
      </c>
      <c r="E625" s="112">
        <v>2.8590000000000001E-2</v>
      </c>
      <c r="F625" s="54">
        <v>4.948766</v>
      </c>
      <c r="G625" s="54">
        <v>1.864749</v>
      </c>
      <c r="H625" s="54">
        <v>6.450018</v>
      </c>
      <c r="I625" s="54">
        <v>3.8730000000000001E-2</v>
      </c>
      <c r="J625" s="54">
        <v>1.703022</v>
      </c>
      <c r="K625" s="54">
        <v>1.0114380000000001</v>
      </c>
      <c r="L625" s="54">
        <v>1.885454</v>
      </c>
      <c r="M625" s="54">
        <v>0.169404</v>
      </c>
      <c r="N625" s="54">
        <v>1.386039</v>
      </c>
      <c r="O625" s="54">
        <v>0.12770999999999999</v>
      </c>
      <c r="P625" s="54">
        <v>7.3031040000000003</v>
      </c>
      <c r="Q625" s="54">
        <v>0</v>
      </c>
      <c r="R625" s="54">
        <v>2.9621000000000001E-2</v>
      </c>
      <c r="S625" s="54">
        <v>2.7968999999999999</v>
      </c>
      <c r="T625" s="54">
        <v>3.9260999999999997E-2</v>
      </c>
      <c r="U625" s="54">
        <v>5.9661569999999999</v>
      </c>
      <c r="V625" s="54">
        <v>6.7292909999999999</v>
      </c>
      <c r="W625" s="54">
        <v>1.8116140000000001</v>
      </c>
      <c r="X625" s="54">
        <v>2.2386E-2</v>
      </c>
      <c r="Y625" s="54">
        <v>1.5740799999999999</v>
      </c>
      <c r="Z625" s="54">
        <v>0</v>
      </c>
      <c r="AA625" s="54">
        <v>6.4897609999999997</v>
      </c>
      <c r="AB625" s="54">
        <v>0</v>
      </c>
      <c r="AC625" s="54">
        <v>6.4046519999999996</v>
      </c>
      <c r="AD625" s="54">
        <v>1.322549</v>
      </c>
      <c r="AE625" s="54">
        <v>113.568849</v>
      </c>
      <c r="AF625" s="54">
        <v>8.7307459999999999</v>
      </c>
      <c r="AG625" s="53">
        <v>78.602132999999995</v>
      </c>
      <c r="AH625" s="53">
        <v>5.7565999999999999E-2</v>
      </c>
      <c r="AI625" s="54">
        <v>1.018842</v>
      </c>
      <c r="AJ625" s="54">
        <v>1.792316</v>
      </c>
      <c r="AK625" s="53">
        <v>2.4041999999999999</v>
      </c>
      <c r="AL625" s="53">
        <v>0</v>
      </c>
      <c r="AM625" s="53">
        <v>2.1992000000000001E-2</v>
      </c>
      <c r="AN625" s="53">
        <v>0.132164</v>
      </c>
      <c r="AO625" s="53">
        <v>0</v>
      </c>
      <c r="AP625" s="53">
        <v>2.2923049999999998</v>
      </c>
      <c r="AQ625" s="53">
        <v>1.7160260000000001</v>
      </c>
      <c r="AR625" s="53">
        <v>3.0714999999999999E-2</v>
      </c>
      <c r="AS625" s="53">
        <v>2.8437E-2</v>
      </c>
      <c r="AT625" s="53">
        <v>1.379974</v>
      </c>
      <c r="AU625" s="109">
        <v>0</v>
      </c>
      <c r="AV625" s="109">
        <v>1.5211000000000001E-2</v>
      </c>
    </row>
    <row r="626" spans="1:48" x14ac:dyDescent="0.3">
      <c r="A626" s="9">
        <v>625</v>
      </c>
      <c r="B626" s="3">
        <v>43796</v>
      </c>
      <c r="C626" s="112">
        <v>5.7133010000000004</v>
      </c>
      <c r="D626" s="54">
        <v>1.7146999999999999E-2</v>
      </c>
      <c r="E626" s="112">
        <v>2.8580000000000001E-2</v>
      </c>
      <c r="F626" s="54">
        <v>4.9483730000000001</v>
      </c>
      <c r="G626" s="54">
        <v>1.8648420000000001</v>
      </c>
      <c r="H626" s="54">
        <v>6.43804</v>
      </c>
      <c r="I626" s="54">
        <v>3.8636999999999998E-2</v>
      </c>
      <c r="J626" s="54">
        <v>1.7104980000000001</v>
      </c>
      <c r="K626" s="54">
        <v>1.016618</v>
      </c>
      <c r="L626" s="54">
        <v>1.886482</v>
      </c>
      <c r="M626" s="54">
        <v>0.169354</v>
      </c>
      <c r="N626" s="54">
        <v>1.3854359999999999</v>
      </c>
      <c r="O626" s="54">
        <v>0.12767100000000001</v>
      </c>
      <c r="P626" s="54">
        <v>7.304716</v>
      </c>
      <c r="Q626" s="54">
        <v>0</v>
      </c>
      <c r="R626" s="54">
        <v>2.9606E-2</v>
      </c>
      <c r="S626" s="54">
        <v>2.8146</v>
      </c>
      <c r="T626" s="54">
        <v>3.8961999999999997E-2</v>
      </c>
      <c r="U626" s="54">
        <v>5.9661569999999999</v>
      </c>
      <c r="V626" s="54">
        <v>6.7292909999999999</v>
      </c>
      <c r="W626" s="54">
        <v>1.8099719999999999</v>
      </c>
      <c r="X626" s="54">
        <v>2.2386E-2</v>
      </c>
      <c r="Y626" s="54">
        <v>1.5839800000000002</v>
      </c>
      <c r="Z626" s="54">
        <v>0</v>
      </c>
      <c r="AA626" s="54">
        <v>6.4734590000000001</v>
      </c>
      <c r="AB626" s="54">
        <v>0</v>
      </c>
      <c r="AC626" s="54">
        <v>6.4046519999999996</v>
      </c>
      <c r="AD626" s="54">
        <v>1.322549</v>
      </c>
      <c r="AE626" s="54">
        <v>113.545694</v>
      </c>
      <c r="AF626" s="54">
        <v>8.7300470000000008</v>
      </c>
      <c r="AG626" s="53">
        <v>78.576083999999994</v>
      </c>
      <c r="AH626" s="53">
        <v>5.7590000000000002E-2</v>
      </c>
      <c r="AI626" s="54">
        <v>1.0152490000000001</v>
      </c>
      <c r="AJ626" s="54">
        <v>1.7905450000000001</v>
      </c>
      <c r="AK626" s="53">
        <v>2.4146000000000001</v>
      </c>
      <c r="AL626" s="53">
        <v>0</v>
      </c>
      <c r="AM626" s="53">
        <v>2.1854999999999999E-2</v>
      </c>
      <c r="AN626" s="53">
        <v>0.13250700000000001</v>
      </c>
      <c r="AO626" s="53">
        <v>0</v>
      </c>
      <c r="AP626" s="53">
        <v>2.2923049999999998</v>
      </c>
      <c r="AQ626" s="53">
        <v>1.7160260000000001</v>
      </c>
      <c r="AR626" s="53">
        <v>3.0714999999999999E-2</v>
      </c>
      <c r="AS626" s="53">
        <v>2.8437E-2</v>
      </c>
      <c r="AT626" s="53">
        <v>1.3810910000000001</v>
      </c>
      <c r="AU626" s="109">
        <v>0</v>
      </c>
      <c r="AV626" s="109">
        <v>1.5243E-2</v>
      </c>
    </row>
    <row r="627" spans="1:48" x14ac:dyDescent="0.3">
      <c r="A627" s="9">
        <v>626</v>
      </c>
      <c r="B627" s="3">
        <v>43795</v>
      </c>
      <c r="C627" s="112">
        <v>5.7116449999999999</v>
      </c>
      <c r="D627" s="54">
        <v>1.7139999999999999E-2</v>
      </c>
      <c r="E627" s="112">
        <v>2.8570000000000002E-2</v>
      </c>
      <c r="F627" s="54">
        <v>4.944693</v>
      </c>
      <c r="G627" s="54">
        <v>1.8602030000000001</v>
      </c>
      <c r="H627" s="54">
        <v>6.4164009999999996</v>
      </c>
      <c r="I627" s="54">
        <v>3.8490999999999997E-2</v>
      </c>
      <c r="J627" s="54">
        <v>1.696267</v>
      </c>
      <c r="K627" s="54">
        <v>1.017633</v>
      </c>
      <c r="L627" s="54">
        <v>1.8849009999999999</v>
      </c>
      <c r="M627" s="54">
        <v>0.16930100000000001</v>
      </c>
      <c r="N627" s="54">
        <v>1.383399</v>
      </c>
      <c r="O627" s="54">
        <v>0.127632</v>
      </c>
      <c r="P627" s="54">
        <v>7.30776</v>
      </c>
      <c r="Q627" s="54">
        <v>0</v>
      </c>
      <c r="R627" s="54">
        <v>2.9391E-2</v>
      </c>
      <c r="S627" s="54">
        <v>2.7915000000000001</v>
      </c>
      <c r="T627" s="54">
        <v>3.8982000000000003E-2</v>
      </c>
      <c r="U627" s="54">
        <v>5.9661569999999999</v>
      </c>
      <c r="V627" s="54">
        <v>6.7292909999999999</v>
      </c>
      <c r="W627" s="54">
        <v>1.807974</v>
      </c>
      <c r="X627" s="54">
        <v>2.2377999999999999E-2</v>
      </c>
      <c r="Y627" s="54">
        <v>1.5710299999999999</v>
      </c>
      <c r="Z627" s="54">
        <v>0</v>
      </c>
      <c r="AA627" s="54">
        <v>6.4523460000000004</v>
      </c>
      <c r="AB627" s="54">
        <v>0</v>
      </c>
      <c r="AC627" s="54">
        <v>6.4046519999999996</v>
      </c>
      <c r="AD627" s="54">
        <v>1.322549</v>
      </c>
      <c r="AE627" s="54">
        <v>113.64418499999999</v>
      </c>
      <c r="AF627" s="54">
        <v>8.7118780000000005</v>
      </c>
      <c r="AG627" s="53">
        <v>78.504086000000001</v>
      </c>
      <c r="AH627" s="53">
        <v>5.7533000000000001E-2</v>
      </c>
      <c r="AI627" s="54">
        <v>1.0113859999999999</v>
      </c>
      <c r="AJ627" s="54">
        <v>1.788616</v>
      </c>
      <c r="AK627" s="53">
        <v>2.4116</v>
      </c>
      <c r="AL627" s="53">
        <v>0</v>
      </c>
      <c r="AM627" s="53">
        <v>2.1784999999999999E-2</v>
      </c>
      <c r="AN627" s="53">
        <v>0.13211600000000001</v>
      </c>
      <c r="AO627" s="53">
        <v>0</v>
      </c>
      <c r="AP627" s="53">
        <v>2.306683</v>
      </c>
      <c r="AQ627" s="53">
        <v>1.7160260000000001</v>
      </c>
      <c r="AR627" s="53">
        <v>3.0835000000000001E-2</v>
      </c>
      <c r="AS627" s="53">
        <v>2.8365000000000001E-2</v>
      </c>
      <c r="AT627" s="53">
        <v>1.3801270000000001</v>
      </c>
      <c r="AU627" s="109">
        <v>0</v>
      </c>
      <c r="AV627" s="109">
        <v>1.5023999999999999E-2</v>
      </c>
    </row>
    <row r="628" spans="1:48" x14ac:dyDescent="0.3">
      <c r="A628" s="9">
        <v>627</v>
      </c>
      <c r="B628" s="3">
        <v>43794</v>
      </c>
      <c r="C628" s="112">
        <v>5.7096920000000004</v>
      </c>
      <c r="D628" s="54">
        <v>1.7132999999999999E-2</v>
      </c>
      <c r="E628" s="112">
        <v>2.8559000000000001E-2</v>
      </c>
      <c r="F628" s="54">
        <v>4.9441269999999999</v>
      </c>
      <c r="G628" s="54">
        <v>1.8619319999999999</v>
      </c>
      <c r="H628" s="54">
        <v>6.3896459999999999</v>
      </c>
      <c r="I628" s="54">
        <v>3.8542E-2</v>
      </c>
      <c r="J628" s="54">
        <v>1.709095</v>
      </c>
      <c r="K628" s="54">
        <v>1.0259830000000001</v>
      </c>
      <c r="L628" s="54">
        <v>1.884787</v>
      </c>
      <c r="M628" s="54">
        <v>0.16924700000000001</v>
      </c>
      <c r="N628" s="54">
        <v>1.382101</v>
      </c>
      <c r="O628" s="54">
        <v>0.127585</v>
      </c>
      <c r="P628" s="54">
        <v>7.3069300000000004</v>
      </c>
      <c r="Q628" s="54">
        <v>0</v>
      </c>
      <c r="R628" s="54">
        <v>2.9663999999999999E-2</v>
      </c>
      <c r="S628" s="54">
        <v>2.8209</v>
      </c>
      <c r="T628" s="54">
        <v>3.8212999999999997E-2</v>
      </c>
      <c r="U628" s="54">
        <v>5.9661569999999999</v>
      </c>
      <c r="V628" s="54">
        <v>6.7292909999999999</v>
      </c>
      <c r="W628" s="54">
        <v>1.8097289999999999</v>
      </c>
      <c r="X628" s="54">
        <v>2.2370999999999999E-2</v>
      </c>
      <c r="Y628" s="54">
        <v>1.5876299999999999</v>
      </c>
      <c r="Z628" s="54">
        <v>0</v>
      </c>
      <c r="AA628" s="54">
        <v>6.4221000000000004</v>
      </c>
      <c r="AB628" s="54">
        <v>0</v>
      </c>
      <c r="AC628" s="54">
        <v>6.4046519999999996</v>
      </c>
      <c r="AD628" s="54">
        <v>1.322549</v>
      </c>
      <c r="AE628" s="54">
        <v>113.705766</v>
      </c>
      <c r="AF628" s="54">
        <v>8.7265619999999995</v>
      </c>
      <c r="AG628" s="53">
        <v>78.498714000000007</v>
      </c>
      <c r="AH628" s="53">
        <v>5.7604000000000002E-2</v>
      </c>
      <c r="AI628" s="54">
        <v>1.007444</v>
      </c>
      <c r="AJ628" s="54">
        <v>1.7901130000000001</v>
      </c>
      <c r="AK628" s="53">
        <v>2.4100999999999999</v>
      </c>
      <c r="AL628" s="53">
        <v>0</v>
      </c>
      <c r="AM628" s="53">
        <v>2.1815000000000001E-2</v>
      </c>
      <c r="AN628" s="53">
        <v>0.13262199999999999</v>
      </c>
      <c r="AO628" s="53">
        <v>0</v>
      </c>
      <c r="AP628" s="53">
        <v>2.306683</v>
      </c>
      <c r="AQ628" s="53">
        <v>1.7160260000000001</v>
      </c>
      <c r="AR628" s="53">
        <v>3.0835000000000001E-2</v>
      </c>
      <c r="AS628" s="53">
        <v>2.8365000000000001E-2</v>
      </c>
      <c r="AT628" s="53">
        <v>1.379961</v>
      </c>
      <c r="AU628" s="109">
        <v>0</v>
      </c>
      <c r="AV628" s="109">
        <v>1.4989000000000001E-2</v>
      </c>
    </row>
    <row r="629" spans="1:48" x14ac:dyDescent="0.3">
      <c r="A629" s="9">
        <v>628</v>
      </c>
      <c r="B629" s="3">
        <v>43791</v>
      </c>
      <c r="C629" s="112">
        <v>5.7040139999999999</v>
      </c>
      <c r="D629" s="54">
        <v>1.7115999999999999E-2</v>
      </c>
      <c r="E629" s="112">
        <v>2.853E-2</v>
      </c>
      <c r="F629" s="54">
        <v>4.9403569999999997</v>
      </c>
      <c r="G629" s="54">
        <v>1.8584769999999999</v>
      </c>
      <c r="H629" s="54">
        <v>6.3829890000000002</v>
      </c>
      <c r="I629" s="54">
        <v>3.8522000000000001E-2</v>
      </c>
      <c r="J629" s="54">
        <v>1.711114</v>
      </c>
      <c r="K629" s="54">
        <v>1.0292589999999999</v>
      </c>
      <c r="L629" s="54">
        <v>1.883084</v>
      </c>
      <c r="M629" s="54">
        <v>0.16908699999999999</v>
      </c>
      <c r="N629" s="54">
        <v>1.3826039999999999</v>
      </c>
      <c r="O629" s="54">
        <v>0.127468</v>
      </c>
      <c r="P629" s="54">
        <v>7.2975469999999998</v>
      </c>
      <c r="Q629" s="54">
        <v>0</v>
      </c>
      <c r="R629" s="54">
        <v>2.9648000000000001E-2</v>
      </c>
      <c r="S629" s="54">
        <v>2.8389000000000002</v>
      </c>
      <c r="T629" s="54">
        <v>3.8241999999999998E-2</v>
      </c>
      <c r="U629" s="54">
        <v>6.0152530000000004</v>
      </c>
      <c r="V629" s="54">
        <v>6.7591469999999996</v>
      </c>
      <c r="W629" s="54">
        <v>1.808176</v>
      </c>
      <c r="X629" s="54">
        <v>2.2329000000000002E-2</v>
      </c>
      <c r="Y629" s="54">
        <v>1.5979099999999999</v>
      </c>
      <c r="Z629" s="54">
        <v>0</v>
      </c>
      <c r="AA629" s="54">
        <v>6.4161700000000002</v>
      </c>
      <c r="AB629" s="54">
        <v>0</v>
      </c>
      <c r="AC629" s="54">
        <v>6.4386469999999996</v>
      </c>
      <c r="AD629" s="54">
        <v>1.3227800000000001</v>
      </c>
      <c r="AE629" s="54">
        <v>113.589056</v>
      </c>
      <c r="AF629" s="54">
        <v>8.7267880000000009</v>
      </c>
      <c r="AG629" s="53">
        <v>78.428685000000002</v>
      </c>
      <c r="AH629" s="53">
        <v>5.7500000000000002E-2</v>
      </c>
      <c r="AI629" s="54">
        <v>1.0072460000000001</v>
      </c>
      <c r="AJ629" s="54">
        <v>1.78857</v>
      </c>
      <c r="AK629" s="53">
        <v>2.4178000000000002</v>
      </c>
      <c r="AL629" s="53">
        <v>0</v>
      </c>
      <c r="AM629" s="53">
        <v>2.1663000000000002E-2</v>
      </c>
      <c r="AN629" s="53">
        <v>0.132826</v>
      </c>
      <c r="AO629" s="53">
        <v>0</v>
      </c>
      <c r="AP629" s="53">
        <v>2.306683</v>
      </c>
      <c r="AQ629" s="53">
        <v>1.7160260000000001</v>
      </c>
      <c r="AR629" s="53">
        <v>3.0835000000000001E-2</v>
      </c>
      <c r="AS629" s="53">
        <v>2.8365000000000001E-2</v>
      </c>
      <c r="AT629" s="53">
        <v>1.3795679999999999</v>
      </c>
      <c r="AU629" s="109">
        <v>0</v>
      </c>
      <c r="AV629" s="109">
        <v>1.5082E-2</v>
      </c>
    </row>
    <row r="630" spans="1:48" x14ac:dyDescent="0.3">
      <c r="A630" s="9">
        <v>629</v>
      </c>
      <c r="B630" s="3">
        <v>43790</v>
      </c>
      <c r="C630" s="112">
        <v>5.7021350000000002</v>
      </c>
      <c r="D630" s="54">
        <v>1.7106E-2</v>
      </c>
      <c r="E630" s="112">
        <v>2.852E-2</v>
      </c>
      <c r="F630" s="54">
        <v>4.9392810000000003</v>
      </c>
      <c r="G630" s="54">
        <v>1.859097</v>
      </c>
      <c r="H630" s="54">
        <v>6.390136</v>
      </c>
      <c r="I630" s="54">
        <v>3.8792E-2</v>
      </c>
      <c r="J630" s="54">
        <v>1.7149289999999999</v>
      </c>
      <c r="K630" s="54">
        <v>1.0315399999999999</v>
      </c>
      <c r="L630" s="54">
        <v>1.883035</v>
      </c>
      <c r="M630" s="54">
        <v>0.16903399999999999</v>
      </c>
      <c r="N630" s="54">
        <v>1.3847039999999999</v>
      </c>
      <c r="O630" s="54">
        <v>0.12742899999999999</v>
      </c>
      <c r="P630" s="54">
        <v>7.3026549999999997</v>
      </c>
      <c r="Q630" s="54">
        <v>0</v>
      </c>
      <c r="R630" s="54">
        <v>2.9506999999999999E-2</v>
      </c>
      <c r="S630" s="54">
        <v>2.8292000000000002</v>
      </c>
      <c r="T630" s="54">
        <v>3.8313E-2</v>
      </c>
      <c r="U630" s="54">
        <v>6.0152530000000004</v>
      </c>
      <c r="V630" s="54">
        <v>6.7591469999999996</v>
      </c>
      <c r="W630" s="54">
        <v>1.807693</v>
      </c>
      <c r="X630" s="54">
        <v>2.2315000000000002E-2</v>
      </c>
      <c r="Y630" s="54">
        <v>1.5924099999999999</v>
      </c>
      <c r="Z630" s="54">
        <v>0</v>
      </c>
      <c r="AA630" s="54">
        <v>6.4237900000000003</v>
      </c>
      <c r="AB630" s="54">
        <v>0</v>
      </c>
      <c r="AC630" s="54">
        <v>6.4386469999999996</v>
      </c>
      <c r="AD630" s="54">
        <v>1.3227800000000001</v>
      </c>
      <c r="AE630" s="54">
        <v>113.79821099999999</v>
      </c>
      <c r="AF630" s="54">
        <v>8.7270970000000005</v>
      </c>
      <c r="AG630" s="53">
        <v>78.421104</v>
      </c>
      <c r="AH630" s="53">
        <v>5.7459999999999997E-2</v>
      </c>
      <c r="AI630" s="54">
        <v>1.0094430000000001</v>
      </c>
      <c r="AJ630" s="54">
        <v>1.7880940000000001</v>
      </c>
      <c r="AK630" s="53">
        <v>2.407</v>
      </c>
      <c r="AL630" s="53">
        <v>0</v>
      </c>
      <c r="AM630" s="53">
        <v>2.1555000000000001E-2</v>
      </c>
      <c r="AN630" s="53">
        <v>0.13272800000000001</v>
      </c>
      <c r="AO630" s="53">
        <v>0</v>
      </c>
      <c r="AP630" s="53">
        <v>2.306683</v>
      </c>
      <c r="AQ630" s="53">
        <v>1.7160260000000001</v>
      </c>
      <c r="AR630" s="53">
        <v>3.0835000000000001E-2</v>
      </c>
      <c r="AS630" s="53">
        <v>2.8365000000000001E-2</v>
      </c>
      <c r="AT630" s="53">
        <v>1.3791869999999999</v>
      </c>
      <c r="AU630" s="109">
        <v>0</v>
      </c>
      <c r="AV630" s="109">
        <v>1.4768999999999999E-2</v>
      </c>
    </row>
    <row r="631" spans="1:48" x14ac:dyDescent="0.3">
      <c r="A631" s="9">
        <v>630</v>
      </c>
      <c r="B631" s="3">
        <v>43789</v>
      </c>
      <c r="C631" s="112">
        <v>5.7003069999999996</v>
      </c>
      <c r="D631" s="54">
        <v>1.7097999999999999E-2</v>
      </c>
      <c r="E631" s="112">
        <v>2.8509E-2</v>
      </c>
      <c r="F631" s="54">
        <v>4.940696</v>
      </c>
      <c r="G631" s="54">
        <v>1.862581</v>
      </c>
      <c r="H631" s="54">
        <v>6.4146809999999999</v>
      </c>
      <c r="I631" s="54">
        <v>3.8696000000000001E-2</v>
      </c>
      <c r="J631" s="54">
        <v>1.7258519999999999</v>
      </c>
      <c r="K631" s="54">
        <v>1.0393239999999999</v>
      </c>
      <c r="L631" s="54">
        <v>1.8842840000000001</v>
      </c>
      <c r="M631" s="54">
        <v>0.16898299999999999</v>
      </c>
      <c r="N631" s="54">
        <v>1.3895360000000001</v>
      </c>
      <c r="O631" s="54">
        <v>0.127389</v>
      </c>
      <c r="P631" s="54">
        <v>7.294905</v>
      </c>
      <c r="Q631" s="54">
        <v>0</v>
      </c>
      <c r="R631" s="54">
        <v>2.9558999999999998E-2</v>
      </c>
      <c r="S631" s="54">
        <v>2.8445999999999998</v>
      </c>
      <c r="T631" s="54">
        <v>3.8739999999999997E-2</v>
      </c>
      <c r="U631" s="54">
        <v>6.0152530000000004</v>
      </c>
      <c r="V631" s="54">
        <v>6.7591469999999996</v>
      </c>
      <c r="W631" s="54">
        <v>1.8084469999999999</v>
      </c>
      <c r="X631" s="54">
        <v>2.2307E-2</v>
      </c>
      <c r="Y631" s="54">
        <v>1.6011</v>
      </c>
      <c r="Z631" s="54">
        <v>0</v>
      </c>
      <c r="AA631" s="54">
        <v>6.443619</v>
      </c>
      <c r="AB631" s="54">
        <v>0</v>
      </c>
      <c r="AC631" s="54">
        <v>6.4386469999999996</v>
      </c>
      <c r="AD631" s="54">
        <v>1.3227800000000001</v>
      </c>
      <c r="AE631" s="54">
        <v>113.58197</v>
      </c>
      <c r="AF631" s="54">
        <v>8.7357250000000004</v>
      </c>
      <c r="AG631" s="53">
        <v>78.438278999999994</v>
      </c>
      <c r="AH631" s="53">
        <v>5.7518E-2</v>
      </c>
      <c r="AI631" s="54">
        <v>1.0131479999999999</v>
      </c>
      <c r="AJ631" s="54">
        <v>1.788775</v>
      </c>
      <c r="AK631" s="53">
        <v>2.4091999999999998</v>
      </c>
      <c r="AL631" s="53">
        <v>0</v>
      </c>
      <c r="AM631" s="53">
        <v>2.163E-2</v>
      </c>
      <c r="AN631" s="53">
        <v>0.13311100000000001</v>
      </c>
      <c r="AO631" s="53">
        <v>0</v>
      </c>
      <c r="AP631" s="53">
        <v>2.306683</v>
      </c>
      <c r="AQ631" s="53">
        <v>1.7160260000000001</v>
      </c>
      <c r="AR631" s="53">
        <v>3.0835000000000001E-2</v>
      </c>
      <c r="AS631" s="53">
        <v>2.8365000000000001E-2</v>
      </c>
      <c r="AT631" s="53">
        <v>1.3815930000000001</v>
      </c>
      <c r="AU631" s="109">
        <v>0</v>
      </c>
      <c r="AV631" s="109">
        <v>1.4408000000000001E-2</v>
      </c>
    </row>
    <row r="632" spans="1:48" x14ac:dyDescent="0.3">
      <c r="A632" s="9">
        <v>631</v>
      </c>
      <c r="B632" s="3">
        <v>43788</v>
      </c>
      <c r="C632" s="112">
        <v>5.6984500000000002</v>
      </c>
      <c r="D632" s="54">
        <v>1.7089E-2</v>
      </c>
      <c r="E632" s="112">
        <v>2.8499E-2</v>
      </c>
      <c r="F632" s="54">
        <v>4.9386159999999997</v>
      </c>
      <c r="G632" s="54">
        <v>1.8595790000000001</v>
      </c>
      <c r="H632" s="54">
        <v>6.4264260000000002</v>
      </c>
      <c r="I632" s="54">
        <v>3.8550000000000001E-2</v>
      </c>
      <c r="J632" s="54">
        <v>1.7215229999999999</v>
      </c>
      <c r="K632" s="54">
        <v>1.0362</v>
      </c>
      <c r="L632" s="54">
        <v>1.8825810000000001</v>
      </c>
      <c r="M632" s="54">
        <v>0.168931</v>
      </c>
      <c r="N632" s="54">
        <v>1.3891990000000001</v>
      </c>
      <c r="O632" s="54">
        <v>0.12734200000000001</v>
      </c>
      <c r="P632" s="54">
        <v>7.291658</v>
      </c>
      <c r="Q632" s="54">
        <v>0</v>
      </c>
      <c r="R632" s="54">
        <v>2.9419000000000001E-2</v>
      </c>
      <c r="S632" s="54">
        <v>2.8315999999999999</v>
      </c>
      <c r="T632" s="54">
        <v>3.8775999999999998E-2</v>
      </c>
      <c r="U632" s="54">
        <v>6.0152530000000004</v>
      </c>
      <c r="V632" s="54">
        <v>6.7591469999999996</v>
      </c>
      <c r="W632" s="54">
        <v>1.809099</v>
      </c>
      <c r="X632" s="54">
        <v>2.2298999999999999E-2</v>
      </c>
      <c r="Y632" s="54">
        <v>1.5937899999999998</v>
      </c>
      <c r="Z632" s="54">
        <v>0</v>
      </c>
      <c r="AA632" s="54">
        <v>6.4593259999999999</v>
      </c>
      <c r="AB632" s="54">
        <v>0</v>
      </c>
      <c r="AC632" s="54">
        <v>6.4386469999999996</v>
      </c>
      <c r="AD632" s="54">
        <v>1.3227800000000001</v>
      </c>
      <c r="AE632" s="54">
        <v>113.575951</v>
      </c>
      <c r="AF632" s="54">
        <v>8.7304549999999992</v>
      </c>
      <c r="AG632" s="53">
        <v>78.396518</v>
      </c>
      <c r="AH632" s="53">
        <v>5.7376999999999997E-2</v>
      </c>
      <c r="AI632" s="54">
        <v>1.0151319999999999</v>
      </c>
      <c r="AJ632" s="54">
        <v>1.7894509999999999</v>
      </c>
      <c r="AK632" s="53">
        <v>2.4079999999999999</v>
      </c>
      <c r="AL632" s="53">
        <v>0</v>
      </c>
      <c r="AM632" s="53">
        <v>2.1919999999999999E-2</v>
      </c>
      <c r="AN632" s="53">
        <v>0.132628</v>
      </c>
      <c r="AO632" s="53">
        <v>0</v>
      </c>
      <c r="AP632" s="53">
        <v>2.2718600000000002</v>
      </c>
      <c r="AQ632" s="53">
        <v>1.7160260000000001</v>
      </c>
      <c r="AR632" s="53">
        <v>3.0547000000000001E-2</v>
      </c>
      <c r="AS632" s="53">
        <v>2.8285999999999999E-2</v>
      </c>
      <c r="AT632" s="53">
        <v>1.3796379999999999</v>
      </c>
      <c r="AU632" s="109">
        <v>0</v>
      </c>
      <c r="AV632" s="109">
        <v>1.4815999999999999E-2</v>
      </c>
    </row>
    <row r="633" spans="1:48" x14ac:dyDescent="0.3">
      <c r="A633" s="9">
        <v>632</v>
      </c>
      <c r="B633" s="3">
        <v>43787</v>
      </c>
      <c r="C633" s="112">
        <v>5.696472</v>
      </c>
      <c r="D633" s="54">
        <v>1.7080000000000001E-2</v>
      </c>
      <c r="E633" s="112">
        <v>2.8487999999999999E-2</v>
      </c>
      <c r="F633" s="54">
        <v>4.9353049999999996</v>
      </c>
      <c r="G633" s="54">
        <v>1.8527849999999999</v>
      </c>
      <c r="H633" s="54">
        <v>6.4296540000000002</v>
      </c>
      <c r="I633" s="54">
        <v>3.8863000000000002E-2</v>
      </c>
      <c r="J633" s="54">
        <v>1.6999420000000001</v>
      </c>
      <c r="K633" s="54">
        <v>1.0230090000000001</v>
      </c>
      <c r="L633" s="54">
        <v>1.8791199999999999</v>
      </c>
      <c r="M633" s="54">
        <v>0.168879</v>
      </c>
      <c r="N633" s="54">
        <v>1.3859349999999999</v>
      </c>
      <c r="O633" s="54">
        <v>0.12729799999999999</v>
      </c>
      <c r="P633" s="54">
        <v>7.2818889999999996</v>
      </c>
      <c r="Q633" s="54">
        <v>0</v>
      </c>
      <c r="R633" s="54">
        <v>2.9019E-2</v>
      </c>
      <c r="S633" s="54">
        <v>2.7797999999999998</v>
      </c>
      <c r="T633" s="54">
        <v>3.8745000000000002E-2</v>
      </c>
      <c r="U633" s="54">
        <v>6.0152530000000004</v>
      </c>
      <c r="V633" s="54">
        <v>6.7591469999999996</v>
      </c>
      <c r="W633" s="54">
        <v>1.8068759999999999</v>
      </c>
      <c r="X633" s="54">
        <v>2.2291999999999999E-2</v>
      </c>
      <c r="Y633" s="54">
        <v>1.5645500000000001</v>
      </c>
      <c r="Z633" s="54">
        <v>0</v>
      </c>
      <c r="AA633" s="54">
        <v>6.4710010000000002</v>
      </c>
      <c r="AB633" s="54">
        <v>0</v>
      </c>
      <c r="AC633" s="54">
        <v>6.4386469999999996</v>
      </c>
      <c r="AD633" s="54">
        <v>1.3227800000000001</v>
      </c>
      <c r="AE633" s="54">
        <v>113.26125999999999</v>
      </c>
      <c r="AF633" s="54">
        <v>8.7072789999999998</v>
      </c>
      <c r="AG633" s="53">
        <v>78.316676999999999</v>
      </c>
      <c r="AH633" s="53">
        <v>5.7174999999999997E-2</v>
      </c>
      <c r="AI633" s="54">
        <v>1.0158769999999999</v>
      </c>
      <c r="AJ633" s="54">
        <v>1.7873019999999999</v>
      </c>
      <c r="AK633" s="53">
        <v>2.3940000000000001</v>
      </c>
      <c r="AL633" s="53">
        <v>0</v>
      </c>
      <c r="AM633" s="53">
        <v>2.197E-2</v>
      </c>
      <c r="AN633" s="53">
        <v>0.13175500000000001</v>
      </c>
      <c r="AO633" s="53">
        <v>0</v>
      </c>
      <c r="AP633" s="53">
        <v>2.2718600000000002</v>
      </c>
      <c r="AQ633" s="53">
        <v>1.7160260000000001</v>
      </c>
      <c r="AR633" s="53">
        <v>3.0547000000000001E-2</v>
      </c>
      <c r="AS633" s="53">
        <v>2.8285999999999999E-2</v>
      </c>
      <c r="AT633" s="53">
        <v>1.3757079999999999</v>
      </c>
      <c r="AU633" s="109">
        <v>0</v>
      </c>
      <c r="AV633" s="109">
        <v>1.5115999999999999E-2</v>
      </c>
    </row>
    <row r="634" spans="1:48" x14ac:dyDescent="0.3">
      <c r="A634" s="9">
        <v>633</v>
      </c>
      <c r="B634" s="3">
        <v>43784</v>
      </c>
      <c r="C634" s="112">
        <v>5.6906670000000004</v>
      </c>
      <c r="D634" s="54">
        <v>1.7062000000000001E-2</v>
      </c>
      <c r="E634" s="112">
        <v>2.8457E-2</v>
      </c>
      <c r="F634" s="54">
        <v>4.9281230000000003</v>
      </c>
      <c r="G634" s="54">
        <v>1.8445720000000001</v>
      </c>
      <c r="H634" s="54">
        <v>6.426933</v>
      </c>
      <c r="I634" s="54">
        <v>3.8871999999999997E-2</v>
      </c>
      <c r="J634" s="54">
        <v>1.6678189999999999</v>
      </c>
      <c r="K634" s="54">
        <v>1.0068330000000001</v>
      </c>
      <c r="L634" s="54">
        <v>1.87558</v>
      </c>
      <c r="M634" s="54">
        <v>0.16872000000000001</v>
      </c>
      <c r="N634" s="54">
        <v>1.378933</v>
      </c>
      <c r="O634" s="54">
        <v>0.12715599999999999</v>
      </c>
      <c r="P634" s="54">
        <v>7.2731500000000002</v>
      </c>
      <c r="Q634" s="54">
        <v>0</v>
      </c>
      <c r="R634" s="54">
        <v>2.8627E-2</v>
      </c>
      <c r="S634" s="54">
        <v>2.7315</v>
      </c>
      <c r="T634" s="54">
        <v>3.8571000000000001E-2</v>
      </c>
      <c r="U634" s="54">
        <v>5.9940720000000001</v>
      </c>
      <c r="V634" s="54">
        <v>6.7657600000000002</v>
      </c>
      <c r="W634" s="54">
        <v>1.802616</v>
      </c>
      <c r="X634" s="54">
        <v>2.2270000000000002E-2</v>
      </c>
      <c r="Y634" s="54">
        <v>1.5374699999999999</v>
      </c>
      <c r="Z634" s="54">
        <v>0</v>
      </c>
      <c r="AA634" s="54">
        <v>6.4772080000000001</v>
      </c>
      <c r="AB634" s="54">
        <v>0</v>
      </c>
      <c r="AC634" s="54">
        <v>6.4105800000000004</v>
      </c>
      <c r="AD634" s="54">
        <v>1.317528</v>
      </c>
      <c r="AE634" s="54">
        <v>113.010717</v>
      </c>
      <c r="AF634" s="54">
        <v>8.6691369999999992</v>
      </c>
      <c r="AG634" s="53">
        <v>78.183594999999997</v>
      </c>
      <c r="AH634" s="53">
        <v>5.6984E-2</v>
      </c>
      <c r="AI634" s="54">
        <v>1.015631</v>
      </c>
      <c r="AJ634" s="54">
        <v>1.7830649999999999</v>
      </c>
      <c r="AK634" s="53">
        <v>2.3872</v>
      </c>
      <c r="AL634" s="53">
        <v>0</v>
      </c>
      <c r="AM634" s="53">
        <v>2.2162000000000001E-2</v>
      </c>
      <c r="AN634" s="53">
        <v>0.13093199999999999</v>
      </c>
      <c r="AO634" s="53">
        <v>0</v>
      </c>
      <c r="AP634" s="53">
        <v>2.2718600000000002</v>
      </c>
      <c r="AQ634" s="53">
        <v>1.7160260000000001</v>
      </c>
      <c r="AR634" s="53">
        <v>3.0547000000000001E-2</v>
      </c>
      <c r="AS634" s="53">
        <v>2.8285999999999999E-2</v>
      </c>
      <c r="AT634" s="53">
        <v>1.3723160000000001</v>
      </c>
      <c r="AU634" s="109">
        <v>0</v>
      </c>
      <c r="AV634" s="109">
        <v>1.4932000000000001E-2</v>
      </c>
    </row>
    <row r="635" spans="1:48" x14ac:dyDescent="0.3">
      <c r="A635" s="9">
        <v>634</v>
      </c>
      <c r="B635" s="3">
        <v>43783</v>
      </c>
      <c r="C635" s="112">
        <v>5.6888249999999996</v>
      </c>
      <c r="D635" s="54">
        <v>1.7059000000000001E-2</v>
      </c>
      <c r="E635" s="112">
        <v>2.8447E-2</v>
      </c>
      <c r="F635" s="54">
        <v>4.9263500000000002</v>
      </c>
      <c r="G635" s="54">
        <v>1.8481730000000001</v>
      </c>
      <c r="H635" s="54">
        <v>6.4173109999999998</v>
      </c>
      <c r="I635" s="54">
        <v>3.8880999999999999E-2</v>
      </c>
      <c r="J635" s="54">
        <v>1.6816</v>
      </c>
      <c r="K635" s="54">
        <v>1.0068109999999999</v>
      </c>
      <c r="L635" s="54">
        <v>1.8749549999999999</v>
      </c>
      <c r="M635" s="54">
        <v>0.16867199999999999</v>
      </c>
      <c r="N635" s="54">
        <v>1.3786700000000001</v>
      </c>
      <c r="O635" s="54">
        <v>0.127107</v>
      </c>
      <c r="P635" s="54">
        <v>7.270518</v>
      </c>
      <c r="Q635" s="54">
        <v>0</v>
      </c>
      <c r="R635" s="54">
        <v>2.8738E-2</v>
      </c>
      <c r="S635" s="54">
        <v>2.7517</v>
      </c>
      <c r="T635" s="54">
        <v>3.8637999999999999E-2</v>
      </c>
      <c r="U635" s="54">
        <v>5.9940720000000001</v>
      </c>
      <c r="V635" s="54">
        <v>6.7657600000000002</v>
      </c>
      <c r="W635" s="54">
        <v>1.8015300000000001</v>
      </c>
      <c r="X635" s="54">
        <v>2.2262000000000001E-2</v>
      </c>
      <c r="Y635" s="54">
        <v>1.54884</v>
      </c>
      <c r="Z635" s="54">
        <v>0</v>
      </c>
      <c r="AA635" s="54">
        <v>6.4734590000000001</v>
      </c>
      <c r="AB635" s="54">
        <v>0</v>
      </c>
      <c r="AC635" s="54">
        <v>6.4105800000000004</v>
      </c>
      <c r="AD635" s="54">
        <v>1.317528</v>
      </c>
      <c r="AE635" s="54">
        <v>112.89995399999999</v>
      </c>
      <c r="AF635" s="54">
        <v>8.6895330000000008</v>
      </c>
      <c r="AG635" s="53">
        <v>78.212813999999995</v>
      </c>
      <c r="AH635" s="53">
        <v>5.6945000000000003E-2</v>
      </c>
      <c r="AI635" s="54">
        <v>1.016106</v>
      </c>
      <c r="AJ635" s="54">
        <v>1.781998</v>
      </c>
      <c r="AK635" s="53">
        <v>2.3772000000000002</v>
      </c>
      <c r="AL635" s="53">
        <v>0</v>
      </c>
      <c r="AM635" s="53">
        <v>2.2051000000000001E-2</v>
      </c>
      <c r="AN635" s="53">
        <v>0.13116900000000001</v>
      </c>
      <c r="AO635" s="53">
        <v>0</v>
      </c>
      <c r="AP635" s="53">
        <v>2.2718600000000002</v>
      </c>
      <c r="AQ635" s="53">
        <v>1.7160260000000001</v>
      </c>
      <c r="AR635" s="53">
        <v>3.0547000000000001E-2</v>
      </c>
      <c r="AS635" s="53">
        <v>2.8285999999999999E-2</v>
      </c>
      <c r="AT635" s="53">
        <v>1.3715889999999999</v>
      </c>
      <c r="AU635" s="109">
        <v>0</v>
      </c>
      <c r="AV635" s="109">
        <v>1.5003000000000001E-2</v>
      </c>
    </row>
    <row r="636" spans="1:48" x14ac:dyDescent="0.3">
      <c r="A636" s="9">
        <v>635</v>
      </c>
      <c r="B636" s="3">
        <v>43782</v>
      </c>
      <c r="C636" s="112">
        <v>5.6866320000000004</v>
      </c>
      <c r="D636" s="54">
        <v>1.7054E-2</v>
      </c>
      <c r="E636" s="112">
        <v>2.8435999999999999E-2</v>
      </c>
      <c r="F636" s="54">
        <v>4.9226859999999997</v>
      </c>
      <c r="G636" s="54">
        <v>1.845054</v>
      </c>
      <c r="H636" s="54">
        <v>6.4205740000000002</v>
      </c>
      <c r="I636" s="54">
        <v>3.8665999999999999E-2</v>
      </c>
      <c r="J636" s="54">
        <v>1.670647</v>
      </c>
      <c r="K636" s="54">
        <v>1.000882</v>
      </c>
      <c r="L636" s="54">
        <v>1.8725609999999999</v>
      </c>
      <c r="M636" s="54">
        <v>0.168623</v>
      </c>
      <c r="N636" s="54">
        <v>1.376789</v>
      </c>
      <c r="O636" s="54">
        <v>0.127002</v>
      </c>
      <c r="P636" s="54">
        <v>7.262378</v>
      </c>
      <c r="Q636" s="54">
        <v>0</v>
      </c>
      <c r="R636" s="54">
        <v>2.8444000000000001E-2</v>
      </c>
      <c r="S636" s="54">
        <v>2.7187000000000001</v>
      </c>
      <c r="T636" s="54">
        <v>3.9010000000000003E-2</v>
      </c>
      <c r="U636" s="54">
        <v>5.9940720000000001</v>
      </c>
      <c r="V636" s="54">
        <v>6.7657600000000002</v>
      </c>
      <c r="W636" s="54">
        <v>1.7986960000000001</v>
      </c>
      <c r="X636" s="54">
        <v>2.2253999999999999E-2</v>
      </c>
      <c r="Y636" s="54">
        <v>1.5303</v>
      </c>
      <c r="Z636" s="54">
        <v>0</v>
      </c>
      <c r="AA636" s="54">
        <v>6.4775669999999996</v>
      </c>
      <c r="AB636" s="54">
        <v>0</v>
      </c>
      <c r="AC636" s="54">
        <v>6.4105800000000004</v>
      </c>
      <c r="AD636" s="54">
        <v>1.317528</v>
      </c>
      <c r="AE636" s="54">
        <v>112.861299</v>
      </c>
      <c r="AF636" s="54">
        <v>8.6775000000000002</v>
      </c>
      <c r="AG636" s="53">
        <v>78.145622000000003</v>
      </c>
      <c r="AH636" s="53">
        <v>5.6861000000000002E-2</v>
      </c>
      <c r="AI636" s="54">
        <v>1.018049</v>
      </c>
      <c r="AJ636" s="54">
        <v>1.779126</v>
      </c>
      <c r="AK636" s="53">
        <v>2.3673000000000002</v>
      </c>
      <c r="AL636" s="53">
        <v>0</v>
      </c>
      <c r="AM636" s="53">
        <v>2.2232999999999999E-2</v>
      </c>
      <c r="AN636" s="53">
        <v>0.130358</v>
      </c>
      <c r="AO636" s="53">
        <v>0</v>
      </c>
      <c r="AP636" s="53">
        <v>2.2718600000000002</v>
      </c>
      <c r="AQ636" s="53">
        <v>1.7160260000000001</v>
      </c>
      <c r="AR636" s="53">
        <v>3.0547000000000001E-2</v>
      </c>
      <c r="AS636" s="53">
        <v>2.8285999999999999E-2</v>
      </c>
      <c r="AT636" s="53">
        <v>1.370452</v>
      </c>
      <c r="AU636" s="109">
        <v>0</v>
      </c>
      <c r="AV636" s="109">
        <v>1.4918000000000001E-2</v>
      </c>
    </row>
    <row r="637" spans="1:48" x14ac:dyDescent="0.3">
      <c r="A637" s="9">
        <v>636</v>
      </c>
      <c r="B637" s="3">
        <v>43781</v>
      </c>
      <c r="C637" s="112">
        <v>5.6846949999999996</v>
      </c>
      <c r="D637" s="54">
        <v>1.7049000000000002E-2</v>
      </c>
      <c r="E637" s="112">
        <v>2.8426E-2</v>
      </c>
      <c r="F637" s="54">
        <v>4.9199669999999998</v>
      </c>
      <c r="G637" s="54">
        <v>1.8406579999999999</v>
      </c>
      <c r="H637" s="54">
        <v>6.419772</v>
      </c>
      <c r="I637" s="54">
        <v>3.9003999999999997E-2</v>
      </c>
      <c r="J637" s="54">
        <v>1.651886</v>
      </c>
      <c r="K637" s="54">
        <v>0.99816499999999997</v>
      </c>
      <c r="L637" s="54">
        <v>1.8716699999999999</v>
      </c>
      <c r="M637" s="54">
        <v>0.16856599999999999</v>
      </c>
      <c r="N637" s="54">
        <v>1.375637</v>
      </c>
      <c r="O637" s="54">
        <v>0.12695600000000001</v>
      </c>
      <c r="P637" s="54">
        <v>7.2573809999999996</v>
      </c>
      <c r="Q637" s="54">
        <v>0</v>
      </c>
      <c r="R637" s="54">
        <v>2.8385000000000001E-2</v>
      </c>
      <c r="S637" s="54">
        <v>2.6998000000000002</v>
      </c>
      <c r="T637" s="54">
        <v>3.8890000000000001E-2</v>
      </c>
      <c r="U637" s="54">
        <v>5.9940720000000001</v>
      </c>
      <c r="V637" s="54">
        <v>6.7657600000000002</v>
      </c>
      <c r="W637" s="54">
        <v>1.7976730000000001</v>
      </c>
      <c r="X637" s="54">
        <v>2.2245999999999998E-2</v>
      </c>
      <c r="Y637" s="54">
        <v>1.51966</v>
      </c>
      <c r="Z637" s="54">
        <v>0</v>
      </c>
      <c r="AA637" s="54">
        <v>6.4774459999999996</v>
      </c>
      <c r="AB637" s="54">
        <v>0</v>
      </c>
      <c r="AC637" s="54">
        <v>6.4105800000000004</v>
      </c>
      <c r="AD637" s="54">
        <v>1.317528</v>
      </c>
      <c r="AE637" s="54">
        <v>112.611763</v>
      </c>
      <c r="AF637" s="54">
        <v>8.6590129999999998</v>
      </c>
      <c r="AG637" s="53">
        <v>78.096742000000006</v>
      </c>
      <c r="AH637" s="53">
        <v>5.6577000000000002E-2</v>
      </c>
      <c r="AI637" s="54">
        <v>1.0178640000000001</v>
      </c>
      <c r="AJ637" s="54">
        <v>1.7781070000000001</v>
      </c>
      <c r="AK637" s="53">
        <v>2.3671000000000002</v>
      </c>
      <c r="AL637" s="53">
        <v>0</v>
      </c>
      <c r="AM637" s="53">
        <v>2.2242999999999999E-2</v>
      </c>
      <c r="AN637" s="53">
        <v>0.129882</v>
      </c>
      <c r="AO637" s="53">
        <v>0</v>
      </c>
      <c r="AP637" s="53">
        <v>2.1995309999999999</v>
      </c>
      <c r="AQ637" s="53">
        <v>1.7160260000000001</v>
      </c>
      <c r="AR637" s="53">
        <v>3.0047999999999998E-2</v>
      </c>
      <c r="AS637" s="53">
        <v>2.8173E-2</v>
      </c>
      <c r="AT637" s="53">
        <v>1.3695660000000001</v>
      </c>
      <c r="AU637" s="109">
        <v>0</v>
      </c>
      <c r="AV637" s="109">
        <v>1.4943E-2</v>
      </c>
    </row>
    <row r="638" spans="1:48" x14ac:dyDescent="0.3">
      <c r="A638" s="9">
        <v>637</v>
      </c>
      <c r="B638" s="3">
        <v>43780</v>
      </c>
      <c r="C638" s="112">
        <v>5.6827360000000002</v>
      </c>
      <c r="D638" s="54">
        <v>1.7042999999999999E-2</v>
      </c>
      <c r="E638" s="112">
        <v>2.8414999999999999E-2</v>
      </c>
      <c r="F638" s="54">
        <v>4.9164349999999999</v>
      </c>
      <c r="G638" s="54">
        <v>1.8386260000000001</v>
      </c>
      <c r="H638" s="54">
        <v>6.3879859999999997</v>
      </c>
      <c r="I638" s="54">
        <v>3.8885999999999997E-2</v>
      </c>
      <c r="J638" s="54">
        <v>1.644962</v>
      </c>
      <c r="K638" s="54">
        <v>1.0005580000000001</v>
      </c>
      <c r="L638" s="54">
        <v>1.870239</v>
      </c>
      <c r="M638" s="54">
        <v>0.168513</v>
      </c>
      <c r="N638" s="54">
        <v>1.3737379999999999</v>
      </c>
      <c r="O638" s="54">
        <v>0.126916</v>
      </c>
      <c r="P638" s="54">
        <v>7.2612730000000001</v>
      </c>
      <c r="Q638" s="54">
        <v>0</v>
      </c>
      <c r="R638" s="54">
        <v>2.8199999999999999E-2</v>
      </c>
      <c r="S638" s="54">
        <v>2.6903999999999999</v>
      </c>
      <c r="T638" s="54">
        <v>3.8885999999999997E-2</v>
      </c>
      <c r="U638" s="54">
        <v>5.9940720000000001</v>
      </c>
      <c r="V638" s="54">
        <v>6.7657600000000002</v>
      </c>
      <c r="W638" s="54">
        <v>1.797493</v>
      </c>
      <c r="X638" s="54">
        <v>2.2234E-2</v>
      </c>
      <c r="Y638" s="54">
        <v>1.51444</v>
      </c>
      <c r="Z638" s="54">
        <v>0</v>
      </c>
      <c r="AA638" s="54">
        <v>6.4480240000000002</v>
      </c>
      <c r="AB638" s="54">
        <v>0</v>
      </c>
      <c r="AC638" s="54">
        <v>6.4105800000000004</v>
      </c>
      <c r="AD638" s="54">
        <v>1.317528</v>
      </c>
      <c r="AE638" s="54">
        <v>112.71628200000001</v>
      </c>
      <c r="AF638" s="54">
        <v>8.660088</v>
      </c>
      <c r="AG638" s="53">
        <v>78.054574000000002</v>
      </c>
      <c r="AH638" s="53">
        <v>5.6548000000000001E-2</v>
      </c>
      <c r="AI638" s="54">
        <v>1.0145869999999999</v>
      </c>
      <c r="AJ638" s="54">
        <v>1.777927</v>
      </c>
      <c r="AK638" s="53">
        <v>2.3571</v>
      </c>
      <c r="AL638" s="53">
        <v>0</v>
      </c>
      <c r="AM638" s="53">
        <v>2.2324E-2</v>
      </c>
      <c r="AN638" s="53">
        <v>0.12950999999999999</v>
      </c>
      <c r="AO638" s="53">
        <v>0</v>
      </c>
      <c r="AP638" s="53">
        <v>2.1995309999999999</v>
      </c>
      <c r="AQ638" s="53">
        <v>1.7160260000000001</v>
      </c>
      <c r="AR638" s="53">
        <v>3.0047999999999998E-2</v>
      </c>
      <c r="AS638" s="53">
        <v>2.8173E-2</v>
      </c>
      <c r="AT638" s="53">
        <v>1.3673299999999999</v>
      </c>
      <c r="AU638" s="109">
        <v>0</v>
      </c>
      <c r="AV638" s="109">
        <v>1.4977000000000001E-2</v>
      </c>
    </row>
    <row r="639" spans="1:48" x14ac:dyDescent="0.3">
      <c r="A639" s="9">
        <v>638</v>
      </c>
      <c r="B639" s="3">
        <v>43777</v>
      </c>
      <c r="C639" s="112">
        <v>5.6770649999999998</v>
      </c>
      <c r="D639" s="54">
        <v>1.7024999999999998E-2</v>
      </c>
      <c r="E639" s="112">
        <v>2.8382999999999999E-2</v>
      </c>
      <c r="F639" s="54">
        <v>4.9125430000000003</v>
      </c>
      <c r="G639" s="54">
        <v>1.839048</v>
      </c>
      <c r="H639" s="54">
        <v>6.3750770000000001</v>
      </c>
      <c r="I639" s="54">
        <v>3.9225000000000003E-2</v>
      </c>
      <c r="J639" s="54">
        <v>1.64795</v>
      </c>
      <c r="K639" s="54">
        <v>1.0023299999999999</v>
      </c>
      <c r="L639" s="54">
        <v>1.869515</v>
      </c>
      <c r="M639" s="54">
        <v>0.16835700000000001</v>
      </c>
      <c r="N639" s="54">
        <v>1.372887</v>
      </c>
      <c r="O639" s="54">
        <v>0.12678600000000001</v>
      </c>
      <c r="P639" s="54">
        <v>7.2556789999999998</v>
      </c>
      <c r="Q639" s="54">
        <v>0</v>
      </c>
      <c r="R639" s="54">
        <v>2.8261000000000001E-2</v>
      </c>
      <c r="S639" s="54">
        <v>2.6936</v>
      </c>
      <c r="T639" s="54">
        <v>3.8725999999999997E-2</v>
      </c>
      <c r="U639" s="54">
        <v>5.9596660000000004</v>
      </c>
      <c r="V639" s="54">
        <v>6.703233</v>
      </c>
      <c r="W639" s="54">
        <v>1.796808</v>
      </c>
      <c r="X639" s="54">
        <v>2.2211000000000002E-2</v>
      </c>
      <c r="Y639" s="54">
        <v>1.5164299999999999</v>
      </c>
      <c r="Z639" s="54">
        <v>0</v>
      </c>
      <c r="AA639" s="54">
        <v>6.4386929999999998</v>
      </c>
      <c r="AB639" s="54">
        <v>0</v>
      </c>
      <c r="AC639" s="54">
        <v>6.373176</v>
      </c>
      <c r="AD639" s="54">
        <v>1.311766</v>
      </c>
      <c r="AE639" s="54">
        <v>112.713887</v>
      </c>
      <c r="AF639" s="54">
        <v>8.6631180000000008</v>
      </c>
      <c r="AG639" s="53">
        <v>78.021162000000004</v>
      </c>
      <c r="AH639" s="53">
        <v>5.6513000000000001E-2</v>
      </c>
      <c r="AI639" s="54">
        <v>1.0141439999999999</v>
      </c>
      <c r="AJ639" s="54">
        <v>1.7772300000000001</v>
      </c>
      <c r="AK639" s="53">
        <v>2.3508999999999998</v>
      </c>
      <c r="AL639" s="53">
        <v>0</v>
      </c>
      <c r="AM639" s="53">
        <v>2.2454999999999999E-2</v>
      </c>
      <c r="AN639" s="53">
        <v>0.12966800000000001</v>
      </c>
      <c r="AO639" s="53">
        <v>0</v>
      </c>
      <c r="AP639" s="53">
        <v>2.1995309999999999</v>
      </c>
      <c r="AQ639" s="53">
        <v>1.7160260000000001</v>
      </c>
      <c r="AR639" s="53">
        <v>3.0047999999999998E-2</v>
      </c>
      <c r="AS639" s="53">
        <v>2.8173E-2</v>
      </c>
      <c r="AT639" s="53">
        <v>1.366824</v>
      </c>
      <c r="AU639" s="109">
        <v>0</v>
      </c>
      <c r="AV639" s="109">
        <v>1.4846E-2</v>
      </c>
    </row>
    <row r="640" spans="1:48" x14ac:dyDescent="0.3">
      <c r="A640" s="9">
        <v>639</v>
      </c>
      <c r="B640" s="3">
        <v>43776</v>
      </c>
      <c r="C640" s="112">
        <v>5.6752289999999999</v>
      </c>
      <c r="D640" s="54">
        <v>1.7017000000000001E-2</v>
      </c>
      <c r="E640" s="112">
        <v>2.8372999999999999E-2</v>
      </c>
      <c r="F640" s="54">
        <v>4.9064690000000004</v>
      </c>
      <c r="G640" s="54">
        <v>1.826038</v>
      </c>
      <c r="H640" s="54">
        <v>6.3749739999999999</v>
      </c>
      <c r="I640" s="54">
        <v>3.9306000000000001E-2</v>
      </c>
      <c r="J640" s="54">
        <v>1.6106670000000001</v>
      </c>
      <c r="K640" s="54">
        <v>0.98613899999999999</v>
      </c>
      <c r="L640" s="54">
        <v>1.8654649999999999</v>
      </c>
      <c r="M640" s="54">
        <v>0.16830800000000001</v>
      </c>
      <c r="N640" s="54">
        <v>1.3675759999999999</v>
      </c>
      <c r="O640" s="54">
        <v>0.12674199999999999</v>
      </c>
      <c r="P640" s="54">
        <v>7.2469349999999997</v>
      </c>
      <c r="Q640" s="54">
        <v>0</v>
      </c>
      <c r="R640" s="54">
        <v>2.7944E-2</v>
      </c>
      <c r="S640" s="54">
        <v>2.6533000000000002</v>
      </c>
      <c r="T640" s="54">
        <v>3.8268999999999997E-2</v>
      </c>
      <c r="U640" s="54">
        <v>5.9596660000000004</v>
      </c>
      <c r="V640" s="54">
        <v>6.703233</v>
      </c>
      <c r="W640" s="54">
        <v>1.7928379999999999</v>
      </c>
      <c r="X640" s="54">
        <v>2.2203000000000001E-2</v>
      </c>
      <c r="Y640" s="54">
        <v>1.4936799999999999</v>
      </c>
      <c r="Z640" s="54">
        <v>0</v>
      </c>
      <c r="AA640" s="54">
        <v>6.4502170000000003</v>
      </c>
      <c r="AB640" s="54">
        <v>0</v>
      </c>
      <c r="AC640" s="54">
        <v>6.373176</v>
      </c>
      <c r="AD640" s="54">
        <v>1.311766</v>
      </c>
      <c r="AE640" s="54">
        <v>112.370446</v>
      </c>
      <c r="AF640" s="54">
        <v>8.6135889999999993</v>
      </c>
      <c r="AG640" s="53">
        <v>77.883757000000003</v>
      </c>
      <c r="AH640" s="53">
        <v>5.6340000000000001E-2</v>
      </c>
      <c r="AI640" s="54">
        <v>1.0157769999999999</v>
      </c>
      <c r="AJ640" s="54">
        <v>1.773136</v>
      </c>
      <c r="AK640" s="53">
        <v>2.3639000000000001</v>
      </c>
      <c r="AL640" s="53">
        <v>0</v>
      </c>
      <c r="AM640" s="53">
        <v>2.2589999999999999E-2</v>
      </c>
      <c r="AN640" s="53">
        <v>0.12900600000000001</v>
      </c>
      <c r="AO640" s="53">
        <v>0</v>
      </c>
      <c r="AP640" s="53">
        <v>2.1995309999999999</v>
      </c>
      <c r="AQ640" s="53">
        <v>1.7160260000000001</v>
      </c>
      <c r="AR640" s="53">
        <v>3.0047999999999998E-2</v>
      </c>
      <c r="AS640" s="53">
        <v>2.8173E-2</v>
      </c>
      <c r="AT640" s="53">
        <v>1.3613550000000001</v>
      </c>
      <c r="AU640" s="109">
        <v>0</v>
      </c>
      <c r="AV640" s="109">
        <v>1.4779E-2</v>
      </c>
    </row>
    <row r="641" spans="1:48" x14ac:dyDescent="0.3">
      <c r="A641" s="9">
        <v>640</v>
      </c>
      <c r="B641" s="3">
        <v>43775</v>
      </c>
      <c r="C641" s="112">
        <v>5.6733529999999996</v>
      </c>
      <c r="D641" s="54">
        <v>1.7010999999999998E-2</v>
      </c>
      <c r="E641" s="112">
        <v>2.8361999999999998E-2</v>
      </c>
      <c r="F641" s="54">
        <v>4.9045810000000003</v>
      </c>
      <c r="G641" s="54">
        <v>1.821858</v>
      </c>
      <c r="H641" s="54">
        <v>6.3511030000000002</v>
      </c>
      <c r="I641" s="54">
        <v>3.9523000000000003E-2</v>
      </c>
      <c r="J641" s="54">
        <v>1.6064350000000001</v>
      </c>
      <c r="K641" s="54">
        <v>0.98178699999999997</v>
      </c>
      <c r="L641" s="54">
        <v>1.86415</v>
      </c>
      <c r="M641" s="54">
        <v>0.16825799999999999</v>
      </c>
      <c r="N641" s="54">
        <v>1.365437</v>
      </c>
      <c r="O641" s="54">
        <v>0.12669800000000001</v>
      </c>
      <c r="P641" s="54">
        <v>7.2525170000000001</v>
      </c>
      <c r="Q641" s="54">
        <v>0</v>
      </c>
      <c r="R641" s="54">
        <v>2.7813000000000001E-2</v>
      </c>
      <c r="S641" s="54">
        <v>2.6351</v>
      </c>
      <c r="T641" s="54">
        <v>3.8084E-2</v>
      </c>
      <c r="U641" s="54">
        <v>5.9596660000000004</v>
      </c>
      <c r="V641" s="54">
        <v>6.703233</v>
      </c>
      <c r="W641" s="54">
        <v>1.791112</v>
      </c>
      <c r="X641" s="54">
        <v>2.2193999999999998E-2</v>
      </c>
      <c r="Y641" s="54">
        <v>1.4836099999999999</v>
      </c>
      <c r="Z641" s="54">
        <v>0</v>
      </c>
      <c r="AA641" s="54">
        <v>6.4235340000000001</v>
      </c>
      <c r="AB641" s="54">
        <v>0</v>
      </c>
      <c r="AC641" s="54">
        <v>6.373176</v>
      </c>
      <c r="AD641" s="54">
        <v>1.311766</v>
      </c>
      <c r="AE641" s="54">
        <v>112.605913</v>
      </c>
      <c r="AF641" s="54">
        <v>8.5885719999999992</v>
      </c>
      <c r="AG641" s="53">
        <v>77.812817999999993</v>
      </c>
      <c r="AH641" s="53">
        <v>5.6229000000000001E-2</v>
      </c>
      <c r="AI641" s="54">
        <v>1.012799</v>
      </c>
      <c r="AJ641" s="54">
        <v>1.7714650000000001</v>
      </c>
      <c r="AK641" s="53">
        <v>2.3651</v>
      </c>
      <c r="AL641" s="53">
        <v>0</v>
      </c>
      <c r="AM641" s="53">
        <v>2.2551999999999999E-2</v>
      </c>
      <c r="AN641" s="53">
        <v>0.128778</v>
      </c>
      <c r="AO641" s="53">
        <v>0</v>
      </c>
      <c r="AP641" s="53">
        <v>2.1995309999999999</v>
      </c>
      <c r="AQ641" s="53">
        <v>1.7160260000000001</v>
      </c>
      <c r="AR641" s="53">
        <v>3.0047999999999998E-2</v>
      </c>
      <c r="AS641" s="53">
        <v>2.8173E-2</v>
      </c>
      <c r="AT641" s="53">
        <v>1.361648</v>
      </c>
      <c r="AU641" s="109">
        <v>0</v>
      </c>
      <c r="AV641" s="109">
        <v>1.4923000000000001E-2</v>
      </c>
    </row>
    <row r="642" spans="1:48" x14ac:dyDescent="0.3">
      <c r="A642" s="9">
        <v>641</v>
      </c>
      <c r="B642" s="3">
        <v>43774</v>
      </c>
      <c r="C642" s="112">
        <v>5.6713709999999997</v>
      </c>
      <c r="D642" s="54">
        <v>1.7002E-2</v>
      </c>
      <c r="E642" s="112">
        <v>2.8351000000000001E-2</v>
      </c>
      <c r="F642" s="54">
        <v>4.8995170000000003</v>
      </c>
      <c r="G642" s="54">
        <v>1.818964</v>
      </c>
      <c r="H642" s="54">
        <v>6.2993269999999999</v>
      </c>
      <c r="I642" s="54">
        <v>3.9410000000000001E-2</v>
      </c>
      <c r="J642" s="54">
        <v>1.601237</v>
      </c>
      <c r="K642" s="54">
        <v>0.97479099999999996</v>
      </c>
      <c r="L642" s="54">
        <v>1.8643209999999999</v>
      </c>
      <c r="M642" s="54">
        <v>0.16820499999999999</v>
      </c>
      <c r="N642" s="54">
        <v>1.3601559999999999</v>
      </c>
      <c r="O642" s="54">
        <v>0.12665599999999999</v>
      </c>
      <c r="P642" s="54">
        <v>7.2449919999999999</v>
      </c>
      <c r="Q642" s="54">
        <v>0</v>
      </c>
      <c r="R642" s="54">
        <v>2.7869999999999999E-2</v>
      </c>
      <c r="S642" s="54">
        <v>2.6339000000000001</v>
      </c>
      <c r="T642" s="54">
        <v>3.7701999999999999E-2</v>
      </c>
      <c r="U642" s="54">
        <v>5.9596660000000004</v>
      </c>
      <c r="V642" s="54">
        <v>6.703233</v>
      </c>
      <c r="W642" s="54">
        <v>1.791031</v>
      </c>
      <c r="X642" s="54">
        <v>2.2186999999999998E-2</v>
      </c>
      <c r="Y642" s="54">
        <v>1.4829899999999998</v>
      </c>
      <c r="Z642" s="54">
        <v>0</v>
      </c>
      <c r="AA642" s="54">
        <v>6.3707479999999999</v>
      </c>
      <c r="AB642" s="54">
        <v>0</v>
      </c>
      <c r="AC642" s="54">
        <v>6.373176</v>
      </c>
      <c r="AD642" s="54">
        <v>1.311766</v>
      </c>
      <c r="AE642" s="54">
        <v>112.553147</v>
      </c>
      <c r="AF642" s="54">
        <v>8.5801359999999995</v>
      </c>
      <c r="AG642" s="53">
        <v>77.732344999999995</v>
      </c>
      <c r="AH642" s="53">
        <v>5.6167000000000002E-2</v>
      </c>
      <c r="AI642" s="54">
        <v>1.006988</v>
      </c>
      <c r="AJ642" s="54">
        <v>1.771522</v>
      </c>
      <c r="AK642" s="53">
        <v>2.3694000000000002</v>
      </c>
      <c r="AL642" s="53">
        <v>0</v>
      </c>
      <c r="AM642" s="53">
        <v>2.2304999999999998E-2</v>
      </c>
      <c r="AN642" s="53">
        <v>0.12887000000000001</v>
      </c>
      <c r="AO642" s="53">
        <v>0</v>
      </c>
      <c r="AP642" s="53">
        <v>2.184272</v>
      </c>
      <c r="AQ642" s="53">
        <v>1.7160260000000001</v>
      </c>
      <c r="AR642" s="53">
        <v>2.9981000000000001E-2</v>
      </c>
      <c r="AS642" s="53">
        <v>2.8115999999999999E-2</v>
      </c>
      <c r="AT642" s="53">
        <v>1.3606830000000001</v>
      </c>
      <c r="AU642" s="109">
        <v>0</v>
      </c>
      <c r="AV642" s="109">
        <v>1.4671E-2</v>
      </c>
    </row>
    <row r="643" spans="1:48" x14ac:dyDescent="0.3">
      <c r="A643" s="9">
        <v>642</v>
      </c>
      <c r="B643" s="3">
        <v>43773</v>
      </c>
      <c r="C643" s="112">
        <v>5.6694170000000002</v>
      </c>
      <c r="D643" s="54">
        <v>1.6995E-2</v>
      </c>
      <c r="E643" s="112">
        <v>2.8340000000000001E-2</v>
      </c>
      <c r="F643" s="54">
        <v>4.8953689999999996</v>
      </c>
      <c r="G643" s="54">
        <v>1.811893</v>
      </c>
      <c r="H643" s="54">
        <v>6.3331799999999996</v>
      </c>
      <c r="I643" s="54">
        <v>3.9879999999999999E-2</v>
      </c>
      <c r="J643" s="54">
        <v>1.57664</v>
      </c>
      <c r="K643" s="54">
        <v>0.95600600000000002</v>
      </c>
      <c r="L643" s="54">
        <v>1.862565</v>
      </c>
      <c r="M643" s="54">
        <v>0.16814999999999999</v>
      </c>
      <c r="N643" s="54">
        <v>1.3569770000000001</v>
      </c>
      <c r="O643" s="54">
        <v>0.126609</v>
      </c>
      <c r="P643" s="54">
        <v>7.226642</v>
      </c>
      <c r="Q643" s="54">
        <v>0</v>
      </c>
      <c r="R643" s="54">
        <v>2.7519999999999999E-2</v>
      </c>
      <c r="S643" s="54">
        <v>2.5956000000000001</v>
      </c>
      <c r="T643" s="54">
        <v>3.7349E-2</v>
      </c>
      <c r="U643" s="54">
        <v>5.9596660000000004</v>
      </c>
      <c r="V643" s="54">
        <v>6.703233</v>
      </c>
      <c r="W643" s="54">
        <v>1.791188</v>
      </c>
      <c r="X643" s="54">
        <v>2.2182E-2</v>
      </c>
      <c r="Y643" s="54">
        <v>1.46146</v>
      </c>
      <c r="Z643" s="54">
        <v>0</v>
      </c>
      <c r="AA643" s="54">
        <v>6.4049550000000002</v>
      </c>
      <c r="AB643" s="54">
        <v>0</v>
      </c>
      <c r="AC643" s="54">
        <v>6.373176</v>
      </c>
      <c r="AD643" s="54">
        <v>1.311766</v>
      </c>
      <c r="AE643" s="54">
        <v>112.10212</v>
      </c>
      <c r="AF643" s="54">
        <v>8.5466940000000005</v>
      </c>
      <c r="AG643" s="53">
        <v>77.661139000000006</v>
      </c>
      <c r="AH643" s="53">
        <v>5.6114999999999998E-2</v>
      </c>
      <c r="AI643" s="54">
        <v>1.010019</v>
      </c>
      <c r="AJ643" s="54">
        <v>1.7717799999999999</v>
      </c>
      <c r="AK643" s="53">
        <v>2.3677000000000001</v>
      </c>
      <c r="AL643" s="53">
        <v>0</v>
      </c>
      <c r="AM643" s="53">
        <v>2.1984E-2</v>
      </c>
      <c r="AN643" s="53">
        <v>0.12803600000000001</v>
      </c>
      <c r="AO643" s="53">
        <v>0</v>
      </c>
      <c r="AP643" s="53">
        <v>2.184272</v>
      </c>
      <c r="AQ643" s="53">
        <v>1.7160260000000001</v>
      </c>
      <c r="AR643" s="53">
        <v>2.9981000000000001E-2</v>
      </c>
      <c r="AS643" s="53">
        <v>2.8115999999999999E-2</v>
      </c>
      <c r="AT643" s="53">
        <v>1.3586419999999999</v>
      </c>
      <c r="AU643" s="109">
        <v>0</v>
      </c>
      <c r="AV643" s="109">
        <v>1.4579E-2</v>
      </c>
    </row>
    <row r="644" spans="1:48" x14ac:dyDescent="0.3">
      <c r="A644" s="9">
        <v>643</v>
      </c>
      <c r="B644" s="3">
        <v>43770</v>
      </c>
      <c r="C644" s="112">
        <v>5.6633290000000001</v>
      </c>
      <c r="D644" s="54">
        <v>1.6975000000000001E-2</v>
      </c>
      <c r="E644" s="112">
        <v>2.8308E-2</v>
      </c>
      <c r="F644" s="54">
        <v>4.8870120000000004</v>
      </c>
      <c r="G644" s="54">
        <v>1.807512</v>
      </c>
      <c r="H644" s="54">
        <v>6.321021</v>
      </c>
      <c r="I644" s="54">
        <v>3.9601999999999998E-2</v>
      </c>
      <c r="J644" s="54">
        <v>1.5795710000000001</v>
      </c>
      <c r="K644" s="54">
        <v>0.95903400000000005</v>
      </c>
      <c r="L644" s="54">
        <v>1.8579479999999999</v>
      </c>
      <c r="M644" s="54">
        <v>0.16797899999999999</v>
      </c>
      <c r="N644" s="54">
        <v>1.3532850000000001</v>
      </c>
      <c r="O644" s="54">
        <v>0.126469</v>
      </c>
      <c r="P644" s="54">
        <v>7.2101389999999999</v>
      </c>
      <c r="Q644" s="54">
        <v>0</v>
      </c>
      <c r="R644" s="54">
        <v>2.7692999999999999E-2</v>
      </c>
      <c r="S644" s="54">
        <v>2.5876000000000001</v>
      </c>
      <c r="T644" s="54">
        <v>3.6942000000000003E-2</v>
      </c>
      <c r="U644" s="54">
        <v>5.9470679999999998</v>
      </c>
      <c r="V644" s="54">
        <v>6.6916349999999998</v>
      </c>
      <c r="W644" s="54">
        <v>1.7866789999999999</v>
      </c>
      <c r="X644" s="54">
        <v>2.2158000000000001E-2</v>
      </c>
      <c r="Y644" s="54">
        <v>1.4569399999999999</v>
      </c>
      <c r="Z644" s="54">
        <v>0</v>
      </c>
      <c r="AA644" s="54">
        <v>6.3925000000000001</v>
      </c>
      <c r="AB644" s="54">
        <v>0</v>
      </c>
      <c r="AC644" s="54">
        <v>6.3603019999999999</v>
      </c>
      <c r="AD644" s="54">
        <v>1.309437</v>
      </c>
      <c r="AE644" s="54">
        <v>111.944562</v>
      </c>
      <c r="AF644" s="54">
        <v>8.5391600000000007</v>
      </c>
      <c r="AG644" s="53">
        <v>77.576220000000006</v>
      </c>
      <c r="AH644" s="53">
        <v>5.6103E-2</v>
      </c>
      <c r="AI644" s="54">
        <v>1.0101119999999999</v>
      </c>
      <c r="AJ644" s="54">
        <v>1.767296</v>
      </c>
      <c r="AK644" s="53">
        <v>2.3561999999999999</v>
      </c>
      <c r="AL644" s="53">
        <v>0</v>
      </c>
      <c r="AM644" s="53">
        <v>2.2072999999999999E-2</v>
      </c>
      <c r="AN644" s="53">
        <v>0.128001</v>
      </c>
      <c r="AO644" s="53">
        <v>0</v>
      </c>
      <c r="AP644" s="53">
        <v>2.184272</v>
      </c>
      <c r="AQ644" s="53">
        <v>1.7160260000000001</v>
      </c>
      <c r="AR644" s="53">
        <v>2.9981000000000001E-2</v>
      </c>
      <c r="AS644" s="53">
        <v>2.8115999999999999E-2</v>
      </c>
      <c r="AT644" s="53">
        <v>1.3538140000000001</v>
      </c>
      <c r="AU644" s="109">
        <v>0</v>
      </c>
      <c r="AV644" s="109">
        <v>1.4071E-2</v>
      </c>
    </row>
    <row r="645" spans="1:48" x14ac:dyDescent="0.3">
      <c r="A645" s="9">
        <v>644</v>
      </c>
      <c r="B645" s="3">
        <v>43769</v>
      </c>
      <c r="C645" s="112">
        <v>5.6612489999999998</v>
      </c>
      <c r="D645" s="54">
        <v>1.6962999999999999E-2</v>
      </c>
      <c r="E645" s="112">
        <v>2.8296000000000002E-2</v>
      </c>
      <c r="F645" s="54">
        <v>4.885141</v>
      </c>
      <c r="G645" s="54">
        <v>1.808038</v>
      </c>
      <c r="H645" s="54">
        <v>6.3532010000000003</v>
      </c>
      <c r="I645" s="54">
        <v>3.9279000000000001E-2</v>
      </c>
      <c r="J645" s="54">
        <v>1.577342</v>
      </c>
      <c r="K645" s="54">
        <v>0.95827200000000001</v>
      </c>
      <c r="L645" s="54">
        <v>1.8557319999999999</v>
      </c>
      <c r="M645" s="54">
        <v>0.16792199999999999</v>
      </c>
      <c r="N645" s="54">
        <v>1.3535550000000001</v>
      </c>
      <c r="O645" s="54">
        <v>0.126419</v>
      </c>
      <c r="P645" s="54">
        <v>7.1871729999999996</v>
      </c>
      <c r="Q645" s="54">
        <v>0</v>
      </c>
      <c r="R645" s="54">
        <v>2.7560999999999999E-2</v>
      </c>
      <c r="S645" s="54">
        <v>2.5881000000000003</v>
      </c>
      <c r="T645" s="54">
        <v>3.7211000000000001E-2</v>
      </c>
      <c r="U645" s="54">
        <v>5.9873659999999997</v>
      </c>
      <c r="V645" s="54">
        <v>6.6394250000000001</v>
      </c>
      <c r="W645" s="54">
        <v>1.78518</v>
      </c>
      <c r="X645" s="54">
        <v>2.2145999999999999E-2</v>
      </c>
      <c r="Y645" s="54">
        <v>1.4572499999999999</v>
      </c>
      <c r="Z645" s="54">
        <v>0</v>
      </c>
      <c r="AA645" s="54">
        <v>6.4234280000000004</v>
      </c>
      <c r="AB645" s="54">
        <v>0</v>
      </c>
      <c r="AC645" s="54">
        <v>6.3319879999999999</v>
      </c>
      <c r="AD645" s="54">
        <v>1.3072090000000001</v>
      </c>
      <c r="AE645" s="54">
        <v>111.836455</v>
      </c>
      <c r="AF645" s="54">
        <v>8.5485950000000006</v>
      </c>
      <c r="AG645" s="53">
        <v>77.554768999999993</v>
      </c>
      <c r="AH645" s="53">
        <v>5.6101999999999999E-2</v>
      </c>
      <c r="AI645" s="54">
        <v>1.01427</v>
      </c>
      <c r="AJ645" s="54">
        <v>1.7657750000000001</v>
      </c>
      <c r="AK645" s="53">
        <v>2.3523000000000001</v>
      </c>
      <c r="AL645" s="53">
        <v>0</v>
      </c>
      <c r="AM645" s="53">
        <v>2.2284999999999999E-2</v>
      </c>
      <c r="AN645" s="53">
        <v>0.127692</v>
      </c>
      <c r="AO645" s="53">
        <v>0</v>
      </c>
      <c r="AP645" s="53">
        <v>2.1967319999999999</v>
      </c>
      <c r="AQ645" s="53">
        <v>1.7160260000000001</v>
      </c>
      <c r="AR645" s="53">
        <v>3.0039E-2</v>
      </c>
      <c r="AS645" s="53">
        <v>2.8103E-2</v>
      </c>
      <c r="AT645" s="53">
        <v>1.3521000000000001</v>
      </c>
      <c r="AU645" s="109">
        <v>0</v>
      </c>
      <c r="AV645" s="109">
        <v>1.4326E-2</v>
      </c>
    </row>
    <row r="646" spans="1:48" x14ac:dyDescent="0.3">
      <c r="A646" s="9">
        <v>645</v>
      </c>
      <c r="B646" s="3">
        <v>43768</v>
      </c>
      <c r="C646" s="112">
        <v>5.6592070000000003</v>
      </c>
      <c r="D646" s="54">
        <v>1.6955000000000001E-2</v>
      </c>
      <c r="E646" s="112">
        <v>2.8285000000000001E-2</v>
      </c>
      <c r="F646" s="54">
        <v>4.8944580000000002</v>
      </c>
      <c r="G646" s="54">
        <v>1.8155559999999999</v>
      </c>
      <c r="H646" s="54">
        <v>6.3592209999999998</v>
      </c>
      <c r="I646" s="54">
        <v>3.9946000000000002E-2</v>
      </c>
      <c r="J646" s="54">
        <v>1.601612</v>
      </c>
      <c r="K646" s="54">
        <v>0.96019299999999996</v>
      </c>
      <c r="L646" s="54">
        <v>1.858652</v>
      </c>
      <c r="M646" s="54">
        <v>0.16786400000000001</v>
      </c>
      <c r="N646" s="54">
        <v>1.3567940000000001</v>
      </c>
      <c r="O646" s="54">
        <v>0.12637200000000001</v>
      </c>
      <c r="P646" s="54">
        <v>7.1831560000000003</v>
      </c>
      <c r="Q646" s="54">
        <v>0</v>
      </c>
      <c r="R646" s="54">
        <v>2.7695999999999998E-2</v>
      </c>
      <c r="S646" s="54">
        <v>2.6080000000000001</v>
      </c>
      <c r="T646" s="54">
        <v>3.7185999999999997E-2</v>
      </c>
      <c r="U646" s="54">
        <v>5.9873659999999997</v>
      </c>
      <c r="V646" s="54">
        <v>6.6394250000000001</v>
      </c>
      <c r="W646" s="54">
        <v>1.788686</v>
      </c>
      <c r="X646" s="54">
        <v>2.2138000000000001E-2</v>
      </c>
      <c r="Y646" s="54">
        <v>1.4685000000000001</v>
      </c>
      <c r="Z646" s="54">
        <v>0</v>
      </c>
      <c r="AA646" s="54">
        <v>6.4335779999999998</v>
      </c>
      <c r="AB646" s="54">
        <v>0</v>
      </c>
      <c r="AC646" s="54">
        <v>6.3319879999999999</v>
      </c>
      <c r="AD646" s="54">
        <v>1.3072090000000001</v>
      </c>
      <c r="AE646" s="54">
        <v>111.71383</v>
      </c>
      <c r="AF646" s="54">
        <v>8.5760480000000001</v>
      </c>
      <c r="AG646" s="53">
        <v>77.618674999999996</v>
      </c>
      <c r="AH646" s="53">
        <v>5.6238000000000003E-2</v>
      </c>
      <c r="AI646" s="54">
        <v>1.016645</v>
      </c>
      <c r="AJ646" s="54">
        <v>1.7687870000000001</v>
      </c>
      <c r="AK646" s="53">
        <v>2.3481999999999998</v>
      </c>
      <c r="AL646" s="53">
        <v>0</v>
      </c>
      <c r="AM646" s="53">
        <v>2.2221000000000001E-2</v>
      </c>
      <c r="AN646" s="53">
        <v>0.12806999999999999</v>
      </c>
      <c r="AO646" s="53">
        <v>0</v>
      </c>
      <c r="AP646" s="53">
        <v>2.1799469999999999</v>
      </c>
      <c r="AQ646" s="53">
        <v>1.6852739999999999</v>
      </c>
      <c r="AR646" s="53">
        <v>2.9999000000000001E-2</v>
      </c>
      <c r="AS646" s="53">
        <v>2.7909E-2</v>
      </c>
      <c r="AT646" s="53">
        <v>1.355054</v>
      </c>
      <c r="AU646" s="109">
        <v>0</v>
      </c>
      <c r="AV646" s="109">
        <v>1.4602E-2</v>
      </c>
    </row>
    <row r="647" spans="1:48" x14ac:dyDescent="0.3">
      <c r="A647" s="9">
        <v>646</v>
      </c>
      <c r="B647" s="3">
        <v>43766</v>
      </c>
      <c r="C647" s="112">
        <v>5.6551030000000004</v>
      </c>
      <c r="D647" s="54">
        <v>1.6943E-2</v>
      </c>
      <c r="E647" s="112">
        <v>2.8263E-2</v>
      </c>
      <c r="F647" s="54">
        <v>4.8843540000000001</v>
      </c>
      <c r="G647" s="54">
        <v>1.815456</v>
      </c>
      <c r="H647" s="54">
        <v>6.3576249999999996</v>
      </c>
      <c r="I647" s="54">
        <v>3.9951E-2</v>
      </c>
      <c r="J647" s="54">
        <v>1.608908</v>
      </c>
      <c r="K647" s="54">
        <v>0.963785</v>
      </c>
      <c r="L647" s="54">
        <v>1.857518</v>
      </c>
      <c r="M647" s="54">
        <v>0.16775100000000001</v>
      </c>
      <c r="N647" s="54">
        <v>1.356582</v>
      </c>
      <c r="O647" s="54">
        <v>0.126275</v>
      </c>
      <c r="P647" s="54">
        <v>7.1721950000000003</v>
      </c>
      <c r="Q647" s="54">
        <v>0</v>
      </c>
      <c r="R647" s="54">
        <v>2.7661999999999999E-2</v>
      </c>
      <c r="S647" s="54">
        <v>2.6172999999999997</v>
      </c>
      <c r="T647" s="54">
        <v>3.7193999999999998E-2</v>
      </c>
      <c r="U647" s="54">
        <v>5.9873659999999997</v>
      </c>
      <c r="V647" s="54">
        <v>6.6394250000000001</v>
      </c>
      <c r="W647" s="54">
        <v>1.7869390000000001</v>
      </c>
      <c r="X647" s="54">
        <v>2.2117999999999999E-2</v>
      </c>
      <c r="Y647" s="54">
        <v>1.4738399999999998</v>
      </c>
      <c r="Z647" s="54">
        <v>0</v>
      </c>
      <c r="AA647" s="54">
        <v>6.432175</v>
      </c>
      <c r="AB647" s="54">
        <v>0</v>
      </c>
      <c r="AC647" s="54">
        <v>6.3319879999999999</v>
      </c>
      <c r="AD647" s="54">
        <v>1.3072090000000001</v>
      </c>
      <c r="AE647" s="54">
        <v>111.579795</v>
      </c>
      <c r="AF647" s="54">
        <v>8.5678439999999991</v>
      </c>
      <c r="AG647" s="53">
        <v>77.572782000000004</v>
      </c>
      <c r="AH647" s="53">
        <v>5.6239999999999998E-2</v>
      </c>
      <c r="AI647" s="54">
        <v>1.0149630000000001</v>
      </c>
      <c r="AJ647" s="54">
        <v>1.7670319999999999</v>
      </c>
      <c r="AK647" s="53">
        <v>2.3502000000000001</v>
      </c>
      <c r="AL647" s="53">
        <v>0</v>
      </c>
      <c r="AM647" s="53">
        <v>2.2224000000000001E-2</v>
      </c>
      <c r="AN647" s="53">
        <v>0.12826000000000001</v>
      </c>
      <c r="AO647" s="53">
        <v>0</v>
      </c>
      <c r="AP647" s="53">
        <v>2.1799469999999999</v>
      </c>
      <c r="AQ647" s="53">
        <v>1.6852739999999999</v>
      </c>
      <c r="AR647" s="53">
        <v>2.9999000000000001E-2</v>
      </c>
      <c r="AS647" s="53">
        <v>2.7909E-2</v>
      </c>
      <c r="AT647" s="53">
        <v>1.355208</v>
      </c>
      <c r="AU647" s="109">
        <v>0</v>
      </c>
      <c r="AV647" s="109">
        <v>1.4853E-2</v>
      </c>
    </row>
    <row r="648" spans="1:48" x14ac:dyDescent="0.3">
      <c r="A648" s="9">
        <v>647</v>
      </c>
      <c r="B648" s="3">
        <v>43763</v>
      </c>
      <c r="C648" s="112">
        <v>5.6490210000000003</v>
      </c>
      <c r="D648" s="54">
        <v>1.6920999999999999E-2</v>
      </c>
      <c r="E648" s="112">
        <v>2.8230000000000002E-2</v>
      </c>
      <c r="F648" s="54">
        <v>4.876404</v>
      </c>
      <c r="G648" s="54">
        <v>1.813571</v>
      </c>
      <c r="H648" s="54">
        <v>6.3100430000000003</v>
      </c>
      <c r="I648" s="54">
        <v>3.9385999999999997E-2</v>
      </c>
      <c r="J648" s="54">
        <v>1.6101240000000001</v>
      </c>
      <c r="K648" s="54">
        <v>0.96224399999999999</v>
      </c>
      <c r="L648" s="54">
        <v>1.8550899999999999</v>
      </c>
      <c r="M648" s="54">
        <v>0.16758999999999999</v>
      </c>
      <c r="N648" s="54">
        <v>1.3489720000000001</v>
      </c>
      <c r="O648" s="54">
        <v>0.12612300000000001</v>
      </c>
      <c r="P648" s="54">
        <v>7.142449</v>
      </c>
      <c r="Q648" s="54">
        <v>0</v>
      </c>
      <c r="R648" s="54">
        <v>2.7576E-2</v>
      </c>
      <c r="S648" s="54">
        <v>2.6187</v>
      </c>
      <c r="T648" s="54">
        <v>3.6526999999999997E-2</v>
      </c>
      <c r="U648" s="54">
        <v>5.9570449999999999</v>
      </c>
      <c r="V648" s="54">
        <v>6.4890689999999998</v>
      </c>
      <c r="W648" s="54">
        <v>1.780365</v>
      </c>
      <c r="X648" s="54">
        <v>2.2095E-2</v>
      </c>
      <c r="Y648" s="54">
        <v>1.4747399999999999</v>
      </c>
      <c r="Z648" s="54">
        <v>0</v>
      </c>
      <c r="AA648" s="54">
        <v>6.3984870000000003</v>
      </c>
      <c r="AB648" s="54">
        <v>0</v>
      </c>
      <c r="AC648" s="54">
        <v>6.2727899999999996</v>
      </c>
      <c r="AD648" s="54">
        <v>1.285528</v>
      </c>
      <c r="AE648" s="54">
        <v>111.26955599999999</v>
      </c>
      <c r="AF648" s="54">
        <v>8.5539210000000008</v>
      </c>
      <c r="AG648" s="53">
        <v>77.446427999999997</v>
      </c>
      <c r="AH648" s="53">
        <v>5.6239999999999998E-2</v>
      </c>
      <c r="AI648" s="54">
        <v>1.0124280000000001</v>
      </c>
      <c r="AJ648" s="54">
        <v>1.7604219999999999</v>
      </c>
      <c r="AK648" s="53">
        <v>2.3519000000000001</v>
      </c>
      <c r="AL648" s="53">
        <v>0</v>
      </c>
      <c r="AM648" s="53">
        <v>2.2034000000000002E-2</v>
      </c>
      <c r="AN648" s="53">
        <v>0.12798699999999999</v>
      </c>
      <c r="AO648" s="53">
        <v>0</v>
      </c>
      <c r="AP648" s="53">
        <v>2.1799469999999999</v>
      </c>
      <c r="AQ648" s="53">
        <v>1.6852739999999999</v>
      </c>
      <c r="AR648" s="53">
        <v>2.9999000000000001E-2</v>
      </c>
      <c r="AS648" s="53">
        <v>2.7909E-2</v>
      </c>
      <c r="AT648" s="53">
        <v>1.3545130000000001</v>
      </c>
      <c r="AU648" s="109">
        <v>0</v>
      </c>
      <c r="AV648" s="109">
        <v>1.4703000000000001E-2</v>
      </c>
    </row>
    <row r="649" spans="1:48" x14ac:dyDescent="0.3">
      <c r="A649" s="9">
        <v>648</v>
      </c>
      <c r="B649" s="3">
        <v>43762</v>
      </c>
      <c r="C649" s="112">
        <v>5.6468759999999998</v>
      </c>
      <c r="D649" s="54">
        <v>1.6913999999999998E-2</v>
      </c>
      <c r="E649" s="112">
        <v>2.8219000000000001E-2</v>
      </c>
      <c r="F649" s="54">
        <v>4.8726880000000001</v>
      </c>
      <c r="G649" s="54">
        <v>1.8119810000000001</v>
      </c>
      <c r="H649" s="54">
        <v>6.3139380000000003</v>
      </c>
      <c r="I649" s="54">
        <v>3.9604E-2</v>
      </c>
      <c r="J649" s="54">
        <v>1.6021879999999999</v>
      </c>
      <c r="K649" s="54">
        <v>0.95948299999999997</v>
      </c>
      <c r="L649" s="54">
        <v>1.8527849999999999</v>
      </c>
      <c r="M649" s="54">
        <v>0.16752700000000001</v>
      </c>
      <c r="N649" s="54">
        <v>1.345664</v>
      </c>
      <c r="O649" s="54">
        <v>0.12607399999999999</v>
      </c>
      <c r="P649" s="54">
        <v>7.1154570000000001</v>
      </c>
      <c r="Q649" s="54">
        <v>0</v>
      </c>
      <c r="R649" s="54">
        <v>2.7264E-2</v>
      </c>
      <c r="S649" s="54">
        <v>2.6071</v>
      </c>
      <c r="T649" s="54">
        <v>3.6179000000000003E-2</v>
      </c>
      <c r="U649" s="54">
        <v>5.9570449999999999</v>
      </c>
      <c r="V649" s="54">
        <v>6.4890689999999998</v>
      </c>
      <c r="W649" s="54">
        <v>1.779522</v>
      </c>
      <c r="X649" s="54">
        <v>2.2086999999999999E-2</v>
      </c>
      <c r="Y649" s="54">
        <v>1.4682799999999998</v>
      </c>
      <c r="Z649" s="54">
        <v>0</v>
      </c>
      <c r="AA649" s="54">
        <v>6.4163550000000003</v>
      </c>
      <c r="AB649" s="54">
        <v>0</v>
      </c>
      <c r="AC649" s="54">
        <v>6.2727899999999996</v>
      </c>
      <c r="AD649" s="54">
        <v>1.285528</v>
      </c>
      <c r="AE649" s="54">
        <v>111.10817299999999</v>
      </c>
      <c r="AF649" s="54">
        <v>8.5529960000000003</v>
      </c>
      <c r="AG649" s="53">
        <v>77.417919999999995</v>
      </c>
      <c r="AH649" s="53">
        <v>5.6097000000000001E-2</v>
      </c>
      <c r="AI649" s="54">
        <v>1.0152410000000001</v>
      </c>
      <c r="AJ649" s="54">
        <v>1.7595149999999999</v>
      </c>
      <c r="AK649" s="53">
        <v>2.3463000000000003</v>
      </c>
      <c r="AL649" s="53">
        <v>0</v>
      </c>
      <c r="AM649" s="53">
        <v>2.1839999999999998E-2</v>
      </c>
      <c r="AN649" s="53">
        <v>0.12775500000000001</v>
      </c>
      <c r="AO649" s="53">
        <v>0</v>
      </c>
      <c r="AP649" s="53">
        <v>2.1799469999999999</v>
      </c>
      <c r="AQ649" s="53">
        <v>1.6852739999999999</v>
      </c>
      <c r="AR649" s="53">
        <v>2.9999000000000001E-2</v>
      </c>
      <c r="AS649" s="53">
        <v>2.7909E-2</v>
      </c>
      <c r="AT649" s="53">
        <v>1.3535729999999999</v>
      </c>
      <c r="AU649" s="109">
        <v>0</v>
      </c>
      <c r="AV649" s="109">
        <v>1.465E-2</v>
      </c>
    </row>
    <row r="650" spans="1:48" x14ac:dyDescent="0.3">
      <c r="A650" s="9">
        <v>649</v>
      </c>
      <c r="B650" s="3">
        <v>43761</v>
      </c>
      <c r="C650" s="112">
        <v>5.644717</v>
      </c>
      <c r="D650" s="54">
        <v>1.6903999999999999E-2</v>
      </c>
      <c r="E650" s="112">
        <v>2.8205000000000001E-2</v>
      </c>
      <c r="F650" s="54">
        <v>4.8666299999999998</v>
      </c>
      <c r="G650" s="54">
        <v>1.80494</v>
      </c>
      <c r="H650" s="54">
        <v>6.35046</v>
      </c>
      <c r="I650" s="54">
        <v>3.9879999999999999E-2</v>
      </c>
      <c r="J650" s="54">
        <v>1.5703910000000001</v>
      </c>
      <c r="K650" s="54">
        <v>0.93975799999999998</v>
      </c>
      <c r="L650" s="54">
        <v>1.8478749999999999</v>
      </c>
      <c r="M650" s="54">
        <v>0.167463</v>
      </c>
      <c r="N650" s="54">
        <v>1.342875</v>
      </c>
      <c r="O650" s="54">
        <v>0.126022</v>
      </c>
      <c r="P650" s="54">
        <v>7.0866220000000002</v>
      </c>
      <c r="Q650" s="54">
        <v>0</v>
      </c>
      <c r="R650" s="54">
        <v>2.6905999999999999E-2</v>
      </c>
      <c r="S650" s="54">
        <v>2.5568</v>
      </c>
      <c r="T650" s="54">
        <v>3.6544E-2</v>
      </c>
      <c r="U650" s="54">
        <v>5.9570449999999999</v>
      </c>
      <c r="V650" s="54">
        <v>6.4890689999999998</v>
      </c>
      <c r="W650" s="54">
        <v>1.775088</v>
      </c>
      <c r="X650" s="54">
        <v>2.2079000000000001E-2</v>
      </c>
      <c r="Y650" s="54">
        <v>1.4399799999999998</v>
      </c>
      <c r="Z650" s="54">
        <v>0</v>
      </c>
      <c r="AA650" s="54">
        <v>6.4637349999999998</v>
      </c>
      <c r="AB650" s="54">
        <v>0</v>
      </c>
      <c r="AC650" s="54">
        <v>6.2727899999999996</v>
      </c>
      <c r="AD650" s="54">
        <v>1.285528</v>
      </c>
      <c r="AE650" s="54">
        <v>110.933441</v>
      </c>
      <c r="AF650" s="54">
        <v>8.5158529999999999</v>
      </c>
      <c r="AG650" s="53">
        <v>77.319997999999998</v>
      </c>
      <c r="AH650" s="53">
        <v>5.5925999999999997E-2</v>
      </c>
      <c r="AI650" s="54">
        <v>1.0245489999999999</v>
      </c>
      <c r="AJ650" s="54">
        <v>1.755026</v>
      </c>
      <c r="AK650" s="53">
        <v>2.3386</v>
      </c>
      <c r="AL650" s="53">
        <v>0</v>
      </c>
      <c r="AM650" s="53">
        <v>2.2068000000000001E-2</v>
      </c>
      <c r="AN650" s="53">
        <v>0.12701899999999999</v>
      </c>
      <c r="AO650" s="53">
        <v>0</v>
      </c>
      <c r="AP650" s="53">
        <v>2.1799469999999999</v>
      </c>
      <c r="AQ650" s="53">
        <v>1.6852739999999999</v>
      </c>
      <c r="AR650" s="53">
        <v>2.9999000000000001E-2</v>
      </c>
      <c r="AS650" s="53">
        <v>2.7909E-2</v>
      </c>
      <c r="AT650" s="53">
        <v>1.3497760000000001</v>
      </c>
      <c r="AU650" s="109">
        <v>0</v>
      </c>
      <c r="AV650" s="109">
        <v>1.4420000000000001E-2</v>
      </c>
    </row>
    <row r="651" spans="1:48" x14ac:dyDescent="0.3">
      <c r="A651" s="9">
        <v>650</v>
      </c>
      <c r="B651" s="3">
        <v>43760</v>
      </c>
      <c r="C651" s="112">
        <v>5.6425809999999998</v>
      </c>
      <c r="D651" s="54">
        <v>1.6896000000000001E-2</v>
      </c>
      <c r="E651" s="112">
        <v>2.8194E-2</v>
      </c>
      <c r="F651" s="54">
        <v>4.8615250000000003</v>
      </c>
      <c r="G651" s="54">
        <v>1.7999080000000001</v>
      </c>
      <c r="H651" s="54">
        <v>6.3286059999999997</v>
      </c>
      <c r="I651" s="54">
        <v>3.984E-2</v>
      </c>
      <c r="J651" s="54">
        <v>1.5612410000000001</v>
      </c>
      <c r="K651" s="54">
        <v>0.93123400000000001</v>
      </c>
      <c r="L651" s="54">
        <v>1.8439950000000001</v>
      </c>
      <c r="M651" s="54">
        <v>0.16739999999999999</v>
      </c>
      <c r="N651" s="54">
        <v>1.3407720000000001</v>
      </c>
      <c r="O651" s="54">
        <v>0.125976</v>
      </c>
      <c r="P651" s="54">
        <v>7.0812439999999999</v>
      </c>
      <c r="Q651" s="54">
        <v>0</v>
      </c>
      <c r="R651" s="54">
        <v>2.6745999999999999E-2</v>
      </c>
      <c r="S651" s="54">
        <v>2.5446</v>
      </c>
      <c r="T651" s="54">
        <v>3.6699000000000002E-2</v>
      </c>
      <c r="U651" s="54">
        <v>5.9570449999999999</v>
      </c>
      <c r="V651" s="54">
        <v>6.4890689999999998</v>
      </c>
      <c r="W651" s="54">
        <v>1.771002</v>
      </c>
      <c r="X651" s="54">
        <v>2.2069999999999999E-2</v>
      </c>
      <c r="Y651" s="54">
        <v>1.4331399999999999</v>
      </c>
      <c r="Z651" s="54">
        <v>0</v>
      </c>
      <c r="AA651" s="54">
        <v>6.4402840000000001</v>
      </c>
      <c r="AB651" s="54">
        <v>0</v>
      </c>
      <c r="AC651" s="54">
        <v>6.2727899999999996</v>
      </c>
      <c r="AD651" s="54">
        <v>1.285528</v>
      </c>
      <c r="AE651" s="54">
        <v>110.629919</v>
      </c>
      <c r="AF651" s="54">
        <v>8.4960439999999995</v>
      </c>
      <c r="AG651" s="53">
        <v>77.238591</v>
      </c>
      <c r="AH651" s="53">
        <v>5.5855000000000002E-2</v>
      </c>
      <c r="AI651" s="54">
        <v>1.0217639999999999</v>
      </c>
      <c r="AJ651" s="54">
        <v>1.7509749999999999</v>
      </c>
      <c r="AK651" s="53">
        <v>2.3374999999999999</v>
      </c>
      <c r="AL651" s="53">
        <v>0</v>
      </c>
      <c r="AM651" s="53">
        <v>2.1929000000000001E-2</v>
      </c>
      <c r="AN651" s="53">
        <v>0.12631899999999999</v>
      </c>
      <c r="AO651" s="53">
        <v>0</v>
      </c>
      <c r="AP651" s="53">
        <v>2.1707139999999998</v>
      </c>
      <c r="AQ651" s="53">
        <v>1.6852739999999999</v>
      </c>
      <c r="AR651" s="53">
        <v>2.9894E-2</v>
      </c>
      <c r="AS651" s="53">
        <v>2.7807999999999999E-2</v>
      </c>
      <c r="AT651" s="53">
        <v>1.3476030000000001</v>
      </c>
      <c r="AU651" s="109">
        <v>0</v>
      </c>
      <c r="AV651" s="109">
        <v>1.4196E-2</v>
      </c>
    </row>
    <row r="652" spans="1:48" x14ac:dyDescent="0.3">
      <c r="A652" s="9">
        <v>651</v>
      </c>
      <c r="B652" s="3">
        <v>43759</v>
      </c>
      <c r="C652" s="112">
        <v>5.6396379999999997</v>
      </c>
      <c r="D652" s="54">
        <v>1.6889999999999999E-2</v>
      </c>
      <c r="E652" s="112">
        <v>2.8181000000000001E-2</v>
      </c>
      <c r="F652" s="54">
        <v>4.8574979999999996</v>
      </c>
      <c r="G652" s="54">
        <v>1.8023370000000001</v>
      </c>
      <c r="H652" s="54">
        <v>6.2768329999999999</v>
      </c>
      <c r="I652" s="54">
        <v>3.9486E-2</v>
      </c>
      <c r="J652" s="54">
        <v>1.579218</v>
      </c>
      <c r="K652" s="54">
        <v>0.94046600000000002</v>
      </c>
      <c r="L652" s="54">
        <v>1.8454219999999999</v>
      </c>
      <c r="M652" s="54">
        <v>0.16733799999999999</v>
      </c>
      <c r="N652" s="54">
        <v>1.337189</v>
      </c>
      <c r="O652" s="54">
        <v>0.12592100000000001</v>
      </c>
      <c r="P652" s="54">
        <v>7.0656619999999997</v>
      </c>
      <c r="Q652" s="54">
        <v>0</v>
      </c>
      <c r="R652" s="54">
        <v>2.6727999999999998E-2</v>
      </c>
      <c r="S652" s="54">
        <v>2.5631999999999997</v>
      </c>
      <c r="T652" s="54">
        <v>3.6014999999999998E-2</v>
      </c>
      <c r="U652" s="54">
        <v>5.9570449999999999</v>
      </c>
      <c r="V652" s="54">
        <v>6.4890689999999998</v>
      </c>
      <c r="W652" s="54">
        <v>1.770254</v>
      </c>
      <c r="X652" s="54">
        <v>2.2061000000000001E-2</v>
      </c>
      <c r="Y652" s="54">
        <v>1.4437</v>
      </c>
      <c r="Z652" s="54">
        <v>0</v>
      </c>
      <c r="AA652" s="54">
        <v>6.3898900000000003</v>
      </c>
      <c r="AB652" s="54">
        <v>0</v>
      </c>
      <c r="AC652" s="54">
        <v>6.2727899999999996</v>
      </c>
      <c r="AD652" s="54">
        <v>1.285528</v>
      </c>
      <c r="AE652" s="54">
        <v>110.500607</v>
      </c>
      <c r="AF652" s="54">
        <v>8.5139619999999994</v>
      </c>
      <c r="AG652" s="53">
        <v>77.166617000000002</v>
      </c>
      <c r="AH652" s="53">
        <v>5.5816999999999999E-2</v>
      </c>
      <c r="AI652" s="54">
        <v>1.0146919999999999</v>
      </c>
      <c r="AJ652" s="54">
        <v>1.75017</v>
      </c>
      <c r="AK652" s="53">
        <v>2.3323</v>
      </c>
      <c r="AL652" s="53">
        <v>0</v>
      </c>
      <c r="AM652" s="53">
        <v>2.1897E-2</v>
      </c>
      <c r="AN652" s="53">
        <v>0.126555</v>
      </c>
      <c r="AO652" s="53">
        <v>0</v>
      </c>
      <c r="AP652" s="53">
        <v>2.1707139999999998</v>
      </c>
      <c r="AQ652" s="53">
        <v>1.6852739999999999</v>
      </c>
      <c r="AR652" s="53">
        <v>2.9894E-2</v>
      </c>
      <c r="AS652" s="53">
        <v>2.7807999999999999E-2</v>
      </c>
      <c r="AT652" s="53">
        <v>1.3489329999999999</v>
      </c>
      <c r="AU652" s="109">
        <v>0</v>
      </c>
      <c r="AV652" s="109">
        <v>1.4114E-2</v>
      </c>
    </row>
    <row r="653" spans="1:48" x14ac:dyDescent="0.3">
      <c r="A653" s="9">
        <v>652</v>
      </c>
      <c r="B653" s="3">
        <v>43756</v>
      </c>
      <c r="C653" s="112">
        <v>5.6332300000000002</v>
      </c>
      <c r="D653" s="54">
        <v>1.6874E-2</v>
      </c>
      <c r="E653" s="112">
        <v>2.8143999999999999E-2</v>
      </c>
      <c r="F653" s="54">
        <v>4.8440570000000003</v>
      </c>
      <c r="G653" s="54">
        <v>1.7932859999999999</v>
      </c>
      <c r="H653" s="54">
        <v>6.3436209999999997</v>
      </c>
      <c r="I653" s="54">
        <v>4.0184999999999998E-2</v>
      </c>
      <c r="J653" s="54">
        <v>1.522977</v>
      </c>
      <c r="K653" s="54">
        <v>0.91029199999999999</v>
      </c>
      <c r="L653" s="54">
        <v>1.8417969999999999</v>
      </c>
      <c r="M653" s="54">
        <v>0.16715099999999999</v>
      </c>
      <c r="N653" s="54">
        <v>1.337496</v>
      </c>
      <c r="O653" s="54">
        <v>0.125751</v>
      </c>
      <c r="P653" s="54">
        <v>6.9663719999999998</v>
      </c>
      <c r="Q653" s="54">
        <v>0</v>
      </c>
      <c r="R653" s="54">
        <v>2.6022E-2</v>
      </c>
      <c r="S653" s="54">
        <v>2.4854000000000003</v>
      </c>
      <c r="T653" s="54">
        <v>3.7311999999999998E-2</v>
      </c>
      <c r="U653" s="54">
        <v>6.0561670000000003</v>
      </c>
      <c r="V653" s="54">
        <v>6.5831419999999996</v>
      </c>
      <c r="W653" s="54">
        <v>1.769536</v>
      </c>
      <c r="X653" s="54">
        <v>2.2037000000000001E-2</v>
      </c>
      <c r="Y653" s="54">
        <v>1.39995</v>
      </c>
      <c r="Z653" s="54">
        <v>0</v>
      </c>
      <c r="AA653" s="54">
        <v>6.4846089999999998</v>
      </c>
      <c r="AB653" s="54">
        <v>0</v>
      </c>
      <c r="AC653" s="54">
        <v>6.3833000000000002</v>
      </c>
      <c r="AD653" s="54">
        <v>1.3070109999999999</v>
      </c>
      <c r="AE653" s="54">
        <v>108.803155</v>
      </c>
      <c r="AF653" s="54">
        <v>8.4401399999999995</v>
      </c>
      <c r="AG653" s="53">
        <v>76.957480000000004</v>
      </c>
      <c r="AH653" s="53">
        <v>5.5655000000000003E-2</v>
      </c>
      <c r="AI653" s="54">
        <v>1.0290250000000001</v>
      </c>
      <c r="AJ653" s="54">
        <v>1.748524</v>
      </c>
      <c r="AK653" s="53">
        <v>2.3304</v>
      </c>
      <c r="AL653" s="53">
        <v>0</v>
      </c>
      <c r="AM653" s="53">
        <v>2.2166999999999999E-2</v>
      </c>
      <c r="AN653" s="53">
        <v>0.12540699999999999</v>
      </c>
      <c r="AO653" s="53">
        <v>0</v>
      </c>
      <c r="AP653" s="53">
        <v>2.1707139999999998</v>
      </c>
      <c r="AQ653" s="53">
        <v>1.6852739999999999</v>
      </c>
      <c r="AR653" s="53">
        <v>2.9894E-2</v>
      </c>
      <c r="AS653" s="53">
        <v>2.7807999999999999E-2</v>
      </c>
      <c r="AT653" s="53">
        <v>1.3467499999999999</v>
      </c>
      <c r="AU653" s="109">
        <v>0</v>
      </c>
      <c r="AV653" s="109">
        <v>1.4477E-2</v>
      </c>
    </row>
    <row r="654" spans="1:48" x14ac:dyDescent="0.3">
      <c r="A654" s="9">
        <v>653</v>
      </c>
      <c r="B654" s="3">
        <v>43755</v>
      </c>
      <c r="C654" s="112">
        <v>5.6310770000000003</v>
      </c>
      <c r="D654" s="54">
        <v>1.6868999999999999E-2</v>
      </c>
      <c r="E654" s="112">
        <v>2.8132000000000001E-2</v>
      </c>
      <c r="F654" s="54">
        <v>4.8402969999999996</v>
      </c>
      <c r="G654" s="54">
        <v>1.7905439999999999</v>
      </c>
      <c r="H654" s="54">
        <v>6.3585529999999997</v>
      </c>
      <c r="I654" s="54">
        <v>4.0215000000000001E-2</v>
      </c>
      <c r="J654" s="54">
        <v>1.5101469999999999</v>
      </c>
      <c r="K654" s="54">
        <v>0.90513299999999997</v>
      </c>
      <c r="L654" s="54">
        <v>1.838938</v>
      </c>
      <c r="M654" s="54">
        <v>0.16708799999999999</v>
      </c>
      <c r="N654" s="54">
        <v>1.3361209999999999</v>
      </c>
      <c r="O654" s="54">
        <v>0.12570400000000001</v>
      </c>
      <c r="P654" s="54">
        <v>6.950189</v>
      </c>
      <c r="Q654" s="54">
        <v>0</v>
      </c>
      <c r="R654" s="54">
        <v>2.5992000000000001E-2</v>
      </c>
      <c r="S654" s="54">
        <v>2.4741</v>
      </c>
      <c r="T654" s="54">
        <v>3.7437999999999999E-2</v>
      </c>
      <c r="U654" s="54">
        <v>6.0561670000000003</v>
      </c>
      <c r="V654" s="54">
        <v>6.5831419999999996</v>
      </c>
      <c r="W654" s="54">
        <v>1.7683199999999999</v>
      </c>
      <c r="X654" s="54">
        <v>2.2030000000000001E-2</v>
      </c>
      <c r="Y654" s="54">
        <v>1.3936499999999998</v>
      </c>
      <c r="Z654" s="54">
        <v>0</v>
      </c>
      <c r="AA654" s="54">
        <v>6.4978340000000001</v>
      </c>
      <c r="AB654" s="54">
        <v>0</v>
      </c>
      <c r="AC654" s="54">
        <v>6.3833000000000002</v>
      </c>
      <c r="AD654" s="54">
        <v>1.3070109999999999</v>
      </c>
      <c r="AE654" s="54">
        <v>108.366112</v>
      </c>
      <c r="AF654" s="54">
        <v>8.4342579999999998</v>
      </c>
      <c r="AG654" s="53">
        <v>76.915400000000005</v>
      </c>
      <c r="AH654" s="53">
        <v>5.5702000000000002E-2</v>
      </c>
      <c r="AI654" s="54">
        <v>1.0289999999999999</v>
      </c>
      <c r="AJ654" s="54">
        <v>1.7472479999999999</v>
      </c>
      <c r="AK654" s="53">
        <v>2.3273999999999999</v>
      </c>
      <c r="AL654" s="53">
        <v>0</v>
      </c>
      <c r="AM654" s="53">
        <v>2.2242999999999999E-2</v>
      </c>
      <c r="AN654" s="53">
        <v>0.12506300000000001</v>
      </c>
      <c r="AO654" s="53">
        <v>0</v>
      </c>
      <c r="AP654" s="53">
        <v>2.1707139999999998</v>
      </c>
      <c r="AQ654" s="53">
        <v>1.6852739999999999</v>
      </c>
      <c r="AR654" s="53">
        <v>2.9894E-2</v>
      </c>
      <c r="AS654" s="53">
        <v>2.7807999999999999E-2</v>
      </c>
      <c r="AT654" s="53">
        <v>1.343615</v>
      </c>
      <c r="AU654" s="109">
        <v>0</v>
      </c>
      <c r="AV654" s="109">
        <v>1.4357999999999999E-2</v>
      </c>
    </row>
    <row r="655" spans="1:48" x14ac:dyDescent="0.3">
      <c r="A655" s="9">
        <v>654</v>
      </c>
      <c r="B655" s="3">
        <v>43754</v>
      </c>
      <c r="C655" s="112">
        <v>5.6288999999999998</v>
      </c>
      <c r="D655" s="54">
        <v>1.6871000000000001E-2</v>
      </c>
      <c r="E655" s="112">
        <v>2.8121E-2</v>
      </c>
      <c r="F655" s="54">
        <v>4.8412649999999999</v>
      </c>
      <c r="G655" s="54">
        <v>1.7947500000000001</v>
      </c>
      <c r="H655" s="54">
        <v>6.3808889999999998</v>
      </c>
      <c r="I655" s="54">
        <v>4.0612000000000002E-2</v>
      </c>
      <c r="J655" s="54">
        <v>1.524815</v>
      </c>
      <c r="K655" s="54">
        <v>0.91097499999999998</v>
      </c>
      <c r="L655" s="54">
        <v>1.839002</v>
      </c>
      <c r="M655" s="54">
        <v>0.16702500000000001</v>
      </c>
      <c r="N655" s="54">
        <v>1.3400190000000001</v>
      </c>
      <c r="O655" s="54">
        <v>0.12568499999999999</v>
      </c>
      <c r="P655" s="54">
        <v>6.9825980000000003</v>
      </c>
      <c r="Q655" s="54">
        <v>0</v>
      </c>
      <c r="R655" s="54">
        <v>2.6065999999999999E-2</v>
      </c>
      <c r="S655" s="54">
        <v>2.4916</v>
      </c>
      <c r="T655" s="54">
        <v>3.7419000000000001E-2</v>
      </c>
      <c r="U655" s="54">
        <v>6.0561670000000003</v>
      </c>
      <c r="V655" s="54">
        <v>6.5831419999999996</v>
      </c>
      <c r="W655" s="54">
        <v>1.7709239999999999</v>
      </c>
      <c r="X655" s="54">
        <v>2.2020999999999999E-2</v>
      </c>
      <c r="Y655" s="54">
        <v>1.4035700000000002</v>
      </c>
      <c r="Z655" s="54">
        <v>0</v>
      </c>
      <c r="AA655" s="54">
        <v>6.5084220000000004</v>
      </c>
      <c r="AB655" s="54">
        <v>0</v>
      </c>
      <c r="AC655" s="54">
        <v>6.3833000000000002</v>
      </c>
      <c r="AD655" s="54">
        <v>1.3070109999999999</v>
      </c>
      <c r="AE655" s="54">
        <v>108.943307</v>
      </c>
      <c r="AF655" s="54">
        <v>8.4626730000000006</v>
      </c>
      <c r="AG655" s="53">
        <v>76.985738999999995</v>
      </c>
      <c r="AH655" s="53">
        <v>5.5885999999999998E-2</v>
      </c>
      <c r="AI655" s="54">
        <v>1.026829</v>
      </c>
      <c r="AJ655" s="54">
        <v>1.7499709999999999</v>
      </c>
      <c r="AK655" s="53">
        <v>2.3180000000000001</v>
      </c>
      <c r="AL655" s="53">
        <v>0</v>
      </c>
      <c r="AM655" s="53">
        <v>2.2211999999999999E-2</v>
      </c>
      <c r="AN655" s="53">
        <v>0.12535199999999999</v>
      </c>
      <c r="AO655" s="53">
        <v>0</v>
      </c>
      <c r="AP655" s="53">
        <v>2.1707139999999998</v>
      </c>
      <c r="AQ655" s="53">
        <v>1.6852739999999999</v>
      </c>
      <c r="AR655" s="53">
        <v>2.9894E-2</v>
      </c>
      <c r="AS655" s="53">
        <v>2.7807999999999999E-2</v>
      </c>
      <c r="AT655" s="53">
        <v>1.3440190000000001</v>
      </c>
      <c r="AU655" s="109">
        <v>0</v>
      </c>
      <c r="AV655" s="109">
        <v>1.4241999999999999E-2</v>
      </c>
    </row>
    <row r="656" spans="1:48" x14ac:dyDescent="0.3">
      <c r="A656" s="9">
        <v>655</v>
      </c>
      <c r="B656" s="3">
        <v>43753</v>
      </c>
      <c r="C656" s="112">
        <v>5.6266939999999996</v>
      </c>
      <c r="D656" s="54">
        <v>1.6865999999999999E-2</v>
      </c>
      <c r="E656" s="112">
        <v>2.8108999999999999E-2</v>
      </c>
      <c r="F656" s="54">
        <v>4.8383789999999998</v>
      </c>
      <c r="G656" s="54">
        <v>1.7910699999999999</v>
      </c>
      <c r="H656" s="54">
        <v>6.4291689999999999</v>
      </c>
      <c r="I656" s="54">
        <v>4.0563000000000002E-2</v>
      </c>
      <c r="J656" s="54">
        <v>1.5066189999999999</v>
      </c>
      <c r="K656" s="54">
        <v>0.90191500000000002</v>
      </c>
      <c r="L656" s="54">
        <v>1.839467</v>
      </c>
      <c r="M656" s="54">
        <v>0.16696</v>
      </c>
      <c r="N656" s="54">
        <v>1.33718</v>
      </c>
      <c r="O656" s="54">
        <v>0.12564</v>
      </c>
      <c r="P656" s="54">
        <v>7.0001069999999999</v>
      </c>
      <c r="Q656" s="54">
        <v>0</v>
      </c>
      <c r="R656" s="54">
        <v>2.5850999999999999E-2</v>
      </c>
      <c r="S656" s="54">
        <v>2.4448999999999996</v>
      </c>
      <c r="T656" s="54">
        <v>3.7080000000000002E-2</v>
      </c>
      <c r="U656" s="54">
        <v>6.0561670000000003</v>
      </c>
      <c r="V656" s="54">
        <v>6.5831419999999996</v>
      </c>
      <c r="W656" s="54">
        <v>1.769795</v>
      </c>
      <c r="X656" s="54">
        <v>2.2012E-2</v>
      </c>
      <c r="Y656" s="54">
        <v>1.3772499999999999</v>
      </c>
      <c r="Z656" s="54">
        <v>0</v>
      </c>
      <c r="AA656" s="54">
        <v>6.5458420000000004</v>
      </c>
      <c r="AB656" s="54">
        <v>0</v>
      </c>
      <c r="AC656" s="54">
        <v>6.3833000000000002</v>
      </c>
      <c r="AD656" s="54">
        <v>1.3070109999999999</v>
      </c>
      <c r="AE656" s="54">
        <v>109.055593</v>
      </c>
      <c r="AF656" s="54">
        <v>8.4451289999999997</v>
      </c>
      <c r="AG656" s="53">
        <v>76.940545</v>
      </c>
      <c r="AH656" s="53">
        <v>5.5816999999999999E-2</v>
      </c>
      <c r="AI656" s="54">
        <v>1.0298290000000001</v>
      </c>
      <c r="AJ656" s="54">
        <v>1.74892</v>
      </c>
      <c r="AK656" s="53">
        <v>2.2999000000000001</v>
      </c>
      <c r="AL656" s="53">
        <v>0</v>
      </c>
      <c r="AM656" s="53">
        <v>2.2304999999999998E-2</v>
      </c>
      <c r="AN656" s="53">
        <v>0.125134</v>
      </c>
      <c r="AO656" s="53">
        <v>0</v>
      </c>
      <c r="AP656" s="53">
        <v>2.1959439999999999</v>
      </c>
      <c r="AQ656" s="53">
        <v>1.6852739999999999</v>
      </c>
      <c r="AR656" s="53">
        <v>2.9926000000000001E-2</v>
      </c>
      <c r="AS656" s="53">
        <v>2.7782999999999999E-2</v>
      </c>
      <c r="AT656" s="53">
        <v>1.343129</v>
      </c>
      <c r="AU656" s="109">
        <v>0</v>
      </c>
      <c r="AV656" s="109">
        <v>1.4444E-2</v>
      </c>
    </row>
    <row r="657" spans="1:48" x14ac:dyDescent="0.3">
      <c r="A657" s="9">
        <v>656</v>
      </c>
      <c r="B657" s="3">
        <v>43752</v>
      </c>
      <c r="C657" s="112">
        <v>5.6253840000000004</v>
      </c>
      <c r="D657" s="54">
        <v>1.686E-2</v>
      </c>
      <c r="E657" s="112">
        <v>2.8097E-2</v>
      </c>
      <c r="F657" s="54">
        <v>4.8464029999999996</v>
      </c>
      <c r="G657" s="54">
        <v>1.8062590000000001</v>
      </c>
      <c r="H657" s="54">
        <v>6.3681999999999999</v>
      </c>
      <c r="I657" s="54">
        <v>4.0032999999999999E-2</v>
      </c>
      <c r="J657" s="54">
        <v>1.582638</v>
      </c>
      <c r="K657" s="54">
        <v>0.93623299999999998</v>
      </c>
      <c r="L657" s="54">
        <v>1.843291</v>
      </c>
      <c r="M657" s="54">
        <v>0.16689599999999999</v>
      </c>
      <c r="N657" s="54">
        <v>1.3415360000000001</v>
      </c>
      <c r="O657" s="54">
        <v>0.12559300000000001</v>
      </c>
      <c r="P657" s="54">
        <v>7.0447839999999999</v>
      </c>
      <c r="Q657" s="54">
        <v>0</v>
      </c>
      <c r="R657" s="54">
        <v>2.6705E-2</v>
      </c>
      <c r="S657" s="54">
        <v>2.5821000000000001</v>
      </c>
      <c r="T657" s="54">
        <v>3.6665000000000003E-2</v>
      </c>
      <c r="U657" s="54">
        <v>6.0561670000000003</v>
      </c>
      <c r="V657" s="54">
        <v>6.5831419999999996</v>
      </c>
      <c r="W657" s="54">
        <v>1.770286</v>
      </c>
      <c r="X657" s="54">
        <v>2.2003999999999999E-2</v>
      </c>
      <c r="Y657" s="54">
        <v>1.45478</v>
      </c>
      <c r="Z657" s="54">
        <v>0</v>
      </c>
      <c r="AA657" s="54">
        <v>6.4736370000000001</v>
      </c>
      <c r="AB657" s="54">
        <v>0</v>
      </c>
      <c r="AC657" s="54">
        <v>6.3833000000000002</v>
      </c>
      <c r="AD657" s="54">
        <v>1.3070109999999999</v>
      </c>
      <c r="AE657" s="54">
        <v>109.53376</v>
      </c>
      <c r="AF657" s="54">
        <v>8.5215879999999995</v>
      </c>
      <c r="AG657" s="53">
        <v>77.091595999999996</v>
      </c>
      <c r="AH657" s="53">
        <v>5.6085000000000003E-2</v>
      </c>
      <c r="AI657" s="54">
        <v>1.0189619999999999</v>
      </c>
      <c r="AJ657" s="54">
        <v>1.749476</v>
      </c>
      <c r="AK657" s="53">
        <v>2.3254000000000001</v>
      </c>
      <c r="AL657" s="53">
        <v>0</v>
      </c>
      <c r="AM657" s="53">
        <v>2.2082000000000001E-2</v>
      </c>
      <c r="AN657" s="53">
        <v>0.126692</v>
      </c>
      <c r="AO657" s="53">
        <v>0</v>
      </c>
      <c r="AP657" s="53">
        <v>2.1959439999999999</v>
      </c>
      <c r="AQ657" s="53">
        <v>1.6852739999999999</v>
      </c>
      <c r="AR657" s="53">
        <v>2.9926000000000001E-2</v>
      </c>
      <c r="AS657" s="53">
        <v>2.7782999999999999E-2</v>
      </c>
      <c r="AT657" s="53">
        <v>1.348838</v>
      </c>
      <c r="AU657" s="109">
        <v>0</v>
      </c>
      <c r="AV657" s="109">
        <v>1.4574E-2</v>
      </c>
    </row>
    <row r="658" spans="1:48" x14ac:dyDescent="0.3">
      <c r="A658" s="9">
        <v>657</v>
      </c>
      <c r="B658" s="3">
        <v>43749</v>
      </c>
      <c r="C658" s="112">
        <v>5.6177489999999999</v>
      </c>
      <c r="D658" s="54">
        <v>1.6840000000000001E-2</v>
      </c>
      <c r="E658" s="112">
        <v>2.8062E-2</v>
      </c>
      <c r="F658" s="54">
        <v>4.8397690000000004</v>
      </c>
      <c r="G658" s="54">
        <v>1.804268</v>
      </c>
      <c r="H658" s="54">
        <v>6.3969569999999996</v>
      </c>
      <c r="I658" s="54">
        <v>4.0772999999999997E-2</v>
      </c>
      <c r="J658" s="54">
        <v>1.580578</v>
      </c>
      <c r="K658" s="54">
        <v>0.93670900000000001</v>
      </c>
      <c r="L658" s="54">
        <v>1.8442289999999999</v>
      </c>
      <c r="M658" s="54">
        <v>0.16670399999999999</v>
      </c>
      <c r="N658" s="54">
        <v>1.3415330000000001</v>
      </c>
      <c r="O658" s="54">
        <v>0.125445</v>
      </c>
      <c r="P658" s="54">
        <v>7.0462210000000001</v>
      </c>
      <c r="Q658" s="54">
        <v>0</v>
      </c>
      <c r="R658" s="54">
        <v>2.6575999999999999E-2</v>
      </c>
      <c r="S658" s="54">
        <v>2.5779000000000001</v>
      </c>
      <c r="T658" s="54">
        <v>3.6132999999999998E-2</v>
      </c>
      <c r="U658" s="54">
        <v>5.9258940000000004</v>
      </c>
      <c r="V658" s="54">
        <v>6.4630280000000004</v>
      </c>
      <c r="W658" s="54">
        <v>1.7731920000000001</v>
      </c>
      <c r="X658" s="54">
        <v>2.1971000000000001E-2</v>
      </c>
      <c r="Y658" s="54">
        <v>1.4525699999999999</v>
      </c>
      <c r="Z658" s="54">
        <v>0</v>
      </c>
      <c r="AA658" s="54">
        <v>6.5047610000000002</v>
      </c>
      <c r="AB658" s="54">
        <v>0</v>
      </c>
      <c r="AC658" s="54">
        <v>6.2693050000000001</v>
      </c>
      <c r="AD658" s="54">
        <v>1.3085150000000001</v>
      </c>
      <c r="AE658" s="54">
        <v>109.704429</v>
      </c>
      <c r="AF658" s="54">
        <v>8.5130540000000003</v>
      </c>
      <c r="AG658" s="53">
        <v>77.041684000000004</v>
      </c>
      <c r="AH658" s="53">
        <v>5.6030999999999997E-2</v>
      </c>
      <c r="AI658" s="54">
        <v>1.020106</v>
      </c>
      <c r="AJ658" s="54">
        <v>1.7524649999999999</v>
      </c>
      <c r="AK658" s="53">
        <v>2.3260000000000001</v>
      </c>
      <c r="AL658" s="53">
        <v>0</v>
      </c>
      <c r="AM658" s="53">
        <v>2.2020999999999999E-2</v>
      </c>
      <c r="AN658" s="53">
        <v>0.126558</v>
      </c>
      <c r="AO658" s="53">
        <v>0</v>
      </c>
      <c r="AP658" s="53">
        <v>2.1959439999999999</v>
      </c>
      <c r="AQ658" s="53">
        <v>1.6852739999999999</v>
      </c>
      <c r="AR658" s="53">
        <v>2.9926000000000001E-2</v>
      </c>
      <c r="AS658" s="53">
        <v>2.7782999999999999E-2</v>
      </c>
      <c r="AT658" s="53">
        <v>1.350196</v>
      </c>
      <c r="AU658" s="109">
        <v>0</v>
      </c>
      <c r="AV658" s="109">
        <v>1.4329E-2</v>
      </c>
    </row>
    <row r="659" spans="1:48" x14ac:dyDescent="0.3">
      <c r="A659" s="9">
        <v>658</v>
      </c>
      <c r="B659" s="3">
        <v>43748</v>
      </c>
      <c r="C659" s="112">
        <v>5.6155999999999997</v>
      </c>
      <c r="D659" s="54">
        <v>1.6830000000000001E-2</v>
      </c>
      <c r="E659" s="112">
        <v>2.8049999999999999E-2</v>
      </c>
      <c r="F659" s="54">
        <v>4.837459</v>
      </c>
      <c r="G659" s="54">
        <v>1.8066580000000001</v>
      </c>
      <c r="H659" s="54">
        <v>6.3954459999999997</v>
      </c>
      <c r="I659" s="54">
        <v>4.0476999999999999E-2</v>
      </c>
      <c r="J659" s="54">
        <v>1.5926830000000001</v>
      </c>
      <c r="K659" s="54">
        <v>0.95022099999999998</v>
      </c>
      <c r="L659" s="54">
        <v>1.846098</v>
      </c>
      <c r="M659" s="54">
        <v>0.16664100000000001</v>
      </c>
      <c r="N659" s="54">
        <v>1.343475</v>
      </c>
      <c r="O659" s="54">
        <v>0.12538199999999999</v>
      </c>
      <c r="P659" s="54">
        <v>7.0639710000000004</v>
      </c>
      <c r="Q659" s="54">
        <v>0</v>
      </c>
      <c r="R659" s="54">
        <v>2.6793000000000001E-2</v>
      </c>
      <c r="S659" s="54">
        <v>2.6034000000000002</v>
      </c>
      <c r="T659" s="54">
        <v>3.5541000000000003E-2</v>
      </c>
      <c r="U659" s="54">
        <v>5.9258940000000004</v>
      </c>
      <c r="V659" s="54">
        <v>6.4630280000000004</v>
      </c>
      <c r="W659" s="54">
        <v>1.7717970000000001</v>
      </c>
      <c r="X659" s="54">
        <v>2.1961999999999999E-2</v>
      </c>
      <c r="Y659" s="54">
        <v>1.4670000000000001</v>
      </c>
      <c r="Z659" s="54">
        <v>0</v>
      </c>
      <c r="AA659" s="54">
        <v>6.4782770000000003</v>
      </c>
      <c r="AB659" s="54">
        <v>0</v>
      </c>
      <c r="AC659" s="54">
        <v>6.2693050000000001</v>
      </c>
      <c r="AD659" s="54">
        <v>1.3085150000000001</v>
      </c>
      <c r="AE659" s="54">
        <v>109.809741</v>
      </c>
      <c r="AF659" s="54">
        <v>8.5251429999999999</v>
      </c>
      <c r="AG659" s="53">
        <v>77.071042000000006</v>
      </c>
      <c r="AH659" s="53">
        <v>5.5983999999999999E-2</v>
      </c>
      <c r="AI659" s="54">
        <v>1.014745</v>
      </c>
      <c r="AJ659" s="54">
        <v>1.7511110000000001</v>
      </c>
      <c r="AK659" s="53">
        <v>2.3289</v>
      </c>
      <c r="AL659" s="53">
        <v>0</v>
      </c>
      <c r="AM659" s="53">
        <v>2.1923000000000002E-2</v>
      </c>
      <c r="AN659" s="53">
        <v>0.12690199999999999</v>
      </c>
      <c r="AO659" s="53">
        <v>0</v>
      </c>
      <c r="AP659" s="53">
        <v>2.1959439999999999</v>
      </c>
      <c r="AQ659" s="53">
        <v>1.6852739999999999</v>
      </c>
      <c r="AR659" s="53">
        <v>2.9926000000000001E-2</v>
      </c>
      <c r="AS659" s="53">
        <v>2.7782999999999999E-2</v>
      </c>
      <c r="AT659" s="53">
        <v>1.350136</v>
      </c>
      <c r="AU659" s="109">
        <v>0</v>
      </c>
      <c r="AV659" s="109">
        <v>1.3984E-2</v>
      </c>
    </row>
    <row r="660" spans="1:48" x14ac:dyDescent="0.3">
      <c r="A660" s="9">
        <v>659</v>
      </c>
      <c r="B660" s="3">
        <v>43747</v>
      </c>
      <c r="C660" s="112">
        <v>5.6134029999999999</v>
      </c>
      <c r="D660" s="54">
        <v>1.6823999999999999E-2</v>
      </c>
      <c r="E660" s="112">
        <v>2.8036999999999999E-2</v>
      </c>
      <c r="F660" s="54">
        <v>4.8376380000000001</v>
      </c>
      <c r="G660" s="54">
        <v>1.8130820000000001</v>
      </c>
      <c r="H660" s="54">
        <v>6.3917549999999999</v>
      </c>
      <c r="I660" s="54">
        <v>4.0169999999999997E-2</v>
      </c>
      <c r="J660" s="54">
        <v>1.6230059999999999</v>
      </c>
      <c r="K660" s="54">
        <v>0.97496799999999995</v>
      </c>
      <c r="L660" s="54">
        <v>1.8482879999999999</v>
      </c>
      <c r="M660" s="54">
        <v>0.166575</v>
      </c>
      <c r="N660" s="54">
        <v>1.3463959999999999</v>
      </c>
      <c r="O660" s="54">
        <v>0.12528600000000001</v>
      </c>
      <c r="P660" s="54">
        <v>7.0796799999999998</v>
      </c>
      <c r="Q660" s="54">
        <v>0</v>
      </c>
      <c r="R660" s="54">
        <v>2.7151999999999999E-2</v>
      </c>
      <c r="S660" s="54">
        <v>2.6509</v>
      </c>
      <c r="T660" s="54">
        <v>3.5073E-2</v>
      </c>
      <c r="U660" s="54">
        <v>5.9258940000000004</v>
      </c>
      <c r="V660" s="54">
        <v>6.4630280000000004</v>
      </c>
      <c r="W660" s="54">
        <v>1.7718940000000001</v>
      </c>
      <c r="X660" s="54">
        <v>2.1953E-2</v>
      </c>
      <c r="Y660" s="54">
        <v>1.4938100000000001</v>
      </c>
      <c r="Z660" s="54">
        <v>0</v>
      </c>
      <c r="AA660" s="54">
        <v>6.4690940000000001</v>
      </c>
      <c r="AB660" s="54">
        <v>0</v>
      </c>
      <c r="AC660" s="54">
        <v>6.2693050000000001</v>
      </c>
      <c r="AD660" s="54">
        <v>1.3085150000000001</v>
      </c>
      <c r="AE660" s="54">
        <v>110.025395</v>
      </c>
      <c r="AF660" s="54">
        <v>8.5562570000000004</v>
      </c>
      <c r="AG660" s="53">
        <v>77.149867999999998</v>
      </c>
      <c r="AH660" s="53">
        <v>5.6021000000000001E-2</v>
      </c>
      <c r="AI660" s="54">
        <v>1.0117659999999999</v>
      </c>
      <c r="AJ660" s="54">
        <v>1.7512479999999999</v>
      </c>
      <c r="AK660" s="53">
        <v>2.3266999999999998</v>
      </c>
      <c r="AL660" s="53">
        <v>0</v>
      </c>
      <c r="AM660" s="53">
        <v>2.1742999999999998E-2</v>
      </c>
      <c r="AN660" s="53">
        <v>0.12767100000000001</v>
      </c>
      <c r="AO660" s="53">
        <v>0</v>
      </c>
      <c r="AP660" s="53">
        <v>2.1959439999999999</v>
      </c>
      <c r="AQ660" s="53">
        <v>1.6852739999999999</v>
      </c>
      <c r="AR660" s="53">
        <v>2.9926000000000001E-2</v>
      </c>
      <c r="AS660" s="53">
        <v>2.7782999999999999E-2</v>
      </c>
      <c r="AT660" s="53">
        <v>1.353226</v>
      </c>
      <c r="AU660" s="109">
        <v>0</v>
      </c>
      <c r="AV660" s="109">
        <v>1.384E-2</v>
      </c>
    </row>
    <row r="661" spans="1:48" x14ac:dyDescent="0.3">
      <c r="A661" s="9">
        <v>660</v>
      </c>
      <c r="B661" s="3">
        <v>43746</v>
      </c>
      <c r="C661" s="112">
        <v>5.611116</v>
      </c>
      <c r="D661" s="54">
        <v>1.6816999999999999E-2</v>
      </c>
      <c r="E661" s="112">
        <v>2.8024E-2</v>
      </c>
      <c r="F661" s="54">
        <v>4.8379630000000002</v>
      </c>
      <c r="G661" s="54">
        <v>1.8121240000000001</v>
      </c>
      <c r="H661" s="54">
        <v>6.3246510000000002</v>
      </c>
      <c r="I661" s="54">
        <v>3.9544999999999997E-2</v>
      </c>
      <c r="J661" s="54">
        <v>1.636142</v>
      </c>
      <c r="K661" s="54">
        <v>0.97965800000000003</v>
      </c>
      <c r="L661" s="54">
        <v>1.8486199999999999</v>
      </c>
      <c r="M661" s="54">
        <v>0.16650799999999999</v>
      </c>
      <c r="N661" s="54">
        <v>1.345906</v>
      </c>
      <c r="O661" s="54">
        <v>0.12523200000000001</v>
      </c>
      <c r="P661" s="54">
        <v>7.0914429999999999</v>
      </c>
      <c r="Q661" s="54">
        <v>0</v>
      </c>
      <c r="R661" s="54">
        <v>2.7342000000000002E-2</v>
      </c>
      <c r="S661" s="54">
        <v>2.6837</v>
      </c>
      <c r="T661" s="54">
        <v>3.5135E-2</v>
      </c>
      <c r="U661" s="54">
        <v>5.9258940000000004</v>
      </c>
      <c r="V661" s="54">
        <v>6.4630280000000004</v>
      </c>
      <c r="W661" s="54">
        <v>1.7696339999999999</v>
      </c>
      <c r="X661" s="54">
        <v>2.1950000000000001E-2</v>
      </c>
      <c r="Y661" s="54">
        <v>1.51234</v>
      </c>
      <c r="Z661" s="54">
        <v>0</v>
      </c>
      <c r="AA661" s="54">
        <v>6.3863370000000002</v>
      </c>
      <c r="AB661" s="54">
        <v>0</v>
      </c>
      <c r="AC661" s="54">
        <v>6.2693050000000001</v>
      </c>
      <c r="AD661" s="54">
        <v>1.3085150000000001</v>
      </c>
      <c r="AE661" s="54">
        <v>110.21391800000001</v>
      </c>
      <c r="AF661" s="54">
        <v>8.5516670000000001</v>
      </c>
      <c r="AG661" s="53">
        <v>77.097461999999993</v>
      </c>
      <c r="AH661" s="53">
        <v>5.6042000000000002E-2</v>
      </c>
      <c r="AI661" s="54">
        <v>0.99988699999999997</v>
      </c>
      <c r="AJ661" s="54">
        <v>1.7490300000000001</v>
      </c>
      <c r="AK661" s="53">
        <v>2.3421000000000003</v>
      </c>
      <c r="AL661" s="53">
        <v>0</v>
      </c>
      <c r="AM661" s="53">
        <v>2.1510999999999999E-2</v>
      </c>
      <c r="AN661" s="53">
        <v>0.12845300000000001</v>
      </c>
      <c r="AO661" s="53">
        <v>0</v>
      </c>
      <c r="AP661" s="53">
        <v>2.2288239999999999</v>
      </c>
      <c r="AQ661" s="53">
        <v>1.6852739999999999</v>
      </c>
      <c r="AR661" s="53">
        <v>3.0098E-2</v>
      </c>
      <c r="AS661" s="53">
        <v>2.7681999999999998E-2</v>
      </c>
      <c r="AT661" s="53">
        <v>1.3535060000000001</v>
      </c>
      <c r="AU661" s="109">
        <v>0</v>
      </c>
      <c r="AV661" s="109">
        <v>1.3819E-2</v>
      </c>
    </row>
    <row r="662" spans="1:48" x14ac:dyDescent="0.3">
      <c r="A662" s="9">
        <v>661</v>
      </c>
      <c r="B662" s="3">
        <v>43745</v>
      </c>
      <c r="C662" s="112">
        <v>5.6088610000000001</v>
      </c>
      <c r="D662" s="54">
        <v>1.6806000000000001E-2</v>
      </c>
      <c r="E662" s="112">
        <v>2.8011000000000001E-2</v>
      </c>
      <c r="F662" s="54">
        <v>4.8358309999999998</v>
      </c>
      <c r="G662" s="54">
        <v>1.8078019999999999</v>
      </c>
      <c r="H662" s="54">
        <v>6.2706949999999999</v>
      </c>
      <c r="I662" s="54">
        <v>3.9530000000000003E-2</v>
      </c>
      <c r="J662" s="54">
        <v>1.640984</v>
      </c>
      <c r="K662" s="54">
        <v>0.97857000000000005</v>
      </c>
      <c r="L662" s="54">
        <v>1.8492710000000001</v>
      </c>
      <c r="M662" s="54">
        <v>0.16644300000000001</v>
      </c>
      <c r="N662" s="54">
        <v>1.34321</v>
      </c>
      <c r="O662" s="54">
        <v>0.12517900000000001</v>
      </c>
      <c r="P662" s="54">
        <v>7.0908420000000003</v>
      </c>
      <c r="Q662" s="54">
        <v>0</v>
      </c>
      <c r="R662" s="54">
        <v>2.7446000000000002E-2</v>
      </c>
      <c r="S662" s="54">
        <v>2.7042999999999999</v>
      </c>
      <c r="T662" s="54">
        <v>3.4957000000000002E-2</v>
      </c>
      <c r="U662" s="54">
        <v>5.9258940000000004</v>
      </c>
      <c r="V662" s="54">
        <v>6.4630280000000004</v>
      </c>
      <c r="W662" s="54">
        <v>1.7704059999999999</v>
      </c>
      <c r="X662" s="54">
        <v>2.1940999999999999E-2</v>
      </c>
      <c r="Y662" s="54">
        <v>1.5240400000000001</v>
      </c>
      <c r="Z662" s="54">
        <v>0</v>
      </c>
      <c r="AA662" s="54">
        <v>6.331779</v>
      </c>
      <c r="AB662" s="54">
        <v>0</v>
      </c>
      <c r="AC662" s="54">
        <v>6.2693050000000001</v>
      </c>
      <c r="AD662" s="54">
        <v>1.3085150000000001</v>
      </c>
      <c r="AE662" s="54">
        <v>110.123114</v>
      </c>
      <c r="AF662" s="54">
        <v>8.5472599999999996</v>
      </c>
      <c r="AG662" s="53">
        <v>77.028700000000001</v>
      </c>
      <c r="AH662" s="53">
        <v>5.6079999999999998E-2</v>
      </c>
      <c r="AI662" s="54">
        <v>0.99174700000000005</v>
      </c>
      <c r="AJ662" s="54">
        <v>1.7498229999999999</v>
      </c>
      <c r="AK662" s="53">
        <v>2.3501000000000003</v>
      </c>
      <c r="AL662" s="53">
        <v>0</v>
      </c>
      <c r="AM662" s="53">
        <v>2.1274999999999999E-2</v>
      </c>
      <c r="AN662" s="53">
        <v>0.12901599999999999</v>
      </c>
      <c r="AO662" s="53">
        <v>0</v>
      </c>
      <c r="AP662" s="53">
        <v>2.2288239999999999</v>
      </c>
      <c r="AQ662" s="53">
        <v>1.6852739999999999</v>
      </c>
      <c r="AR662" s="53">
        <v>3.0098E-2</v>
      </c>
      <c r="AS662" s="53">
        <v>2.7681999999999998E-2</v>
      </c>
      <c r="AT662" s="53">
        <v>1.3547279999999999</v>
      </c>
      <c r="AU662" s="109">
        <v>0</v>
      </c>
      <c r="AV662" s="109">
        <v>1.3679E-2</v>
      </c>
    </row>
    <row r="663" spans="1:48" x14ac:dyDescent="0.3">
      <c r="A663" s="9">
        <v>662</v>
      </c>
      <c r="B663" s="3">
        <v>43742</v>
      </c>
      <c r="C663" s="112">
        <v>5.6020269999999996</v>
      </c>
      <c r="D663" s="54">
        <v>1.6785999999999999E-2</v>
      </c>
      <c r="E663" s="112">
        <v>2.7973999999999999E-2</v>
      </c>
      <c r="F663" s="54">
        <v>4.8279319999999997</v>
      </c>
      <c r="G663" s="54">
        <v>1.797423</v>
      </c>
      <c r="H663" s="54">
        <v>6.2536750000000003</v>
      </c>
      <c r="I663" s="54">
        <v>3.9383000000000001E-2</v>
      </c>
      <c r="J663" s="54">
        <v>1.623227</v>
      </c>
      <c r="K663" s="54">
        <v>0.97543500000000005</v>
      </c>
      <c r="L663" s="54">
        <v>1.8443449999999999</v>
      </c>
      <c r="M663" s="54">
        <v>0.16624900000000001</v>
      </c>
      <c r="N663" s="54">
        <v>1.337823</v>
      </c>
      <c r="O663" s="54">
        <v>0.12502099999999999</v>
      </c>
      <c r="P663" s="54">
        <v>7.0735890000000001</v>
      </c>
      <c r="Q663" s="54">
        <v>0</v>
      </c>
      <c r="R663" s="54">
        <v>2.7344E-2</v>
      </c>
      <c r="S663" s="54">
        <v>2.6804000000000001</v>
      </c>
      <c r="T663" s="54">
        <v>3.4562000000000002E-2</v>
      </c>
      <c r="U663" s="54">
        <v>5.8712419999999996</v>
      </c>
      <c r="V663" s="54">
        <v>6.3828860000000001</v>
      </c>
      <c r="W663" s="54">
        <v>1.7652399999999999</v>
      </c>
      <c r="X663" s="54">
        <v>2.1915E-2</v>
      </c>
      <c r="Y663" s="54">
        <v>1.51068</v>
      </c>
      <c r="Z663" s="54">
        <v>0</v>
      </c>
      <c r="AA663" s="54">
        <v>6.3194739999999996</v>
      </c>
      <c r="AB663" s="54">
        <v>0</v>
      </c>
      <c r="AC663" s="54">
        <v>6.2039289999999996</v>
      </c>
      <c r="AD663" s="54">
        <v>1.303941</v>
      </c>
      <c r="AE663" s="54">
        <v>109.961325</v>
      </c>
      <c r="AF663" s="54">
        <v>8.5223259999999996</v>
      </c>
      <c r="AG663" s="53">
        <v>76.814952000000005</v>
      </c>
      <c r="AH663" s="53">
        <v>5.6009999999999997E-2</v>
      </c>
      <c r="AI663" s="54">
        <v>0.99074799999999996</v>
      </c>
      <c r="AJ663" s="54">
        <v>1.744691</v>
      </c>
      <c r="AK663" s="53">
        <v>2.3439000000000001</v>
      </c>
      <c r="AL663" s="53">
        <v>0</v>
      </c>
      <c r="AM663" s="53">
        <v>2.1085E-2</v>
      </c>
      <c r="AN663" s="53">
        <v>0.128555</v>
      </c>
      <c r="AO663" s="53">
        <v>0</v>
      </c>
      <c r="AP663" s="53">
        <v>2.2288239999999999</v>
      </c>
      <c r="AQ663" s="53">
        <v>1.6852739999999999</v>
      </c>
      <c r="AR663" s="53">
        <v>3.0098E-2</v>
      </c>
      <c r="AS663" s="53">
        <v>2.7681999999999998E-2</v>
      </c>
      <c r="AT663" s="53">
        <v>1.3506720000000001</v>
      </c>
      <c r="AU663" s="109">
        <v>0</v>
      </c>
      <c r="AV663" s="109">
        <v>1.3498E-2</v>
      </c>
    </row>
    <row r="664" spans="1:48" x14ac:dyDescent="0.3">
      <c r="A664" s="9">
        <v>663</v>
      </c>
      <c r="B664" s="3">
        <v>43741</v>
      </c>
      <c r="C664" s="112">
        <v>5.5998950000000001</v>
      </c>
      <c r="D664" s="54">
        <v>1.6781000000000001E-2</v>
      </c>
      <c r="E664" s="112">
        <v>2.7961E-2</v>
      </c>
      <c r="F664" s="54">
        <v>4.8269820000000001</v>
      </c>
      <c r="G664" s="54">
        <v>1.8003720000000001</v>
      </c>
      <c r="H664" s="54">
        <v>6.2920730000000002</v>
      </c>
      <c r="I664" s="54">
        <v>3.9137999999999999E-2</v>
      </c>
      <c r="J664" s="54">
        <v>1.629955</v>
      </c>
      <c r="K664" s="54">
        <v>0.97996499999999997</v>
      </c>
      <c r="L664" s="54">
        <v>1.842948</v>
      </c>
      <c r="M664" s="54">
        <v>0.166189</v>
      </c>
      <c r="N664" s="54">
        <v>1.3381369999999999</v>
      </c>
      <c r="O664" s="54">
        <v>0.124969</v>
      </c>
      <c r="P664" s="54">
        <v>7.057938</v>
      </c>
      <c r="Q664" s="54">
        <v>0</v>
      </c>
      <c r="R664" s="54">
        <v>2.7546000000000001E-2</v>
      </c>
      <c r="S664" s="54">
        <v>2.6829000000000001</v>
      </c>
      <c r="T664" s="54">
        <v>3.4416000000000002E-2</v>
      </c>
      <c r="U664" s="54">
        <v>5.8712419999999996</v>
      </c>
      <c r="V664" s="54">
        <v>6.3828860000000001</v>
      </c>
      <c r="W664" s="54">
        <v>1.7643139999999999</v>
      </c>
      <c r="X664" s="54">
        <v>2.1905999999999998E-2</v>
      </c>
      <c r="Y664" s="54">
        <v>1.5121899999999999</v>
      </c>
      <c r="Z664" s="54">
        <v>0</v>
      </c>
      <c r="AA664" s="54">
        <v>6.3632749999999998</v>
      </c>
      <c r="AB664" s="54">
        <v>0</v>
      </c>
      <c r="AC664" s="54">
        <v>6.2039289999999996</v>
      </c>
      <c r="AD664" s="54">
        <v>1.303941</v>
      </c>
      <c r="AE664" s="54">
        <v>109.801389</v>
      </c>
      <c r="AF664" s="54">
        <v>8.5339069999999992</v>
      </c>
      <c r="AG664" s="53">
        <v>76.855878000000004</v>
      </c>
      <c r="AH664" s="53">
        <v>5.5993000000000001E-2</v>
      </c>
      <c r="AI664" s="54">
        <v>0.99657099999999998</v>
      </c>
      <c r="AJ664" s="54">
        <v>1.7437419999999999</v>
      </c>
      <c r="AK664" s="53">
        <v>2.3248000000000002</v>
      </c>
      <c r="AL664" s="53">
        <v>0</v>
      </c>
      <c r="AM664" s="53">
        <v>2.1441000000000002E-2</v>
      </c>
      <c r="AN664" s="53">
        <v>0.128778</v>
      </c>
      <c r="AO664" s="53">
        <v>0</v>
      </c>
      <c r="AP664" s="53">
        <v>2.2288239999999999</v>
      </c>
      <c r="AQ664" s="53">
        <v>1.6852739999999999</v>
      </c>
      <c r="AR664" s="53">
        <v>3.0098E-2</v>
      </c>
      <c r="AS664" s="53">
        <v>2.7681999999999998E-2</v>
      </c>
      <c r="AT664" s="53">
        <v>1.349051</v>
      </c>
      <c r="AU664" s="109">
        <v>0</v>
      </c>
      <c r="AV664" s="109">
        <v>1.3656E-2</v>
      </c>
    </row>
    <row r="665" spans="1:48" x14ac:dyDescent="0.3">
      <c r="A665" s="9">
        <v>664</v>
      </c>
      <c r="B665" s="3">
        <v>43740</v>
      </c>
      <c r="C665" s="112">
        <v>5.5977690000000004</v>
      </c>
      <c r="D665" s="54">
        <v>1.6771000000000001E-2</v>
      </c>
      <c r="E665" s="112">
        <v>2.7948000000000001E-2</v>
      </c>
      <c r="F665" s="54">
        <v>4.8254510000000002</v>
      </c>
      <c r="G665" s="54">
        <v>1.8014349999999999</v>
      </c>
      <c r="H665" s="54">
        <v>6.2362520000000004</v>
      </c>
      <c r="I665" s="54">
        <v>3.8247000000000003E-2</v>
      </c>
      <c r="J665" s="54">
        <v>1.6325130000000001</v>
      </c>
      <c r="K665" s="54">
        <v>0.97756799999999999</v>
      </c>
      <c r="L665" s="54">
        <v>1.841647</v>
      </c>
      <c r="M665" s="54">
        <v>0.166127</v>
      </c>
      <c r="N665" s="54">
        <v>1.336435</v>
      </c>
      <c r="O665" s="54">
        <v>0.124917</v>
      </c>
      <c r="P665" s="54">
        <v>7.0632760000000001</v>
      </c>
      <c r="Q665" s="54">
        <v>0</v>
      </c>
      <c r="R665" s="54">
        <v>2.7439999999999999E-2</v>
      </c>
      <c r="S665" s="54">
        <v>2.6866000000000003</v>
      </c>
      <c r="T665" s="54">
        <v>3.4613999999999999E-2</v>
      </c>
      <c r="U665" s="54">
        <v>5.8712419999999996</v>
      </c>
      <c r="V665" s="54">
        <v>6.3828860000000001</v>
      </c>
      <c r="W665" s="54">
        <v>1.758707</v>
      </c>
      <c r="X665" s="54">
        <v>2.1898000000000001E-2</v>
      </c>
      <c r="Y665" s="54">
        <v>1.5142900000000001</v>
      </c>
      <c r="Z665" s="54">
        <v>0</v>
      </c>
      <c r="AA665" s="54">
        <v>6.3050540000000002</v>
      </c>
      <c r="AB665" s="54">
        <v>0</v>
      </c>
      <c r="AC665" s="54">
        <v>6.2039289999999996</v>
      </c>
      <c r="AD665" s="54">
        <v>1.303941</v>
      </c>
      <c r="AE665" s="54">
        <v>109.92504700000001</v>
      </c>
      <c r="AF665" s="54">
        <v>8.5408980000000003</v>
      </c>
      <c r="AG665" s="53">
        <v>76.778788000000006</v>
      </c>
      <c r="AH665" s="53">
        <v>5.5992E-2</v>
      </c>
      <c r="AI665" s="54">
        <v>0.98981300000000005</v>
      </c>
      <c r="AJ665" s="54">
        <v>1.7381770000000001</v>
      </c>
      <c r="AK665" s="53">
        <v>2.3213999999999997</v>
      </c>
      <c r="AL665" s="53">
        <v>0</v>
      </c>
      <c r="AM665" s="53">
        <v>2.1267999999999999E-2</v>
      </c>
      <c r="AN665" s="53">
        <v>0.12881400000000001</v>
      </c>
      <c r="AO665" s="53">
        <v>0</v>
      </c>
      <c r="AP665" s="53">
        <v>2.2288239999999999</v>
      </c>
      <c r="AQ665" s="53">
        <v>1.6852739999999999</v>
      </c>
      <c r="AR665" s="53">
        <v>3.0098E-2</v>
      </c>
      <c r="AS665" s="53">
        <v>2.7681999999999998E-2</v>
      </c>
      <c r="AT665" s="53">
        <v>1.3480399999999999</v>
      </c>
      <c r="AU665" s="109">
        <v>0</v>
      </c>
      <c r="AV665" s="109">
        <v>1.3806000000000001E-2</v>
      </c>
    </row>
    <row r="666" spans="1:48" x14ac:dyDescent="0.3">
      <c r="A666" s="9">
        <v>665</v>
      </c>
      <c r="B666" s="3">
        <v>43739</v>
      </c>
      <c r="C666" s="112">
        <v>5.5956140000000003</v>
      </c>
      <c r="D666" s="54">
        <v>1.6764999999999999E-2</v>
      </c>
      <c r="E666" s="112">
        <v>2.7934E-2</v>
      </c>
      <c r="F666" s="54">
        <v>4.8230599999999999</v>
      </c>
      <c r="G666" s="54">
        <v>1.802967</v>
      </c>
      <c r="H666" s="54">
        <v>6.1983160000000002</v>
      </c>
      <c r="I666" s="54">
        <v>3.8878999999999997E-2</v>
      </c>
      <c r="J666" s="54">
        <v>1.6516500000000001</v>
      </c>
      <c r="K666" s="54">
        <v>0.98147300000000004</v>
      </c>
      <c r="L666" s="54">
        <v>1.8411040000000001</v>
      </c>
      <c r="M666" s="54">
        <v>0.16606299999999999</v>
      </c>
      <c r="N666" s="54">
        <v>1.3387469999999999</v>
      </c>
      <c r="O666" s="54">
        <v>0.124863</v>
      </c>
      <c r="P666" s="54">
        <v>7.0593310000000002</v>
      </c>
      <c r="Q666" s="54">
        <v>0</v>
      </c>
      <c r="R666" s="54">
        <v>2.7486E-2</v>
      </c>
      <c r="S666" s="54">
        <v>2.6981000000000002</v>
      </c>
      <c r="T666" s="54">
        <v>3.4675999999999998E-2</v>
      </c>
      <c r="U666" s="54">
        <v>5.8712419999999996</v>
      </c>
      <c r="V666" s="54">
        <v>6.3828860000000001</v>
      </c>
      <c r="W666" s="54">
        <v>1.7639959999999999</v>
      </c>
      <c r="X666" s="54">
        <v>2.1888999999999999E-2</v>
      </c>
      <c r="Y666" s="54">
        <v>1.5208699999999999</v>
      </c>
      <c r="Z666" s="54">
        <v>0</v>
      </c>
      <c r="AA666" s="54">
        <v>6.2688329999999999</v>
      </c>
      <c r="AB666" s="54">
        <v>0</v>
      </c>
      <c r="AC666" s="54">
        <v>6.2039289999999996</v>
      </c>
      <c r="AD666" s="54">
        <v>1.303941</v>
      </c>
      <c r="AE666" s="54">
        <v>109.87253699999999</v>
      </c>
      <c r="AF666" s="54">
        <v>8.5689259999999994</v>
      </c>
      <c r="AG666" s="53">
        <v>76.743784000000005</v>
      </c>
      <c r="AH666" s="53">
        <v>5.6001000000000002E-2</v>
      </c>
      <c r="AI666" s="54">
        <v>0.98608600000000002</v>
      </c>
      <c r="AJ666" s="54">
        <v>1.7434400000000001</v>
      </c>
      <c r="AK666" s="53">
        <v>2.3026999999999997</v>
      </c>
      <c r="AL666" s="53">
        <v>0</v>
      </c>
      <c r="AM666" s="53">
        <v>2.1389999999999999E-2</v>
      </c>
      <c r="AN666" s="53">
        <v>0.12900200000000001</v>
      </c>
      <c r="AO666" s="53">
        <v>0</v>
      </c>
      <c r="AP666" s="53">
        <v>2.2496640000000001</v>
      </c>
      <c r="AQ666" s="53">
        <v>1.6852739999999999</v>
      </c>
      <c r="AR666" s="53">
        <v>2.9985000000000001E-2</v>
      </c>
      <c r="AS666" s="53">
        <v>2.767E-2</v>
      </c>
      <c r="AT666" s="53">
        <v>1.348279</v>
      </c>
      <c r="AU666" s="109">
        <v>0</v>
      </c>
      <c r="AV666" s="109">
        <v>1.3892E-2</v>
      </c>
    </row>
    <row r="667" spans="1:48" x14ac:dyDescent="0.3">
      <c r="A667" s="9">
        <v>666</v>
      </c>
      <c r="B667" s="3">
        <v>43738</v>
      </c>
      <c r="C667" s="112">
        <v>5.593731</v>
      </c>
      <c r="D667" s="54">
        <v>1.6754000000000002E-2</v>
      </c>
      <c r="E667" s="112">
        <v>2.7921999999999999E-2</v>
      </c>
      <c r="F667" s="54">
        <v>4.8216400000000004</v>
      </c>
      <c r="G667" s="54">
        <v>1.8034289999999999</v>
      </c>
      <c r="H667" s="54">
        <v>6.1999089999999999</v>
      </c>
      <c r="I667" s="54">
        <v>3.9012999999999999E-2</v>
      </c>
      <c r="J667" s="54">
        <v>1.6462319999999999</v>
      </c>
      <c r="K667" s="54">
        <v>0.97547099999999998</v>
      </c>
      <c r="L667" s="54">
        <v>1.839628</v>
      </c>
      <c r="M667" s="54">
        <v>0.16600699999999999</v>
      </c>
      <c r="N667" s="54">
        <v>1.336463</v>
      </c>
      <c r="O667" s="54">
        <v>0.124816</v>
      </c>
      <c r="P667" s="54">
        <v>7.0386470000000001</v>
      </c>
      <c r="Q667" s="54">
        <v>0</v>
      </c>
      <c r="R667" s="54">
        <v>2.7362000000000001E-2</v>
      </c>
      <c r="S667" s="54">
        <v>2.6898999999999997</v>
      </c>
      <c r="T667" s="54">
        <v>3.4453999999999999E-2</v>
      </c>
      <c r="U667" s="54">
        <v>5.8786079999999998</v>
      </c>
      <c r="V667" s="54">
        <v>6.3578140000000003</v>
      </c>
      <c r="W667" s="54">
        <v>1.7657719999999999</v>
      </c>
      <c r="X667" s="54">
        <v>2.1881000000000001E-2</v>
      </c>
      <c r="Y667" s="54">
        <v>1.5162999999999998</v>
      </c>
      <c r="Z667" s="54">
        <v>0</v>
      </c>
      <c r="AA667" s="54">
        <v>6.2776959999999997</v>
      </c>
      <c r="AB667" s="54">
        <v>0</v>
      </c>
      <c r="AC667" s="54">
        <v>6.1936249999999999</v>
      </c>
      <c r="AD667" s="54">
        <v>1.302079</v>
      </c>
      <c r="AE667" s="54">
        <v>109.599929</v>
      </c>
      <c r="AF667" s="54">
        <v>8.578436</v>
      </c>
      <c r="AG667" s="53">
        <v>76.779967999999997</v>
      </c>
      <c r="AH667" s="53">
        <v>5.5857999999999998E-2</v>
      </c>
      <c r="AI667" s="54">
        <v>0.98759600000000003</v>
      </c>
      <c r="AJ667" s="54">
        <v>1.7450399999999999</v>
      </c>
      <c r="AK667" s="53">
        <v>2.2911999999999999</v>
      </c>
      <c r="AL667" s="53">
        <v>0</v>
      </c>
      <c r="AM667" s="53">
        <v>2.1479999999999999E-2</v>
      </c>
      <c r="AN667" s="53">
        <v>0.12873899999999999</v>
      </c>
      <c r="AO667" s="53">
        <v>0</v>
      </c>
      <c r="AP667" s="53">
        <v>2.1826449999999999</v>
      </c>
      <c r="AQ667" s="53">
        <v>1.6852739999999999</v>
      </c>
      <c r="AR667" s="53">
        <v>2.9786E-2</v>
      </c>
      <c r="AS667" s="53">
        <v>2.7552E-2</v>
      </c>
      <c r="AT667" s="53">
        <v>1.3462510000000001</v>
      </c>
      <c r="AU667" s="109">
        <v>0</v>
      </c>
      <c r="AV667" s="109">
        <v>1.4331E-2</v>
      </c>
    </row>
    <row r="668" spans="1:48" x14ac:dyDescent="0.3">
      <c r="A668" s="9">
        <v>667</v>
      </c>
      <c r="B668" s="3">
        <v>43735</v>
      </c>
      <c r="C668" s="112">
        <v>5.5871089999999999</v>
      </c>
      <c r="D668" s="54">
        <v>1.6733999999999999E-2</v>
      </c>
      <c r="E668" s="112">
        <v>2.7883999999999999E-2</v>
      </c>
      <c r="F668" s="54">
        <v>4.8119680000000002</v>
      </c>
      <c r="G668" s="54">
        <v>1.7914939999999999</v>
      </c>
      <c r="H668" s="54">
        <v>6.1898669999999996</v>
      </c>
      <c r="I668" s="54">
        <v>3.9542000000000001E-2</v>
      </c>
      <c r="J668" s="54">
        <v>1.5999369999999999</v>
      </c>
      <c r="K668" s="54">
        <v>0.95727399999999996</v>
      </c>
      <c r="L668" s="54">
        <v>1.8358989999999999</v>
      </c>
      <c r="M668" s="54">
        <v>0.16581499999999999</v>
      </c>
      <c r="N668" s="54">
        <v>1.3329070000000001</v>
      </c>
      <c r="O668" s="54">
        <v>0.124653</v>
      </c>
      <c r="P668" s="54">
        <v>7.0296700000000003</v>
      </c>
      <c r="Q668" s="54">
        <v>0</v>
      </c>
      <c r="R668" s="54">
        <v>2.717E-2</v>
      </c>
      <c r="S668" s="54">
        <v>2.6305000000000001</v>
      </c>
      <c r="T668" s="54">
        <v>3.4979000000000003E-2</v>
      </c>
      <c r="U668" s="54">
        <v>5.8790100000000001</v>
      </c>
      <c r="V668" s="54">
        <v>6.2683400000000002</v>
      </c>
      <c r="W668" s="54">
        <v>1.7629539999999999</v>
      </c>
      <c r="X668" s="54">
        <v>2.1853000000000001E-2</v>
      </c>
      <c r="Y668" s="54">
        <v>1.48292</v>
      </c>
      <c r="Z668" s="54">
        <v>0</v>
      </c>
      <c r="AA668" s="54">
        <v>6.2775619999999996</v>
      </c>
      <c r="AB668" s="54">
        <v>0</v>
      </c>
      <c r="AC668" s="54">
        <v>6.1252659999999999</v>
      </c>
      <c r="AD668" s="54">
        <v>1.2877430000000001</v>
      </c>
      <c r="AE668" s="54">
        <v>109.399058</v>
      </c>
      <c r="AF668" s="54">
        <v>8.5660889999999998</v>
      </c>
      <c r="AG668" s="53">
        <v>76.768101999999999</v>
      </c>
      <c r="AH668" s="53">
        <v>5.5639000000000001E-2</v>
      </c>
      <c r="AI668" s="54">
        <v>0.98921700000000001</v>
      </c>
      <c r="AJ668" s="54">
        <v>1.74221</v>
      </c>
      <c r="AK668" s="53">
        <v>2.3088000000000002</v>
      </c>
      <c r="AL668" s="53">
        <v>0</v>
      </c>
      <c r="AM668" s="53">
        <v>2.1797E-2</v>
      </c>
      <c r="AN668" s="53">
        <v>0.12783</v>
      </c>
      <c r="AO668" s="53">
        <v>0</v>
      </c>
      <c r="AP668" s="53">
        <v>2.1826449999999999</v>
      </c>
      <c r="AQ668" s="53">
        <v>1.622949</v>
      </c>
      <c r="AR668" s="53">
        <v>2.9786E-2</v>
      </c>
      <c r="AS668" s="53">
        <v>2.7552E-2</v>
      </c>
      <c r="AT668" s="53">
        <v>1.3445769999999999</v>
      </c>
      <c r="AU668" s="109">
        <v>0</v>
      </c>
      <c r="AV668" s="109">
        <v>1.4515E-2</v>
      </c>
    </row>
    <row r="669" spans="1:48" x14ac:dyDescent="0.3">
      <c r="A669" s="9">
        <v>668</v>
      </c>
      <c r="B669" s="3">
        <v>43734</v>
      </c>
      <c r="C669" s="112">
        <v>5.5848940000000002</v>
      </c>
      <c r="D669" s="54">
        <v>1.6723999999999999E-2</v>
      </c>
      <c r="E669" s="112">
        <v>2.7871E-2</v>
      </c>
      <c r="F669" s="54">
        <v>4.8113970000000004</v>
      </c>
      <c r="G669" s="54">
        <v>1.78624</v>
      </c>
      <c r="H669" s="54">
        <v>6.2040569999999997</v>
      </c>
      <c r="I669" s="54">
        <v>4.002E-2</v>
      </c>
      <c r="J669" s="54">
        <v>1.6111489999999999</v>
      </c>
      <c r="K669" s="54">
        <v>0.94862299999999999</v>
      </c>
      <c r="L669" s="54">
        <v>1.8318620000000001</v>
      </c>
      <c r="M669" s="54">
        <v>0.16575000000000001</v>
      </c>
      <c r="N669" s="54">
        <v>1.3335060000000001</v>
      </c>
      <c r="O669" s="54">
        <v>0.124597</v>
      </c>
      <c r="P669" s="54">
        <v>6.9920629999999999</v>
      </c>
      <c r="Q669" s="54">
        <v>0</v>
      </c>
      <c r="R669" s="54">
        <v>2.7192999999999998E-2</v>
      </c>
      <c r="S669" s="54">
        <v>2.6429</v>
      </c>
      <c r="T669" s="54">
        <v>3.4986999999999997E-2</v>
      </c>
      <c r="U669" s="54">
        <v>5.8790100000000001</v>
      </c>
      <c r="V669" s="54">
        <v>6.2683400000000002</v>
      </c>
      <c r="W669" s="54">
        <v>1.7625299999999999</v>
      </c>
      <c r="X669" s="54">
        <v>2.1826000000000002E-2</v>
      </c>
      <c r="Y669" s="54">
        <v>1.48996</v>
      </c>
      <c r="Z669" s="54">
        <v>0</v>
      </c>
      <c r="AA669" s="54">
        <v>6.2956399999999997</v>
      </c>
      <c r="AB669" s="54">
        <v>0</v>
      </c>
      <c r="AC669" s="54">
        <v>6.1252659999999999</v>
      </c>
      <c r="AD669" s="54">
        <v>1.2877430000000001</v>
      </c>
      <c r="AE669" s="54">
        <v>108.959686</v>
      </c>
      <c r="AF669" s="54">
        <v>8.5521740000000008</v>
      </c>
      <c r="AG669" s="53">
        <v>76.787147000000004</v>
      </c>
      <c r="AH669" s="53">
        <v>5.5655999999999997E-2</v>
      </c>
      <c r="AI669" s="54">
        <v>0.99320299999999995</v>
      </c>
      <c r="AJ669" s="54">
        <v>1.741711</v>
      </c>
      <c r="AK669" s="53">
        <v>2.3028</v>
      </c>
      <c r="AL669" s="53">
        <v>0</v>
      </c>
      <c r="AM669" s="53">
        <v>2.1876E-2</v>
      </c>
      <c r="AN669" s="53">
        <v>0.127801</v>
      </c>
      <c r="AO669" s="53">
        <v>0</v>
      </c>
      <c r="AP669" s="53">
        <v>2.1826449999999999</v>
      </c>
      <c r="AQ669" s="53">
        <v>1.622949</v>
      </c>
      <c r="AR669" s="53">
        <v>2.9786E-2</v>
      </c>
      <c r="AS669" s="53">
        <v>2.7552E-2</v>
      </c>
      <c r="AT669" s="53">
        <v>1.3423750000000001</v>
      </c>
      <c r="AU669" s="109">
        <v>0</v>
      </c>
      <c r="AV669" s="109">
        <v>1.4569E-2</v>
      </c>
    </row>
    <row r="670" spans="1:48" x14ac:dyDescent="0.3">
      <c r="A670" s="9">
        <v>669</v>
      </c>
      <c r="B670" s="3">
        <v>43733</v>
      </c>
      <c r="C670" s="112">
        <v>5.5826510000000003</v>
      </c>
      <c r="D670" s="54">
        <v>1.6709000000000002E-2</v>
      </c>
      <c r="E670" s="112">
        <v>2.7855999999999999E-2</v>
      </c>
      <c r="F670" s="54">
        <v>4.8084519999999999</v>
      </c>
      <c r="G670" s="54">
        <v>1.791191</v>
      </c>
      <c r="H670" s="54">
        <v>6.1854209999999998</v>
      </c>
      <c r="I670" s="54">
        <v>3.9727999999999999E-2</v>
      </c>
      <c r="J670" s="54">
        <v>1.6017570000000001</v>
      </c>
      <c r="K670" s="54">
        <v>0.94247400000000003</v>
      </c>
      <c r="L670" s="54">
        <v>1.8329839999999999</v>
      </c>
      <c r="M670" s="54">
        <v>0.165686</v>
      </c>
      <c r="N670" s="54">
        <v>1.328503</v>
      </c>
      <c r="O670" s="54">
        <v>0.124541</v>
      </c>
      <c r="P670" s="54">
        <v>6.9942489999999999</v>
      </c>
      <c r="Q670" s="54">
        <v>0</v>
      </c>
      <c r="R670" s="54">
        <v>2.7032E-2</v>
      </c>
      <c r="S670" s="54">
        <v>2.6366000000000001</v>
      </c>
      <c r="T670" s="54">
        <v>3.4327000000000003E-2</v>
      </c>
      <c r="U670" s="54">
        <v>5.8790100000000001</v>
      </c>
      <c r="V670" s="54">
        <v>6.2683400000000002</v>
      </c>
      <c r="W670" s="54">
        <v>1.7600290000000001</v>
      </c>
      <c r="X670" s="54">
        <v>2.1835E-2</v>
      </c>
      <c r="Y670" s="54">
        <v>1.48644</v>
      </c>
      <c r="Z670" s="54">
        <v>0</v>
      </c>
      <c r="AA670" s="54">
        <v>6.2779150000000001</v>
      </c>
      <c r="AB670" s="54">
        <v>0</v>
      </c>
      <c r="AC670" s="54">
        <v>6.1252659999999999</v>
      </c>
      <c r="AD670" s="54">
        <v>1.2877430000000001</v>
      </c>
      <c r="AE670" s="54">
        <v>109.062046</v>
      </c>
      <c r="AF670" s="54">
        <v>8.5346930000000008</v>
      </c>
      <c r="AG670" s="53">
        <v>76.748075</v>
      </c>
      <c r="AH670" s="53">
        <v>5.5572999999999997E-2</v>
      </c>
      <c r="AI670" s="54">
        <v>0.99272300000000002</v>
      </c>
      <c r="AJ670" s="54">
        <v>1.73922</v>
      </c>
      <c r="AK670" s="53">
        <v>2.3127999999999997</v>
      </c>
      <c r="AL670" s="53">
        <v>0</v>
      </c>
      <c r="AM670" s="53">
        <v>2.2151000000000001E-2</v>
      </c>
      <c r="AN670" s="53">
        <v>0.12742700000000001</v>
      </c>
      <c r="AO670" s="53">
        <v>0</v>
      </c>
      <c r="AP670" s="53">
        <v>2.1826449999999999</v>
      </c>
      <c r="AQ670" s="53">
        <v>1.622949</v>
      </c>
      <c r="AR670" s="53">
        <v>2.9786E-2</v>
      </c>
      <c r="AS670" s="53">
        <v>2.7552E-2</v>
      </c>
      <c r="AT670" s="53">
        <v>1.341596</v>
      </c>
      <c r="AU670" s="109">
        <v>0</v>
      </c>
      <c r="AV670" s="109">
        <v>1.4648E-2</v>
      </c>
    </row>
    <row r="671" spans="1:48" x14ac:dyDescent="0.3">
      <c r="A671" s="9">
        <v>670</v>
      </c>
      <c r="B671" s="3">
        <v>43732</v>
      </c>
      <c r="C671" s="112">
        <v>5.5804150000000003</v>
      </c>
      <c r="D671" s="54">
        <v>1.6702000000000002E-2</v>
      </c>
      <c r="E671" s="112">
        <v>2.7843E-2</v>
      </c>
      <c r="F671" s="54">
        <v>4.8050160000000002</v>
      </c>
      <c r="G671" s="54">
        <v>1.78756</v>
      </c>
      <c r="H671" s="54">
        <v>6.2144899999999996</v>
      </c>
      <c r="I671" s="54">
        <v>4.0001000000000002E-2</v>
      </c>
      <c r="J671" s="54">
        <v>1.5756760000000001</v>
      </c>
      <c r="K671" s="54">
        <v>0.93112799999999996</v>
      </c>
      <c r="L671" s="54">
        <v>1.831467</v>
      </c>
      <c r="M671" s="54">
        <v>0.16562199999999999</v>
      </c>
      <c r="N671" s="54">
        <v>1.3297669999999999</v>
      </c>
      <c r="O671" s="54">
        <v>0.124485</v>
      </c>
      <c r="P671" s="54">
        <v>6.9742850000000001</v>
      </c>
      <c r="Q671" s="54">
        <v>0</v>
      </c>
      <c r="R671" s="54">
        <v>2.6769999999999999E-2</v>
      </c>
      <c r="S671" s="54">
        <v>2.5897999999999999</v>
      </c>
      <c r="T671" s="54">
        <v>3.5255000000000002E-2</v>
      </c>
      <c r="U671" s="54">
        <v>5.8790100000000001</v>
      </c>
      <c r="V671" s="54">
        <v>6.2683400000000002</v>
      </c>
      <c r="W671" s="54">
        <v>1.7599940000000001</v>
      </c>
      <c r="X671" s="54">
        <v>2.1826000000000002E-2</v>
      </c>
      <c r="Y671" s="54">
        <v>1.46028</v>
      </c>
      <c r="Z671" s="54">
        <v>0</v>
      </c>
      <c r="AA671" s="54">
        <v>6.318613</v>
      </c>
      <c r="AB671" s="54">
        <v>0</v>
      </c>
      <c r="AC671" s="54">
        <v>6.1252659999999999</v>
      </c>
      <c r="AD671" s="54">
        <v>1.2877430000000001</v>
      </c>
      <c r="AE671" s="54">
        <v>108.635637</v>
      </c>
      <c r="AF671" s="54">
        <v>8.5080010000000001</v>
      </c>
      <c r="AG671" s="53">
        <v>76.771274000000005</v>
      </c>
      <c r="AH671" s="53">
        <v>5.5476999999999999E-2</v>
      </c>
      <c r="AI671" s="54">
        <v>0.99135399999999996</v>
      </c>
      <c r="AJ671" s="54">
        <v>1.7391529999999999</v>
      </c>
      <c r="AK671" s="53">
        <v>2.3054000000000001</v>
      </c>
      <c r="AL671" s="53">
        <v>0</v>
      </c>
      <c r="AM671" s="53">
        <v>2.2334E-2</v>
      </c>
      <c r="AN671" s="53">
        <v>0.12696099999999999</v>
      </c>
      <c r="AO671" s="53">
        <v>0</v>
      </c>
      <c r="AP671" s="53">
        <v>2.1889599999999998</v>
      </c>
      <c r="AQ671" s="53">
        <v>1.622949</v>
      </c>
      <c r="AR671" s="53">
        <v>2.9794000000000001E-2</v>
      </c>
      <c r="AS671" s="53">
        <v>2.7479E-2</v>
      </c>
      <c r="AT671" s="53">
        <v>1.34084</v>
      </c>
      <c r="AU671" s="109">
        <v>0</v>
      </c>
      <c r="AV671" s="109">
        <v>1.5154000000000001E-2</v>
      </c>
    </row>
    <row r="672" spans="1:48" x14ac:dyDescent="0.3">
      <c r="A672" s="9">
        <v>671</v>
      </c>
      <c r="B672" s="3">
        <v>43731</v>
      </c>
      <c r="C672" s="112">
        <v>5.5781359999999998</v>
      </c>
      <c r="D672" s="54">
        <v>1.6695000000000002E-2</v>
      </c>
      <c r="E672" s="112">
        <v>2.7830000000000001E-2</v>
      </c>
      <c r="F672" s="54">
        <v>4.8004670000000003</v>
      </c>
      <c r="G672" s="54">
        <v>1.7859370000000001</v>
      </c>
      <c r="H672" s="54">
        <v>6.1721430000000002</v>
      </c>
      <c r="I672" s="54">
        <v>3.9348000000000001E-2</v>
      </c>
      <c r="J672" s="54">
        <v>1.5739749999999999</v>
      </c>
      <c r="K672" s="54">
        <v>0.93431200000000003</v>
      </c>
      <c r="L672" s="54">
        <v>1.8284320000000001</v>
      </c>
      <c r="M672" s="54">
        <v>0.16555700000000001</v>
      </c>
      <c r="N672" s="54">
        <v>1.3262389999999999</v>
      </c>
      <c r="O672" s="54">
        <v>0.124429</v>
      </c>
      <c r="P672" s="54">
        <v>6.968356</v>
      </c>
      <c r="Q672" s="54">
        <v>0</v>
      </c>
      <c r="R672" s="54">
        <v>2.6717000000000001E-2</v>
      </c>
      <c r="S672" s="54">
        <v>2.5869</v>
      </c>
      <c r="T672" s="54">
        <v>3.5201000000000003E-2</v>
      </c>
      <c r="U672" s="54">
        <v>5.8790100000000001</v>
      </c>
      <c r="V672" s="54">
        <v>6.2683400000000002</v>
      </c>
      <c r="W672" s="54">
        <v>1.755182</v>
      </c>
      <c r="X672" s="54">
        <v>2.1815999999999999E-2</v>
      </c>
      <c r="Y672" s="54">
        <v>1.45865</v>
      </c>
      <c r="Z672" s="54">
        <v>0</v>
      </c>
      <c r="AA672" s="54">
        <v>6.2814810000000003</v>
      </c>
      <c r="AB672" s="54">
        <v>0</v>
      </c>
      <c r="AC672" s="54">
        <v>6.1252659999999999</v>
      </c>
      <c r="AD672" s="54">
        <v>1.2877430000000001</v>
      </c>
      <c r="AE672" s="54">
        <v>108.615846</v>
      </c>
      <c r="AF672" s="54">
        <v>8.4986029999999992</v>
      </c>
      <c r="AG672" s="53">
        <v>76.630439999999993</v>
      </c>
      <c r="AH672" s="53">
        <v>5.5467000000000002E-2</v>
      </c>
      <c r="AI672" s="54">
        <v>0.988313</v>
      </c>
      <c r="AJ672" s="54">
        <v>1.734397</v>
      </c>
      <c r="AK672" s="53">
        <v>2.3019000000000003</v>
      </c>
      <c r="AL672" s="53">
        <v>0</v>
      </c>
      <c r="AM672" s="53">
        <v>2.2239999999999999E-2</v>
      </c>
      <c r="AN672" s="53">
        <v>0.126555</v>
      </c>
      <c r="AO672" s="53">
        <v>0</v>
      </c>
      <c r="AP672" s="53">
        <v>2.1889599999999998</v>
      </c>
      <c r="AQ672" s="53">
        <v>1.622949</v>
      </c>
      <c r="AR672" s="53">
        <v>2.9794000000000001E-2</v>
      </c>
      <c r="AS672" s="53">
        <v>2.7479E-2</v>
      </c>
      <c r="AT672" s="53">
        <v>1.3380380000000001</v>
      </c>
      <c r="AU672" s="109">
        <v>0</v>
      </c>
      <c r="AV672" s="109">
        <v>1.5081000000000001E-2</v>
      </c>
    </row>
    <row r="673" spans="1:48" x14ac:dyDescent="0.3">
      <c r="A673" s="9">
        <v>672</v>
      </c>
      <c r="B673" s="3">
        <v>43728</v>
      </c>
      <c r="C673" s="112">
        <v>5.5714220000000001</v>
      </c>
      <c r="D673" s="54">
        <v>1.6674000000000001E-2</v>
      </c>
      <c r="E673" s="112">
        <v>2.7792000000000001E-2</v>
      </c>
      <c r="F673" s="54">
        <v>4.7935369999999997</v>
      </c>
      <c r="G673" s="54">
        <v>1.7833749999999999</v>
      </c>
      <c r="H673" s="54">
        <v>6.1650260000000001</v>
      </c>
      <c r="I673" s="54">
        <v>3.9329999999999997E-2</v>
      </c>
      <c r="J673" s="54">
        <v>1.573088</v>
      </c>
      <c r="K673" s="54">
        <v>0.93884900000000004</v>
      </c>
      <c r="L673" s="54">
        <v>1.826301</v>
      </c>
      <c r="M673" s="54">
        <v>0.16536300000000001</v>
      </c>
      <c r="N673" s="54">
        <v>1.327858</v>
      </c>
      <c r="O673" s="54">
        <v>0.124263</v>
      </c>
      <c r="P673" s="54">
        <v>6.9568899999999996</v>
      </c>
      <c r="Q673" s="54">
        <v>0</v>
      </c>
      <c r="R673" s="54">
        <v>2.6585000000000001E-2</v>
      </c>
      <c r="S673" s="54">
        <v>2.5865999999999998</v>
      </c>
      <c r="T673" s="54">
        <v>3.5643000000000001E-2</v>
      </c>
      <c r="U673" s="54">
        <v>5.842708</v>
      </c>
      <c r="V673" s="54">
        <v>6.2268990000000004</v>
      </c>
      <c r="W673" s="54">
        <v>1.753717</v>
      </c>
      <c r="X673" s="54">
        <v>2.1787999999999998E-2</v>
      </c>
      <c r="Y673" s="54">
        <v>1.4586600000000001</v>
      </c>
      <c r="Z673" s="54">
        <v>0</v>
      </c>
      <c r="AA673" s="54">
        <v>6.280653</v>
      </c>
      <c r="AB673" s="54">
        <v>0</v>
      </c>
      <c r="AC673" s="54">
        <v>6.0560989999999997</v>
      </c>
      <c r="AD673" s="54">
        <v>1.2856590000000001</v>
      </c>
      <c r="AE673" s="54">
        <v>108.1318</v>
      </c>
      <c r="AF673" s="54">
        <v>8.4866519999999994</v>
      </c>
      <c r="AG673" s="53">
        <v>76.503628000000006</v>
      </c>
      <c r="AH673" s="53">
        <v>5.5370000000000003E-2</v>
      </c>
      <c r="AI673" s="54">
        <v>0.99216199999999999</v>
      </c>
      <c r="AJ673" s="54">
        <v>1.732909</v>
      </c>
      <c r="AK673" s="53">
        <v>2.2993000000000001</v>
      </c>
      <c r="AL673" s="53">
        <v>0</v>
      </c>
      <c r="AM673" s="53">
        <v>2.2286E-2</v>
      </c>
      <c r="AN673" s="53">
        <v>0.126137</v>
      </c>
      <c r="AO673" s="53">
        <v>0</v>
      </c>
      <c r="AP673" s="53">
        <v>2.1889599999999998</v>
      </c>
      <c r="AQ673" s="53">
        <v>1.622949</v>
      </c>
      <c r="AR673" s="53">
        <v>2.9794000000000001E-2</v>
      </c>
      <c r="AS673" s="53">
        <v>2.7479E-2</v>
      </c>
      <c r="AT673" s="53">
        <v>1.3376999999999999</v>
      </c>
      <c r="AU673" s="109">
        <v>0</v>
      </c>
      <c r="AV673" s="109">
        <v>1.5063E-2</v>
      </c>
    </row>
    <row r="674" spans="1:48" x14ac:dyDescent="0.3">
      <c r="A674" s="9">
        <v>673</v>
      </c>
      <c r="B674" s="3">
        <v>43727</v>
      </c>
      <c r="C674" s="112">
        <v>5.5691480000000002</v>
      </c>
      <c r="D674" s="54">
        <v>1.6664000000000002E-2</v>
      </c>
      <c r="E674" s="112">
        <v>2.7779000000000002E-2</v>
      </c>
      <c r="F674" s="54">
        <v>4.7866080000000002</v>
      </c>
      <c r="G674" s="54">
        <v>1.7849680000000001</v>
      </c>
      <c r="H674" s="54">
        <v>6.1431319999999996</v>
      </c>
      <c r="I674" s="54">
        <v>3.9324999999999999E-2</v>
      </c>
      <c r="J674" s="54">
        <v>1.5953269999999999</v>
      </c>
      <c r="K674" s="54">
        <v>0.94842400000000004</v>
      </c>
      <c r="L674" s="54">
        <v>1.8265640000000001</v>
      </c>
      <c r="M674" s="54">
        <v>0.165298</v>
      </c>
      <c r="N674" s="54">
        <v>1.328722</v>
      </c>
      <c r="O674" s="54">
        <v>0.12420100000000001</v>
      </c>
      <c r="P674" s="54">
        <v>6.9555389999999999</v>
      </c>
      <c r="Q674" s="54">
        <v>0</v>
      </c>
      <c r="R674" s="54">
        <v>2.6831000000000001E-2</v>
      </c>
      <c r="S674" s="54">
        <v>2.6139999999999999</v>
      </c>
      <c r="T674" s="54">
        <v>3.5492999999999997E-2</v>
      </c>
      <c r="U674" s="54">
        <v>5.842708</v>
      </c>
      <c r="V674" s="54">
        <v>6.2268990000000004</v>
      </c>
      <c r="W674" s="54">
        <v>1.7531969999999999</v>
      </c>
      <c r="X674" s="54">
        <v>2.1767000000000002E-2</v>
      </c>
      <c r="Y674" s="54">
        <v>1.4741299999999999</v>
      </c>
      <c r="Z674" s="54">
        <v>0</v>
      </c>
      <c r="AA674" s="54">
        <v>6.2651659999999998</v>
      </c>
      <c r="AB674" s="54">
        <v>0</v>
      </c>
      <c r="AC674" s="54">
        <v>6.0560989999999997</v>
      </c>
      <c r="AD674" s="54">
        <v>1.2856590000000001</v>
      </c>
      <c r="AE674" s="54">
        <v>108.148319</v>
      </c>
      <c r="AF674" s="54">
        <v>8.5074090000000009</v>
      </c>
      <c r="AG674" s="53">
        <v>76.464928</v>
      </c>
      <c r="AH674" s="53">
        <v>5.5447999999999997E-2</v>
      </c>
      <c r="AI674" s="54">
        <v>0.99000200000000005</v>
      </c>
      <c r="AJ674" s="54">
        <v>1.7324139999999999</v>
      </c>
      <c r="AK674" s="53">
        <v>2.2934999999999999</v>
      </c>
      <c r="AL674" s="53">
        <v>0</v>
      </c>
      <c r="AM674" s="53">
        <v>2.2211000000000002E-2</v>
      </c>
      <c r="AN674" s="53">
        <v>0.12667700000000001</v>
      </c>
      <c r="AO674" s="53">
        <v>0</v>
      </c>
      <c r="AP674" s="53">
        <v>2.1889599999999998</v>
      </c>
      <c r="AQ674" s="53">
        <v>1.622949</v>
      </c>
      <c r="AR674" s="53">
        <v>2.9794000000000001E-2</v>
      </c>
      <c r="AS674" s="53">
        <v>2.7479E-2</v>
      </c>
      <c r="AT674" s="53">
        <v>1.33856</v>
      </c>
      <c r="AU674" s="109">
        <v>0</v>
      </c>
      <c r="AV674" s="109">
        <v>1.4874E-2</v>
      </c>
    </row>
    <row r="675" spans="1:48" x14ac:dyDescent="0.3">
      <c r="A675" s="9">
        <v>674</v>
      </c>
      <c r="B675" s="3">
        <v>43726</v>
      </c>
      <c r="C675" s="112">
        <v>5.5668839999999999</v>
      </c>
      <c r="D675" s="54">
        <v>1.6657000000000002E-2</v>
      </c>
      <c r="E675" s="112">
        <v>2.7765000000000001E-2</v>
      </c>
      <c r="F675" s="54">
        <v>4.7906599999999999</v>
      </c>
      <c r="G675" s="54">
        <v>1.785309</v>
      </c>
      <c r="H675" s="54">
        <v>6.1822169999999996</v>
      </c>
      <c r="I675" s="54">
        <v>3.9602999999999999E-2</v>
      </c>
      <c r="J675" s="54">
        <v>1.58602</v>
      </c>
      <c r="K675" s="54">
        <v>0.94820700000000002</v>
      </c>
      <c r="L675" s="54">
        <v>1.8250679999999999</v>
      </c>
      <c r="M675" s="54">
        <v>0.16523199999999999</v>
      </c>
      <c r="N675" s="54">
        <v>1.3308420000000001</v>
      </c>
      <c r="O675" s="54">
        <v>0.124144</v>
      </c>
      <c r="P675" s="54">
        <v>6.9435799999999999</v>
      </c>
      <c r="Q675" s="54">
        <v>0</v>
      </c>
      <c r="R675" s="54">
        <v>2.6582000000000001E-2</v>
      </c>
      <c r="S675" s="54">
        <v>2.5864000000000003</v>
      </c>
      <c r="T675" s="54">
        <v>3.5859000000000002E-2</v>
      </c>
      <c r="U675" s="54">
        <v>5.842708</v>
      </c>
      <c r="V675" s="54">
        <v>6.2268990000000004</v>
      </c>
      <c r="W675" s="54">
        <v>1.7528159999999999</v>
      </c>
      <c r="X675" s="54">
        <v>2.1763000000000001E-2</v>
      </c>
      <c r="Y675" s="54">
        <v>1.4588000000000001</v>
      </c>
      <c r="Z675" s="54">
        <v>0</v>
      </c>
      <c r="AA675" s="54">
        <v>6.3107759999999997</v>
      </c>
      <c r="AB675" s="54">
        <v>0</v>
      </c>
      <c r="AC675" s="54">
        <v>6.0560989999999997</v>
      </c>
      <c r="AD675" s="54">
        <v>1.2856590000000001</v>
      </c>
      <c r="AE675" s="54">
        <v>107.882527</v>
      </c>
      <c r="AF675" s="54">
        <v>8.5078750000000003</v>
      </c>
      <c r="AG675" s="53">
        <v>76.460673999999997</v>
      </c>
      <c r="AH675" s="53">
        <v>5.5364999999999998E-2</v>
      </c>
      <c r="AI675" s="54">
        <v>0.99504400000000004</v>
      </c>
      <c r="AJ675" s="54">
        <v>1.731981</v>
      </c>
      <c r="AK675" s="53">
        <v>2.2707000000000002</v>
      </c>
      <c r="AL675" s="53">
        <v>0</v>
      </c>
      <c r="AM675" s="53">
        <v>2.2623000000000001E-2</v>
      </c>
      <c r="AN675" s="53">
        <v>0.12628400000000001</v>
      </c>
      <c r="AO675" s="53">
        <v>0</v>
      </c>
      <c r="AP675" s="53">
        <v>2.1889599999999998</v>
      </c>
      <c r="AQ675" s="53">
        <v>1.622949</v>
      </c>
      <c r="AR675" s="53">
        <v>2.9794000000000001E-2</v>
      </c>
      <c r="AS675" s="53">
        <v>2.7479E-2</v>
      </c>
      <c r="AT675" s="53">
        <v>1.3359209999999999</v>
      </c>
      <c r="AU675" s="109">
        <v>0</v>
      </c>
      <c r="AV675" s="109">
        <v>1.5171E-2</v>
      </c>
    </row>
    <row r="676" spans="1:48" x14ac:dyDescent="0.3">
      <c r="A676" s="9">
        <v>675</v>
      </c>
      <c r="B676" s="3">
        <v>43725</v>
      </c>
      <c r="C676" s="112">
        <v>5.564654</v>
      </c>
      <c r="D676" s="54">
        <v>1.6641E-2</v>
      </c>
      <c r="E676" s="112">
        <v>2.7751999999999999E-2</v>
      </c>
      <c r="F676" s="54">
        <v>4.7888289999999998</v>
      </c>
      <c r="G676" s="54">
        <v>1.7880659999999999</v>
      </c>
      <c r="H676" s="54">
        <v>6.1695440000000001</v>
      </c>
      <c r="I676" s="54">
        <v>3.9652E-2</v>
      </c>
      <c r="J676" s="54">
        <v>1.59941</v>
      </c>
      <c r="K676" s="54">
        <v>0.95467900000000006</v>
      </c>
      <c r="L676" s="54">
        <v>1.825083</v>
      </c>
      <c r="M676" s="54">
        <v>0.16516600000000001</v>
      </c>
      <c r="N676" s="54">
        <v>1.3310519999999999</v>
      </c>
      <c r="O676" s="54">
        <v>0.124083</v>
      </c>
      <c r="P676" s="54">
        <v>6.9358040000000001</v>
      </c>
      <c r="Q676" s="54">
        <v>0</v>
      </c>
      <c r="R676" s="54">
        <v>2.6786000000000001E-2</v>
      </c>
      <c r="S676" s="54">
        <v>2.6127000000000002</v>
      </c>
      <c r="T676" s="54">
        <v>3.5682999999999999E-2</v>
      </c>
      <c r="U676" s="54">
        <v>5.842708</v>
      </c>
      <c r="V676" s="54">
        <v>6.2268990000000004</v>
      </c>
      <c r="W676" s="54">
        <v>1.7518579999999999</v>
      </c>
      <c r="X676" s="54">
        <v>2.1753000000000002E-2</v>
      </c>
      <c r="Y676" s="54">
        <v>1.4736199999999999</v>
      </c>
      <c r="Z676" s="54">
        <v>0</v>
      </c>
      <c r="AA676" s="54">
        <v>6.2980270000000003</v>
      </c>
      <c r="AB676" s="54">
        <v>0</v>
      </c>
      <c r="AC676" s="54">
        <v>6.0560989999999997</v>
      </c>
      <c r="AD676" s="54">
        <v>1.2856590000000001</v>
      </c>
      <c r="AE676" s="54">
        <v>107.816237</v>
      </c>
      <c r="AF676" s="54">
        <v>8.500667</v>
      </c>
      <c r="AG676" s="53">
        <v>76.427779999999998</v>
      </c>
      <c r="AH676" s="53">
        <v>5.5399999999999998E-2</v>
      </c>
      <c r="AI676" s="54">
        <v>0.99300200000000005</v>
      </c>
      <c r="AJ676" s="54">
        <v>1.7310939999999999</v>
      </c>
      <c r="AK676" s="53">
        <v>2.2734999999999999</v>
      </c>
      <c r="AL676" s="53">
        <v>0</v>
      </c>
      <c r="AM676" s="53">
        <v>2.2693000000000001E-2</v>
      </c>
      <c r="AN676" s="53">
        <v>0.126113</v>
      </c>
      <c r="AO676" s="53">
        <v>0</v>
      </c>
      <c r="AP676" s="53">
        <v>2.1463800000000002</v>
      </c>
      <c r="AQ676" s="53">
        <v>1.622949</v>
      </c>
      <c r="AR676" s="53">
        <v>2.9411E-2</v>
      </c>
      <c r="AS676" s="53">
        <v>2.7399E-2</v>
      </c>
      <c r="AT676" s="53">
        <v>1.3362609999999999</v>
      </c>
      <c r="AU676" s="109">
        <v>0</v>
      </c>
      <c r="AV676" s="109">
        <v>1.5826E-2</v>
      </c>
    </row>
    <row r="677" spans="1:48" x14ac:dyDescent="0.3">
      <c r="A677" s="9">
        <v>676</v>
      </c>
      <c r="B677" s="3">
        <v>43724</v>
      </c>
      <c r="C677" s="112">
        <v>5.5623950000000004</v>
      </c>
      <c r="D677" s="54">
        <v>1.6633999999999999E-2</v>
      </c>
      <c r="E677" s="112">
        <v>2.7737999999999999E-2</v>
      </c>
      <c r="F677" s="54">
        <v>4.7868709999999997</v>
      </c>
      <c r="G677" s="54">
        <v>1.788295</v>
      </c>
      <c r="H677" s="54">
        <v>6.1173010000000003</v>
      </c>
      <c r="I677" s="54">
        <v>3.9402E-2</v>
      </c>
      <c r="J677" s="54">
        <v>1.610506</v>
      </c>
      <c r="K677" s="54">
        <v>0.94774999999999998</v>
      </c>
      <c r="L677" s="54">
        <v>1.824497</v>
      </c>
      <c r="M677" s="54">
        <v>0.165101</v>
      </c>
      <c r="N677" s="54">
        <v>1.3270729999999999</v>
      </c>
      <c r="O677" s="54">
        <v>0.12402199999999999</v>
      </c>
      <c r="P677" s="54">
        <v>6.9385640000000004</v>
      </c>
      <c r="Q677" s="54">
        <v>0</v>
      </c>
      <c r="R677" s="54">
        <v>2.6751E-2</v>
      </c>
      <c r="S677" s="54">
        <v>2.6204000000000001</v>
      </c>
      <c r="T677" s="54">
        <v>3.5617999999999997E-2</v>
      </c>
      <c r="U677" s="54">
        <v>5.842708</v>
      </c>
      <c r="V677" s="54">
        <v>6.2268990000000004</v>
      </c>
      <c r="W677" s="54">
        <v>1.7512730000000001</v>
      </c>
      <c r="X677" s="54">
        <v>2.1743999999999999E-2</v>
      </c>
      <c r="Y677" s="54">
        <v>1.4779900000000001</v>
      </c>
      <c r="Z677" s="54">
        <v>0</v>
      </c>
      <c r="AA677" s="54">
        <v>6.2457099999999999</v>
      </c>
      <c r="AB677" s="54">
        <v>0</v>
      </c>
      <c r="AC677" s="54">
        <v>6.0560989999999997</v>
      </c>
      <c r="AD677" s="54">
        <v>1.2856590000000001</v>
      </c>
      <c r="AE677" s="54">
        <v>107.92156300000001</v>
      </c>
      <c r="AF677" s="54">
        <v>8.523555</v>
      </c>
      <c r="AG677" s="53">
        <v>76.301821000000004</v>
      </c>
      <c r="AH677" s="53">
        <v>5.5323999999999998E-2</v>
      </c>
      <c r="AI677" s="54">
        <v>0.99064700000000006</v>
      </c>
      <c r="AJ677" s="54">
        <v>1.7304820000000001</v>
      </c>
      <c r="AK677" s="53">
        <v>2.2603999999999997</v>
      </c>
      <c r="AL677" s="53">
        <v>0</v>
      </c>
      <c r="AM677" s="53">
        <v>2.1936000000000001E-2</v>
      </c>
      <c r="AN677" s="53">
        <v>0.126495</v>
      </c>
      <c r="AO677" s="53">
        <v>0</v>
      </c>
      <c r="AP677" s="53">
        <v>2.1463800000000002</v>
      </c>
      <c r="AQ677" s="53">
        <v>1.622949</v>
      </c>
      <c r="AR677" s="53">
        <v>2.9411E-2</v>
      </c>
      <c r="AS677" s="53">
        <v>2.7399E-2</v>
      </c>
      <c r="AT677" s="53">
        <v>1.334986</v>
      </c>
      <c r="AU677" s="109">
        <v>0</v>
      </c>
      <c r="AV677" s="109">
        <v>1.4104E-2</v>
      </c>
    </row>
    <row r="678" spans="1:48" x14ac:dyDescent="0.3">
      <c r="A678" s="9">
        <v>677</v>
      </c>
      <c r="B678" s="3">
        <v>43721</v>
      </c>
      <c r="C678" s="112">
        <v>5.5556130000000001</v>
      </c>
      <c r="D678" s="54">
        <v>1.6611000000000001E-2</v>
      </c>
      <c r="E678" s="112">
        <v>2.7696999999999999E-2</v>
      </c>
      <c r="F678" s="54">
        <v>4.7842250000000002</v>
      </c>
      <c r="G678" s="54">
        <v>1.7856970000000001</v>
      </c>
      <c r="H678" s="54">
        <v>6.1816930000000001</v>
      </c>
      <c r="I678" s="54">
        <v>3.9856000000000003E-2</v>
      </c>
      <c r="J678" s="54">
        <v>1.6052040000000001</v>
      </c>
      <c r="K678" s="54">
        <v>0.94633900000000004</v>
      </c>
      <c r="L678" s="54">
        <v>1.8224720000000001</v>
      </c>
      <c r="M678" s="54">
        <v>0.164912</v>
      </c>
      <c r="N678" s="54">
        <v>1.332616</v>
      </c>
      <c r="O678" s="54">
        <v>0.123846</v>
      </c>
      <c r="P678" s="54">
        <v>6.9267019999999997</v>
      </c>
      <c r="Q678" s="54">
        <v>0</v>
      </c>
      <c r="R678" s="54">
        <v>2.6717999999999999E-2</v>
      </c>
      <c r="S678" s="54">
        <v>2.6020000000000003</v>
      </c>
      <c r="T678" s="54">
        <v>3.6054999999999997E-2</v>
      </c>
      <c r="U678" s="54">
        <v>5.9335589999999998</v>
      </c>
      <c r="V678" s="54">
        <v>6.2232190000000003</v>
      </c>
      <c r="W678" s="54">
        <v>1.7555179999999999</v>
      </c>
      <c r="X678" s="54">
        <v>2.1706E-2</v>
      </c>
      <c r="Y678" s="54">
        <v>1.4677899999999999</v>
      </c>
      <c r="Z678" s="54">
        <v>0</v>
      </c>
      <c r="AA678" s="54">
        <v>6.3097289999999999</v>
      </c>
      <c r="AB678" s="54">
        <v>0</v>
      </c>
      <c r="AC678" s="54">
        <v>6.1296999999999997</v>
      </c>
      <c r="AD678" s="54">
        <v>1.282964</v>
      </c>
      <c r="AE678" s="54">
        <v>107.702384</v>
      </c>
      <c r="AF678" s="54">
        <v>8.5104410000000001</v>
      </c>
      <c r="AG678" s="53">
        <v>76.326245999999998</v>
      </c>
      <c r="AH678" s="53">
        <v>5.5234999999999999E-2</v>
      </c>
      <c r="AI678" s="54">
        <v>0.99632900000000002</v>
      </c>
      <c r="AJ678" s="54">
        <v>1.734647</v>
      </c>
      <c r="AK678" s="53">
        <v>2.262</v>
      </c>
      <c r="AL678" s="53">
        <v>0</v>
      </c>
      <c r="AM678" s="53">
        <v>2.2020000000000001E-2</v>
      </c>
      <c r="AN678" s="53">
        <v>0.126302</v>
      </c>
      <c r="AO678" s="53">
        <v>0</v>
      </c>
      <c r="AP678" s="53">
        <v>2.1463800000000002</v>
      </c>
      <c r="AQ678" s="53">
        <v>1.622949</v>
      </c>
      <c r="AR678" s="53">
        <v>2.9411E-2</v>
      </c>
      <c r="AS678" s="53">
        <v>2.7399E-2</v>
      </c>
      <c r="AT678" s="53">
        <v>1.334721</v>
      </c>
      <c r="AU678" s="109">
        <v>0</v>
      </c>
      <c r="AV678" s="109">
        <v>1.4271000000000001E-2</v>
      </c>
    </row>
    <row r="679" spans="1:48" x14ac:dyDescent="0.3">
      <c r="A679" s="9">
        <v>678</v>
      </c>
      <c r="B679" s="3">
        <v>43720</v>
      </c>
      <c r="C679" s="112">
        <v>5.5529989999999998</v>
      </c>
      <c r="D679" s="54">
        <v>1.6603E-2</v>
      </c>
      <c r="E679" s="112">
        <v>2.7682999999999999E-2</v>
      </c>
      <c r="F679" s="54">
        <v>4.7803230000000001</v>
      </c>
      <c r="G679" s="54">
        <v>1.786241</v>
      </c>
      <c r="H679" s="54">
        <v>6.2080640000000002</v>
      </c>
      <c r="I679" s="54">
        <v>3.9730000000000001E-2</v>
      </c>
      <c r="J679" s="54">
        <v>1.590578</v>
      </c>
      <c r="K679" s="54">
        <v>0.94490600000000002</v>
      </c>
      <c r="L679" s="54">
        <v>1.8205769999999999</v>
      </c>
      <c r="M679" s="54">
        <v>0.16483600000000001</v>
      </c>
      <c r="N679" s="54">
        <v>1.329971</v>
      </c>
      <c r="O679" s="54">
        <v>0.123782</v>
      </c>
      <c r="P679" s="54">
        <v>6.910164</v>
      </c>
      <c r="Q679" s="54">
        <v>0</v>
      </c>
      <c r="R679" s="54">
        <v>2.6653E-2</v>
      </c>
      <c r="S679" s="54">
        <v>2.5941999999999998</v>
      </c>
      <c r="T679" s="54">
        <v>3.6302000000000001E-2</v>
      </c>
      <c r="U679" s="54">
        <v>5.9335589999999998</v>
      </c>
      <c r="V679" s="54">
        <v>6.2232190000000003</v>
      </c>
      <c r="W679" s="54">
        <v>1.746049</v>
      </c>
      <c r="X679" s="54">
        <v>2.1694999999999999E-2</v>
      </c>
      <c r="Y679" s="54">
        <v>1.4637199999999999</v>
      </c>
      <c r="Z679" s="54">
        <v>0</v>
      </c>
      <c r="AA679" s="54">
        <v>6.3484400000000001</v>
      </c>
      <c r="AB679" s="54">
        <v>0</v>
      </c>
      <c r="AC679" s="54">
        <v>6.1296999999999997</v>
      </c>
      <c r="AD679" s="54">
        <v>1.282964</v>
      </c>
      <c r="AE679" s="54">
        <v>107.0877</v>
      </c>
      <c r="AF679" s="54">
        <v>8.5038339999999994</v>
      </c>
      <c r="AG679" s="53">
        <v>76.305350000000004</v>
      </c>
      <c r="AH679" s="53">
        <v>5.5135999999999998E-2</v>
      </c>
      <c r="AI679" s="54">
        <v>1.0041549999999999</v>
      </c>
      <c r="AJ679" s="54">
        <v>1.7251540000000001</v>
      </c>
      <c r="AK679" s="53">
        <v>2.2575000000000003</v>
      </c>
      <c r="AL679" s="53">
        <v>0</v>
      </c>
      <c r="AM679" s="53">
        <v>2.2499000000000002E-2</v>
      </c>
      <c r="AN679" s="53">
        <v>0.12576200000000001</v>
      </c>
      <c r="AO679" s="53">
        <v>0</v>
      </c>
      <c r="AP679" s="53">
        <v>2.1463800000000002</v>
      </c>
      <c r="AQ679" s="53">
        <v>1.622949</v>
      </c>
      <c r="AR679" s="53">
        <v>2.9411E-2</v>
      </c>
      <c r="AS679" s="53">
        <v>2.7399E-2</v>
      </c>
      <c r="AT679" s="53">
        <v>1.3303430000000001</v>
      </c>
      <c r="AU679" s="109">
        <v>0</v>
      </c>
      <c r="AV679" s="109">
        <v>1.469E-2</v>
      </c>
    </row>
    <row r="680" spans="1:48" x14ac:dyDescent="0.3">
      <c r="A680" s="9">
        <v>679</v>
      </c>
      <c r="B680" s="3">
        <v>43719</v>
      </c>
      <c r="C680" s="112">
        <v>5.5505230000000001</v>
      </c>
      <c r="D680" s="54">
        <v>1.6594999999999999E-2</v>
      </c>
      <c r="E680" s="112">
        <v>2.7668999999999999E-2</v>
      </c>
      <c r="F680" s="54">
        <v>4.777031</v>
      </c>
      <c r="G680" s="54">
        <v>1.782953</v>
      </c>
      <c r="H680" s="54">
        <v>6.1986749999999997</v>
      </c>
      <c r="I680" s="54">
        <v>3.9842000000000002E-2</v>
      </c>
      <c r="J680" s="54">
        <v>1.580417</v>
      </c>
      <c r="K680" s="54">
        <v>0.93849199999999999</v>
      </c>
      <c r="L680" s="54">
        <v>1.819388</v>
      </c>
      <c r="M680" s="54">
        <v>0.16476199999999999</v>
      </c>
      <c r="N680" s="54">
        <v>1.326557</v>
      </c>
      <c r="O680" s="54">
        <v>0.123723</v>
      </c>
      <c r="P680" s="54">
        <v>6.908982</v>
      </c>
      <c r="Q680" s="54">
        <v>0</v>
      </c>
      <c r="R680" s="54">
        <v>2.6542E-2</v>
      </c>
      <c r="S680" s="54">
        <v>2.5701999999999998</v>
      </c>
      <c r="T680" s="54">
        <v>3.5824000000000002E-2</v>
      </c>
      <c r="U680" s="54">
        <v>5.8541780000000001</v>
      </c>
      <c r="V680" s="54">
        <v>6.1386310000000002</v>
      </c>
      <c r="W680" s="54">
        <v>1.7463420000000001</v>
      </c>
      <c r="X680" s="54">
        <v>2.1686E-2</v>
      </c>
      <c r="Y680" s="54">
        <v>1.4500999999999999</v>
      </c>
      <c r="Z680" s="54">
        <v>0</v>
      </c>
      <c r="AA680" s="54">
        <v>6.3344500000000004</v>
      </c>
      <c r="AB680" s="54">
        <v>0</v>
      </c>
      <c r="AC680" s="54">
        <v>6.0634129999999997</v>
      </c>
      <c r="AD680" s="54">
        <v>1.275514</v>
      </c>
      <c r="AE680" s="54">
        <v>107.17816999999999</v>
      </c>
      <c r="AF680" s="54">
        <v>8.4884869999999992</v>
      </c>
      <c r="AG680" s="53">
        <v>76.299851000000004</v>
      </c>
      <c r="AH680" s="53">
        <v>5.5086999999999997E-2</v>
      </c>
      <c r="AI680" s="54">
        <v>1.0038910000000001</v>
      </c>
      <c r="AJ680" s="54">
        <v>1.7254389999999999</v>
      </c>
      <c r="AK680" s="53">
        <v>2.2523999999999997</v>
      </c>
      <c r="AL680" s="53">
        <v>0</v>
      </c>
      <c r="AM680" s="53">
        <v>2.2467000000000001E-2</v>
      </c>
      <c r="AN680" s="53">
        <v>0.125274</v>
      </c>
      <c r="AO680" s="53">
        <v>0</v>
      </c>
      <c r="AP680" s="53">
        <v>2.1463800000000002</v>
      </c>
      <c r="AQ680" s="53">
        <v>1.622949</v>
      </c>
      <c r="AR680" s="53">
        <v>2.9411E-2</v>
      </c>
      <c r="AS680" s="53">
        <v>2.7399E-2</v>
      </c>
      <c r="AT680" s="53">
        <v>1.329623</v>
      </c>
      <c r="AU680" s="109">
        <v>0</v>
      </c>
      <c r="AV680" s="109">
        <v>1.5002E-2</v>
      </c>
    </row>
    <row r="681" spans="1:48" x14ac:dyDescent="0.3">
      <c r="A681" s="9">
        <v>680</v>
      </c>
      <c r="B681" s="3">
        <v>43718</v>
      </c>
      <c r="C681" s="112">
        <v>5.5480219999999996</v>
      </c>
      <c r="D681" s="54">
        <v>1.6586E-2</v>
      </c>
      <c r="E681" s="112">
        <v>2.7654999999999999E-2</v>
      </c>
      <c r="F681" s="54">
        <v>4.7747229999999998</v>
      </c>
      <c r="G681" s="54">
        <v>1.7796590000000001</v>
      </c>
      <c r="H681" s="54">
        <v>6.1689090000000002</v>
      </c>
      <c r="I681" s="54">
        <v>3.9822000000000003E-2</v>
      </c>
      <c r="J681" s="54">
        <v>1.572694</v>
      </c>
      <c r="K681" s="54">
        <v>0.93217000000000005</v>
      </c>
      <c r="L681" s="54">
        <v>1.818454</v>
      </c>
      <c r="M681" s="54">
        <v>0.164688</v>
      </c>
      <c r="N681" s="54">
        <v>1.3241149999999999</v>
      </c>
      <c r="O681" s="54">
        <v>0.123664</v>
      </c>
      <c r="P681" s="54">
        <v>6.9018689999999996</v>
      </c>
      <c r="Q681" s="54">
        <v>0</v>
      </c>
      <c r="R681" s="54">
        <v>2.6497E-2</v>
      </c>
      <c r="S681" s="54">
        <v>2.5705</v>
      </c>
      <c r="T681" s="54">
        <v>3.5489E-2</v>
      </c>
      <c r="U681" s="54">
        <v>5.8541780000000001</v>
      </c>
      <c r="V681" s="54">
        <v>6.1386310000000002</v>
      </c>
      <c r="W681" s="54">
        <v>1.745943</v>
      </c>
      <c r="X681" s="54">
        <v>2.1673999999999999E-2</v>
      </c>
      <c r="Y681" s="54">
        <v>1.4504800000000002</v>
      </c>
      <c r="Z681" s="54">
        <v>0</v>
      </c>
      <c r="AA681" s="54">
        <v>6.3005149999999999</v>
      </c>
      <c r="AB681" s="54">
        <v>0</v>
      </c>
      <c r="AC681" s="54">
        <v>6.0634129999999997</v>
      </c>
      <c r="AD681" s="54">
        <v>1.275514</v>
      </c>
      <c r="AE681" s="54">
        <v>107.119826</v>
      </c>
      <c r="AF681" s="54">
        <v>8.4748750000000008</v>
      </c>
      <c r="AG681" s="53">
        <v>76.225308999999996</v>
      </c>
      <c r="AH681" s="53">
        <v>5.4989000000000003E-2</v>
      </c>
      <c r="AI681" s="54">
        <v>0.998691</v>
      </c>
      <c r="AJ681" s="54">
        <v>1.7250300000000001</v>
      </c>
      <c r="AK681" s="53">
        <v>2.2650999999999999</v>
      </c>
      <c r="AL681" s="53">
        <v>0</v>
      </c>
      <c r="AM681" s="53">
        <v>2.2209E-2</v>
      </c>
      <c r="AN681" s="53">
        <v>0.12515299999999999</v>
      </c>
      <c r="AO681" s="53">
        <v>0</v>
      </c>
      <c r="AP681" s="53">
        <v>2.1115979999999999</v>
      </c>
      <c r="AQ681" s="53">
        <v>1.622949</v>
      </c>
      <c r="AR681" s="53">
        <v>2.9118999999999999E-2</v>
      </c>
      <c r="AS681" s="53">
        <v>2.7292E-2</v>
      </c>
      <c r="AT681" s="53">
        <v>1.3290090000000001</v>
      </c>
      <c r="AU681" s="109">
        <v>0</v>
      </c>
      <c r="AV681" s="109">
        <v>1.5006E-2</v>
      </c>
    </row>
    <row r="682" spans="1:48" x14ac:dyDescent="0.3">
      <c r="A682" s="9">
        <v>681</v>
      </c>
      <c r="B682" s="3">
        <v>43717</v>
      </c>
      <c r="C682" s="112">
        <v>5.5455199999999998</v>
      </c>
      <c r="D682" s="54">
        <v>1.6576E-2</v>
      </c>
      <c r="E682" s="112">
        <v>2.7640000000000001E-2</v>
      </c>
      <c r="F682" s="54">
        <v>4.7700509999999996</v>
      </c>
      <c r="G682" s="54">
        <v>1.7715540000000001</v>
      </c>
      <c r="H682" s="54">
        <v>6.1403460000000001</v>
      </c>
      <c r="I682" s="54">
        <v>3.9605000000000001E-2</v>
      </c>
      <c r="J682" s="54">
        <v>1.548673</v>
      </c>
      <c r="K682" s="54">
        <v>0.92433200000000004</v>
      </c>
      <c r="L682" s="54">
        <v>1.815469</v>
      </c>
      <c r="M682" s="54">
        <v>0.16461300000000001</v>
      </c>
      <c r="N682" s="54">
        <v>1.320967</v>
      </c>
      <c r="O682" s="54">
        <v>0.12360400000000001</v>
      </c>
      <c r="P682" s="54">
        <v>6.8978900000000003</v>
      </c>
      <c r="Q682" s="54">
        <v>0</v>
      </c>
      <c r="R682" s="54">
        <v>2.6356000000000001E-2</v>
      </c>
      <c r="S682" s="54">
        <v>2.5465</v>
      </c>
      <c r="T682" s="54">
        <v>3.5145999999999997E-2</v>
      </c>
      <c r="U682" s="54">
        <v>5.8541780000000001</v>
      </c>
      <c r="V682" s="54">
        <v>6.1386310000000002</v>
      </c>
      <c r="W682" s="54">
        <v>1.7437860000000001</v>
      </c>
      <c r="X682" s="54">
        <v>2.1662000000000001E-2</v>
      </c>
      <c r="Y682" s="54">
        <v>1.43726</v>
      </c>
      <c r="Z682" s="54">
        <v>0</v>
      </c>
      <c r="AA682" s="54">
        <v>6.2692709999999998</v>
      </c>
      <c r="AB682" s="54">
        <v>0</v>
      </c>
      <c r="AC682" s="54">
        <v>6.0634129999999997</v>
      </c>
      <c r="AD682" s="54">
        <v>1.275514</v>
      </c>
      <c r="AE682" s="54">
        <v>107.07136300000001</v>
      </c>
      <c r="AF682" s="54">
        <v>8.474456</v>
      </c>
      <c r="AG682" s="53">
        <v>76.205914000000007</v>
      </c>
      <c r="AH682" s="53">
        <v>5.4891000000000002E-2</v>
      </c>
      <c r="AI682" s="54">
        <v>0.99474899999999999</v>
      </c>
      <c r="AJ682" s="54">
        <v>1.722907</v>
      </c>
      <c r="AK682" s="53">
        <v>2.2770999999999999</v>
      </c>
      <c r="AL682" s="53">
        <v>0</v>
      </c>
      <c r="AM682" s="53">
        <v>2.1870000000000001E-2</v>
      </c>
      <c r="AN682" s="53">
        <v>0.124693</v>
      </c>
      <c r="AO682" s="53">
        <v>0</v>
      </c>
      <c r="AP682" s="53">
        <v>2.1115979999999999</v>
      </c>
      <c r="AQ682" s="53">
        <v>1.622949</v>
      </c>
      <c r="AR682" s="53">
        <v>2.9118999999999999E-2</v>
      </c>
      <c r="AS682" s="53">
        <v>2.7292E-2</v>
      </c>
      <c r="AT682" s="53">
        <v>1.3268120000000001</v>
      </c>
      <c r="AU682" s="109">
        <v>0</v>
      </c>
      <c r="AV682" s="109">
        <v>1.4562E-2</v>
      </c>
    </row>
    <row r="683" spans="1:48" x14ac:dyDescent="0.3">
      <c r="A683" s="9">
        <v>682</v>
      </c>
      <c r="B683" s="3">
        <v>43714</v>
      </c>
      <c r="C683" s="112">
        <v>5.5379820000000004</v>
      </c>
      <c r="D683" s="54">
        <v>1.6555E-2</v>
      </c>
      <c r="E683" s="112">
        <v>2.7598000000000001E-2</v>
      </c>
      <c r="F683" s="54">
        <v>4.7639240000000003</v>
      </c>
      <c r="G683" s="54">
        <v>1.772008</v>
      </c>
      <c r="H683" s="54">
        <v>6.1129730000000002</v>
      </c>
      <c r="I683" s="54">
        <v>4.0423000000000001E-2</v>
      </c>
      <c r="J683" s="54">
        <v>1.563499</v>
      </c>
      <c r="K683" s="54">
        <v>0.93107600000000001</v>
      </c>
      <c r="L683" s="54">
        <v>1.8158319999999999</v>
      </c>
      <c r="M683" s="54">
        <v>0.164384</v>
      </c>
      <c r="N683" s="54">
        <v>1.3235589999999999</v>
      </c>
      <c r="O683" s="54">
        <v>0.123418</v>
      </c>
      <c r="P683" s="54">
        <v>6.8904050000000003</v>
      </c>
      <c r="Q683" s="54">
        <v>0</v>
      </c>
      <c r="R683" s="54">
        <v>2.6439000000000001E-2</v>
      </c>
      <c r="S683" s="54">
        <v>2.5732999999999997</v>
      </c>
      <c r="T683" s="54">
        <v>3.5180999999999997E-2</v>
      </c>
      <c r="U683" s="54">
        <v>5.9487420000000002</v>
      </c>
      <c r="V683" s="54">
        <v>6.1997210000000003</v>
      </c>
      <c r="W683" s="54">
        <v>1.7471840000000001</v>
      </c>
      <c r="X683" s="54">
        <v>2.1631999999999998E-2</v>
      </c>
      <c r="Y683" s="54">
        <v>1.4521500000000001</v>
      </c>
      <c r="Z683" s="54">
        <v>0</v>
      </c>
      <c r="AA683" s="54">
        <v>6.2447900000000001</v>
      </c>
      <c r="AB683" s="54">
        <v>0</v>
      </c>
      <c r="AC683" s="54">
        <v>6.1303910000000004</v>
      </c>
      <c r="AD683" s="54">
        <v>1.26742</v>
      </c>
      <c r="AE683" s="54">
        <v>107.05459399999999</v>
      </c>
      <c r="AF683" s="54">
        <v>8.4784319999999997</v>
      </c>
      <c r="AG683" s="53">
        <v>76.069353000000007</v>
      </c>
      <c r="AH683" s="53">
        <v>5.4875E-2</v>
      </c>
      <c r="AI683" s="54">
        <v>0.99077499999999996</v>
      </c>
      <c r="AJ683" s="54">
        <v>1.7263120000000001</v>
      </c>
      <c r="AK683" s="53">
        <v>2.2726000000000002</v>
      </c>
      <c r="AL683" s="53">
        <v>0</v>
      </c>
      <c r="AM683" s="53">
        <v>2.1947999999999999E-2</v>
      </c>
      <c r="AN683" s="53">
        <v>0.12518399999999999</v>
      </c>
      <c r="AO683" s="53">
        <v>0</v>
      </c>
      <c r="AP683" s="53">
        <v>2.1115979999999999</v>
      </c>
      <c r="AQ683" s="53">
        <v>1.622949</v>
      </c>
      <c r="AR683" s="53">
        <v>2.9118999999999999E-2</v>
      </c>
      <c r="AS683" s="53">
        <v>2.7292E-2</v>
      </c>
      <c r="AT683" s="53">
        <v>1.3284480000000001</v>
      </c>
      <c r="AU683" s="109">
        <v>0</v>
      </c>
      <c r="AV683" s="109">
        <v>1.4434000000000001E-2</v>
      </c>
    </row>
    <row r="684" spans="1:48" x14ac:dyDescent="0.3">
      <c r="A684" s="9">
        <v>683</v>
      </c>
      <c r="B684" s="3">
        <v>43713</v>
      </c>
      <c r="C684" s="112">
        <v>5.5354830000000002</v>
      </c>
      <c r="D684" s="54">
        <v>1.6546000000000002E-2</v>
      </c>
      <c r="E684" s="112">
        <v>2.7583E-2</v>
      </c>
      <c r="F684" s="54">
        <v>4.7596239999999996</v>
      </c>
      <c r="G684" s="54">
        <v>1.768445</v>
      </c>
      <c r="H684" s="54">
        <v>6.0930900000000001</v>
      </c>
      <c r="I684" s="54">
        <v>4.0322999999999998E-2</v>
      </c>
      <c r="J684" s="54">
        <v>1.56223</v>
      </c>
      <c r="K684" s="54">
        <v>0.92630999999999997</v>
      </c>
      <c r="L684" s="54">
        <v>1.8150390000000001</v>
      </c>
      <c r="M684" s="54">
        <v>0.16430900000000001</v>
      </c>
      <c r="N684" s="54">
        <v>1.317809</v>
      </c>
      <c r="O684" s="54">
        <v>0.12335699999999999</v>
      </c>
      <c r="P684" s="54">
        <v>6.8843420000000002</v>
      </c>
      <c r="Q684" s="54">
        <v>0</v>
      </c>
      <c r="R684" s="54">
        <v>2.6432000000000001E-2</v>
      </c>
      <c r="S684" s="54">
        <v>2.5619000000000001</v>
      </c>
      <c r="T684" s="54">
        <v>3.4319000000000002E-2</v>
      </c>
      <c r="U684" s="54">
        <v>5.9487420000000002</v>
      </c>
      <c r="V684" s="54">
        <v>6.1997210000000003</v>
      </c>
      <c r="W684" s="54">
        <v>1.745776</v>
      </c>
      <c r="X684" s="54">
        <v>2.1621000000000001E-2</v>
      </c>
      <c r="Y684" s="54">
        <v>1.4457900000000001</v>
      </c>
      <c r="Z684" s="54">
        <v>0</v>
      </c>
      <c r="AA684" s="54">
        <v>6.2315149999999999</v>
      </c>
      <c r="AB684" s="54">
        <v>0</v>
      </c>
      <c r="AC684" s="54">
        <v>6.1303910000000004</v>
      </c>
      <c r="AD684" s="54">
        <v>1.26742</v>
      </c>
      <c r="AE684" s="54">
        <v>106.966216</v>
      </c>
      <c r="AF684" s="54">
        <v>8.4890600000000003</v>
      </c>
      <c r="AG684" s="53">
        <v>76.103667999999999</v>
      </c>
      <c r="AH684" s="53">
        <v>5.4826E-2</v>
      </c>
      <c r="AI684" s="54">
        <v>0.98987400000000003</v>
      </c>
      <c r="AJ684" s="54">
        <v>1.7248829999999999</v>
      </c>
      <c r="AK684" s="53">
        <v>2.2679</v>
      </c>
      <c r="AL684" s="53">
        <v>0</v>
      </c>
      <c r="AM684" s="53">
        <v>2.1642000000000002E-2</v>
      </c>
      <c r="AN684" s="53">
        <v>0.12557399999999999</v>
      </c>
      <c r="AO684" s="53">
        <v>0</v>
      </c>
      <c r="AP684" s="53">
        <v>2.1115979999999999</v>
      </c>
      <c r="AQ684" s="53">
        <v>1.622949</v>
      </c>
      <c r="AR684" s="53">
        <v>2.9118999999999999E-2</v>
      </c>
      <c r="AS684" s="53">
        <v>2.7292E-2</v>
      </c>
      <c r="AT684" s="53">
        <v>1.3281149999999999</v>
      </c>
      <c r="AU684" s="109">
        <v>0</v>
      </c>
      <c r="AV684" s="109">
        <v>1.4402999999999999E-2</v>
      </c>
    </row>
    <row r="685" spans="1:48" x14ac:dyDescent="0.3">
      <c r="A685" s="9">
        <v>684</v>
      </c>
      <c r="B685" s="3">
        <v>43712</v>
      </c>
      <c r="C685" s="112">
        <v>5.5329829999999998</v>
      </c>
      <c r="D685" s="54">
        <v>1.6538000000000001E-2</v>
      </c>
      <c r="E685" s="112">
        <v>2.7569E-2</v>
      </c>
      <c r="F685" s="54">
        <v>4.7624719999999998</v>
      </c>
      <c r="G685" s="54">
        <v>1.7686850000000001</v>
      </c>
      <c r="H685" s="54">
        <v>6.1875609999999996</v>
      </c>
      <c r="I685" s="54">
        <v>4.0826000000000001E-2</v>
      </c>
      <c r="J685" s="54">
        <v>1.5487109999999999</v>
      </c>
      <c r="K685" s="54">
        <v>0.91754599999999997</v>
      </c>
      <c r="L685" s="54">
        <v>1.814044</v>
      </c>
      <c r="M685" s="54">
        <v>0.16423399999999999</v>
      </c>
      <c r="N685" s="54">
        <v>1.319547</v>
      </c>
      <c r="O685" s="54">
        <v>0.12328799999999999</v>
      </c>
      <c r="P685" s="54">
        <v>6.8690699999999998</v>
      </c>
      <c r="Q685" s="54">
        <v>0</v>
      </c>
      <c r="R685" s="54">
        <v>2.6293E-2</v>
      </c>
      <c r="S685" s="54">
        <v>2.5347</v>
      </c>
      <c r="T685" s="54">
        <v>3.4404999999999998E-2</v>
      </c>
      <c r="U685" s="54">
        <v>5.9487420000000002</v>
      </c>
      <c r="V685" s="54">
        <v>6.1997210000000003</v>
      </c>
      <c r="W685" s="54">
        <v>1.7489699999999999</v>
      </c>
      <c r="X685" s="54">
        <v>2.1614999999999999E-2</v>
      </c>
      <c r="Y685" s="54">
        <v>1.4306399999999999</v>
      </c>
      <c r="Z685" s="54">
        <v>0</v>
      </c>
      <c r="AA685" s="54">
        <v>6.3398770000000004</v>
      </c>
      <c r="AB685" s="54">
        <v>0</v>
      </c>
      <c r="AC685" s="54">
        <v>6.1303910000000004</v>
      </c>
      <c r="AD685" s="54">
        <v>1.26742</v>
      </c>
      <c r="AE685" s="54">
        <v>106.706338</v>
      </c>
      <c r="AF685" s="54">
        <v>8.4873600000000007</v>
      </c>
      <c r="AG685" s="53">
        <v>76.190398999999999</v>
      </c>
      <c r="AH685" s="53">
        <v>5.4795000000000003E-2</v>
      </c>
      <c r="AI685" s="54">
        <v>1.0027489999999999</v>
      </c>
      <c r="AJ685" s="54">
        <v>1.728046</v>
      </c>
      <c r="AK685" s="53">
        <v>2.2608000000000001</v>
      </c>
      <c r="AL685" s="53">
        <v>0</v>
      </c>
      <c r="AM685" s="53">
        <v>2.1647E-2</v>
      </c>
      <c r="AN685" s="53">
        <v>0.12520300000000001</v>
      </c>
      <c r="AO685" s="53">
        <v>0</v>
      </c>
      <c r="AP685" s="53">
        <v>2.1115979999999999</v>
      </c>
      <c r="AQ685" s="53">
        <v>1.622949</v>
      </c>
      <c r="AR685" s="53">
        <v>2.9118999999999999E-2</v>
      </c>
      <c r="AS685" s="53">
        <v>2.7292E-2</v>
      </c>
      <c r="AT685" s="53">
        <v>1.326719</v>
      </c>
      <c r="AU685" s="109">
        <v>0</v>
      </c>
      <c r="AV685" s="109">
        <v>1.4075000000000001E-2</v>
      </c>
    </row>
    <row r="686" spans="1:48" x14ac:dyDescent="0.3">
      <c r="A686" s="9">
        <v>685</v>
      </c>
      <c r="B686" s="3">
        <v>43711</v>
      </c>
      <c r="C686" s="112">
        <v>5.5304650000000004</v>
      </c>
      <c r="D686" s="54">
        <v>1.653E-2</v>
      </c>
      <c r="E686" s="112">
        <v>2.7553999999999999E-2</v>
      </c>
      <c r="F686" s="54">
        <v>4.7597839999999998</v>
      </c>
      <c r="G686" s="54">
        <v>1.7684070000000001</v>
      </c>
      <c r="H686" s="54">
        <v>6.2131999999999996</v>
      </c>
      <c r="I686" s="54">
        <v>4.0951000000000001E-2</v>
      </c>
      <c r="J686" s="54">
        <v>1.5354950000000001</v>
      </c>
      <c r="K686" s="54">
        <v>0.90550299999999995</v>
      </c>
      <c r="L686" s="54">
        <v>1.8105279999999999</v>
      </c>
      <c r="M686" s="54">
        <v>0.164158</v>
      </c>
      <c r="N686" s="54">
        <v>1.319583</v>
      </c>
      <c r="O686" s="54">
        <v>0.123219</v>
      </c>
      <c r="P686" s="54">
        <v>6.8392160000000004</v>
      </c>
      <c r="Q686" s="54">
        <v>0</v>
      </c>
      <c r="R686" s="54">
        <v>2.6182E-2</v>
      </c>
      <c r="S686" s="54">
        <v>2.5108999999999999</v>
      </c>
      <c r="T686" s="54">
        <v>3.4946999999999999E-2</v>
      </c>
      <c r="U686" s="54">
        <v>5.9487420000000002</v>
      </c>
      <c r="V686" s="54">
        <v>6.1997210000000003</v>
      </c>
      <c r="W686" s="54">
        <v>1.7459249999999999</v>
      </c>
      <c r="X686" s="54">
        <v>2.1600999999999999E-2</v>
      </c>
      <c r="Y686" s="54">
        <v>1.4172399999999998</v>
      </c>
      <c r="Z686" s="54">
        <v>0</v>
      </c>
      <c r="AA686" s="54">
        <v>6.3692089999999997</v>
      </c>
      <c r="AB686" s="54">
        <v>0</v>
      </c>
      <c r="AC686" s="54">
        <v>6.1303910000000004</v>
      </c>
      <c r="AD686" s="54">
        <v>1.26742</v>
      </c>
      <c r="AE686" s="54">
        <v>106.353238</v>
      </c>
      <c r="AF686" s="54">
        <v>8.4841580000000008</v>
      </c>
      <c r="AG686" s="53">
        <v>76.196033999999997</v>
      </c>
      <c r="AH686" s="53">
        <v>5.4751000000000001E-2</v>
      </c>
      <c r="AI686" s="54">
        <v>1.008421</v>
      </c>
      <c r="AJ686" s="54">
        <v>1.7249680000000001</v>
      </c>
      <c r="AK686" s="53">
        <v>2.2496999999999998</v>
      </c>
      <c r="AL686" s="53">
        <v>0</v>
      </c>
      <c r="AM686" s="53">
        <v>2.1878000000000002E-2</v>
      </c>
      <c r="AN686" s="53">
        <v>0.124532</v>
      </c>
      <c r="AO686" s="53">
        <v>0</v>
      </c>
      <c r="AP686" s="53">
        <v>2.0971320000000002</v>
      </c>
      <c r="AQ686" s="53">
        <v>1.622949</v>
      </c>
      <c r="AR686" s="53">
        <v>2.8993000000000001E-2</v>
      </c>
      <c r="AS686" s="53">
        <v>2.7286999999999999E-2</v>
      </c>
      <c r="AT686" s="53">
        <v>1.3230360000000001</v>
      </c>
      <c r="AU686" s="109">
        <v>0</v>
      </c>
      <c r="AV686" s="109">
        <v>1.4282E-2</v>
      </c>
    </row>
    <row r="687" spans="1:48" x14ac:dyDescent="0.3">
      <c r="A687" s="9">
        <v>686</v>
      </c>
      <c r="B687" s="3">
        <v>43710</v>
      </c>
      <c r="C687" s="112">
        <v>5.5279119999999997</v>
      </c>
      <c r="D687" s="54">
        <v>1.6522999999999999E-2</v>
      </c>
      <c r="E687" s="112">
        <v>2.7539000000000001E-2</v>
      </c>
      <c r="F687" s="54">
        <v>4.7559310000000004</v>
      </c>
      <c r="G687" s="54">
        <v>1.7637719999999999</v>
      </c>
      <c r="H687" s="54">
        <v>6.2186170000000001</v>
      </c>
      <c r="I687" s="54">
        <v>4.1404000000000003E-2</v>
      </c>
      <c r="J687" s="54">
        <v>1.5096620000000001</v>
      </c>
      <c r="K687" s="54">
        <v>0.89439500000000005</v>
      </c>
      <c r="L687" s="54">
        <v>1.807442</v>
      </c>
      <c r="M687" s="54">
        <v>0.16408200000000001</v>
      </c>
      <c r="N687" s="54">
        <v>1.316743</v>
      </c>
      <c r="O687" s="54">
        <v>0.123156</v>
      </c>
      <c r="P687" s="54">
        <v>6.8223269999999996</v>
      </c>
      <c r="Q687" s="54">
        <v>0</v>
      </c>
      <c r="R687" s="54">
        <v>2.5957000000000001E-2</v>
      </c>
      <c r="S687" s="54">
        <v>2.4775999999999998</v>
      </c>
      <c r="T687" s="54">
        <v>3.5034000000000003E-2</v>
      </c>
      <c r="U687" s="54">
        <v>5.9487420000000002</v>
      </c>
      <c r="V687" s="54">
        <v>6.1997210000000003</v>
      </c>
      <c r="W687" s="54">
        <v>1.7431430000000001</v>
      </c>
      <c r="X687" s="54">
        <v>2.1590000000000002E-2</v>
      </c>
      <c r="Y687" s="54">
        <v>1.39856</v>
      </c>
      <c r="Z687" s="54">
        <v>0</v>
      </c>
      <c r="AA687" s="54">
        <v>6.3782629999999996</v>
      </c>
      <c r="AB687" s="54">
        <v>0</v>
      </c>
      <c r="AC687" s="54">
        <v>6.1303910000000004</v>
      </c>
      <c r="AD687" s="54">
        <v>1.26742</v>
      </c>
      <c r="AE687" s="54">
        <v>106.132773</v>
      </c>
      <c r="AF687" s="54">
        <v>8.4646100000000004</v>
      </c>
      <c r="AG687" s="53">
        <v>76.109644000000003</v>
      </c>
      <c r="AH687" s="53">
        <v>5.4708E-2</v>
      </c>
      <c r="AI687" s="54">
        <v>1.0105010000000001</v>
      </c>
      <c r="AJ687" s="54">
        <v>1.7222150000000001</v>
      </c>
      <c r="AK687" s="53">
        <v>2.2523</v>
      </c>
      <c r="AL687" s="53">
        <v>0</v>
      </c>
      <c r="AM687" s="53">
        <v>2.2002000000000001E-2</v>
      </c>
      <c r="AN687" s="53">
        <v>0.12386800000000001</v>
      </c>
      <c r="AO687" s="53">
        <v>0</v>
      </c>
      <c r="AP687" s="53">
        <v>2.0971320000000002</v>
      </c>
      <c r="AQ687" s="53">
        <v>1.622949</v>
      </c>
      <c r="AR687" s="53">
        <v>2.8993000000000001E-2</v>
      </c>
      <c r="AS687" s="53">
        <v>2.7286999999999999E-2</v>
      </c>
      <c r="AT687" s="53">
        <v>1.321072</v>
      </c>
      <c r="AU687" s="109">
        <v>0</v>
      </c>
      <c r="AV687" s="109">
        <v>1.4317E-2</v>
      </c>
    </row>
    <row r="688" spans="1:48" x14ac:dyDescent="0.3">
      <c r="A688" s="9">
        <v>687</v>
      </c>
      <c r="B688" s="3">
        <v>43706</v>
      </c>
      <c r="C688" s="112">
        <v>5.5173310000000004</v>
      </c>
      <c r="D688" s="54">
        <v>1.6493000000000001E-2</v>
      </c>
      <c r="E688" s="112">
        <v>2.7480000000000001E-2</v>
      </c>
      <c r="F688" s="54">
        <v>4.7472349999999999</v>
      </c>
      <c r="G688" s="54">
        <v>1.7566269999999999</v>
      </c>
      <c r="H688" s="54">
        <v>6.2016530000000003</v>
      </c>
      <c r="I688" s="54">
        <v>4.1341999999999997E-2</v>
      </c>
      <c r="J688" s="54">
        <v>1.5001709999999999</v>
      </c>
      <c r="K688" s="54">
        <v>0.89146499999999995</v>
      </c>
      <c r="L688" s="54">
        <v>1.804737</v>
      </c>
      <c r="M688" s="54">
        <v>0.16377700000000001</v>
      </c>
      <c r="N688" s="54">
        <v>1.3111379999999999</v>
      </c>
      <c r="O688" s="54">
        <v>0.122907</v>
      </c>
      <c r="P688" s="54">
        <v>6.8077740000000002</v>
      </c>
      <c r="Q688" s="54">
        <v>0</v>
      </c>
      <c r="R688" s="54">
        <v>2.5832000000000001E-2</v>
      </c>
      <c r="S688" s="54">
        <v>2.4445999999999999</v>
      </c>
      <c r="T688" s="54">
        <v>3.4292999999999997E-2</v>
      </c>
      <c r="U688" s="54">
        <v>5.8792419999999996</v>
      </c>
      <c r="V688" s="54">
        <v>6.1215020000000004</v>
      </c>
      <c r="W688" s="54">
        <v>1.7401500000000001</v>
      </c>
      <c r="X688" s="54">
        <v>2.1551000000000001E-2</v>
      </c>
      <c r="Y688" s="54">
        <v>1.3802000000000001</v>
      </c>
      <c r="Z688" s="54">
        <v>0</v>
      </c>
      <c r="AA688" s="54">
        <v>6.3599240000000004</v>
      </c>
      <c r="AB688" s="54">
        <v>0</v>
      </c>
      <c r="AC688" s="54">
        <v>6.0323149999999996</v>
      </c>
      <c r="AD688" s="54">
        <v>1.264532</v>
      </c>
      <c r="AE688" s="54">
        <v>105.86344099999999</v>
      </c>
      <c r="AF688" s="54">
        <v>8.4459940000000007</v>
      </c>
      <c r="AG688" s="53">
        <v>75.934093000000004</v>
      </c>
      <c r="AH688" s="53">
        <v>5.4565000000000002E-2</v>
      </c>
      <c r="AI688" s="54">
        <v>1.0080229999999999</v>
      </c>
      <c r="AJ688" s="54">
        <v>1.7192499999999999</v>
      </c>
      <c r="AK688" s="53">
        <v>2.2401</v>
      </c>
      <c r="AL688" s="53">
        <v>0</v>
      </c>
      <c r="AM688" s="53">
        <v>2.1895000000000001E-2</v>
      </c>
      <c r="AN688" s="53">
        <v>0.123747</v>
      </c>
      <c r="AO688" s="53">
        <v>0</v>
      </c>
      <c r="AP688" s="53">
        <v>2.101575</v>
      </c>
      <c r="AQ688" s="53">
        <v>1.622949</v>
      </c>
      <c r="AR688" s="53">
        <v>2.8990999999999999E-2</v>
      </c>
      <c r="AS688" s="53">
        <v>2.7172999999999999E-2</v>
      </c>
      <c r="AT688" s="53">
        <v>1.3206260000000001</v>
      </c>
      <c r="AU688" s="109">
        <v>0</v>
      </c>
      <c r="AV688" s="109">
        <v>1.4546999999999999E-2</v>
      </c>
    </row>
    <row r="689" spans="1:48" x14ac:dyDescent="0.3">
      <c r="A689" s="9">
        <v>688</v>
      </c>
      <c r="B689" s="3">
        <v>43705</v>
      </c>
      <c r="C689" s="112">
        <v>5.5146790000000001</v>
      </c>
      <c r="D689" s="54">
        <v>1.6486000000000001E-2</v>
      </c>
      <c r="E689" s="112">
        <v>2.7465E-2</v>
      </c>
      <c r="F689" s="54">
        <v>4.7438580000000004</v>
      </c>
      <c r="G689" s="54">
        <v>1.7576449999999999</v>
      </c>
      <c r="H689" s="54">
        <v>6.226451</v>
      </c>
      <c r="I689" s="54">
        <v>4.1251999999999997E-2</v>
      </c>
      <c r="J689" s="54">
        <v>1.4988630000000001</v>
      </c>
      <c r="K689" s="54">
        <v>0.89848499999999998</v>
      </c>
      <c r="L689" s="54">
        <v>1.802824</v>
      </c>
      <c r="M689" s="54">
        <v>0.16370100000000001</v>
      </c>
      <c r="N689" s="54">
        <v>1.31294</v>
      </c>
      <c r="O689" s="54">
        <v>0.12284100000000001</v>
      </c>
      <c r="P689" s="54">
        <v>6.789237</v>
      </c>
      <c r="Q689" s="54">
        <v>0</v>
      </c>
      <c r="R689" s="54">
        <v>2.5759000000000001E-2</v>
      </c>
      <c r="S689" s="54">
        <v>2.4358</v>
      </c>
      <c r="T689" s="54">
        <v>3.4473999999999998E-2</v>
      </c>
      <c r="U689" s="54">
        <v>5.8792419999999996</v>
      </c>
      <c r="V689" s="54">
        <v>6.1215020000000004</v>
      </c>
      <c r="W689" s="54">
        <v>1.7400150000000001</v>
      </c>
      <c r="X689" s="54">
        <v>2.1541999999999999E-2</v>
      </c>
      <c r="Y689" s="54">
        <v>1.3750499999999999</v>
      </c>
      <c r="Z689" s="54">
        <v>0</v>
      </c>
      <c r="AA689" s="54">
        <v>6.3850759999999998</v>
      </c>
      <c r="AB689" s="54">
        <v>0</v>
      </c>
      <c r="AC689" s="54">
        <v>6.0323149999999996</v>
      </c>
      <c r="AD689" s="54">
        <v>1.264532</v>
      </c>
      <c r="AE689" s="54">
        <v>105.57566799999999</v>
      </c>
      <c r="AF689" s="54">
        <v>8.447184</v>
      </c>
      <c r="AG689" s="53">
        <v>75.931839999999994</v>
      </c>
      <c r="AH689" s="53">
        <v>5.4571000000000001E-2</v>
      </c>
      <c r="AI689" s="54">
        <v>1.011339</v>
      </c>
      <c r="AJ689" s="54">
        <v>1.719136</v>
      </c>
      <c r="AK689" s="53">
        <v>2.2265000000000001</v>
      </c>
      <c r="AL689" s="53">
        <v>0</v>
      </c>
      <c r="AM689" s="53">
        <v>2.1708000000000002E-2</v>
      </c>
      <c r="AN689" s="53">
        <v>0.12334100000000001</v>
      </c>
      <c r="AO689" s="53">
        <v>0</v>
      </c>
      <c r="AP689" s="53">
        <v>2.101575</v>
      </c>
      <c r="AQ689" s="53">
        <v>1.60989</v>
      </c>
      <c r="AR689" s="53">
        <v>2.8990999999999999E-2</v>
      </c>
      <c r="AS689" s="53">
        <v>2.7172999999999999E-2</v>
      </c>
      <c r="AT689" s="53">
        <v>1.318146</v>
      </c>
      <c r="AU689" s="109">
        <v>0</v>
      </c>
      <c r="AV689" s="109">
        <v>1.4347E-2</v>
      </c>
    </row>
    <row r="690" spans="1:48" x14ac:dyDescent="0.3">
      <c r="A690" s="9">
        <v>689</v>
      </c>
      <c r="B690" s="3">
        <v>43704</v>
      </c>
      <c r="C690" s="112">
        <v>5.5120279999999999</v>
      </c>
      <c r="D690" s="54">
        <v>1.6480000000000002E-2</v>
      </c>
      <c r="E690" s="112">
        <v>2.7451E-2</v>
      </c>
      <c r="F690" s="54">
        <v>4.747681</v>
      </c>
      <c r="G690" s="54">
        <v>1.759949</v>
      </c>
      <c r="H690" s="54">
        <v>6.1995570000000004</v>
      </c>
      <c r="I690" s="54">
        <v>4.1168000000000003E-2</v>
      </c>
      <c r="J690" s="54">
        <v>1.515973</v>
      </c>
      <c r="K690" s="54">
        <v>0.91064800000000001</v>
      </c>
      <c r="L690" s="54">
        <v>1.8033699999999999</v>
      </c>
      <c r="M690" s="54">
        <v>0.16362599999999999</v>
      </c>
      <c r="N690" s="54">
        <v>1.3145249999999999</v>
      </c>
      <c r="O690" s="54">
        <v>0.122777</v>
      </c>
      <c r="P690" s="54">
        <v>6.786384</v>
      </c>
      <c r="Q690" s="54">
        <v>0</v>
      </c>
      <c r="R690" s="54">
        <v>2.5877000000000001E-2</v>
      </c>
      <c r="S690" s="54">
        <v>2.4636</v>
      </c>
      <c r="T690" s="54">
        <v>3.4327000000000003E-2</v>
      </c>
      <c r="U690" s="54">
        <v>5.8792419999999996</v>
      </c>
      <c r="V690" s="54">
        <v>6.1215020000000004</v>
      </c>
      <c r="W690" s="54">
        <v>1.7399500000000001</v>
      </c>
      <c r="X690" s="54">
        <v>2.1533E-2</v>
      </c>
      <c r="Y690" s="54">
        <v>1.39059</v>
      </c>
      <c r="Z690" s="54">
        <v>0</v>
      </c>
      <c r="AA690" s="54">
        <v>6.3577349999999999</v>
      </c>
      <c r="AB690" s="54">
        <v>0</v>
      </c>
      <c r="AC690" s="54">
        <v>6.0323149999999996</v>
      </c>
      <c r="AD690" s="54">
        <v>1.264532</v>
      </c>
      <c r="AE690" s="54">
        <v>105.528544</v>
      </c>
      <c r="AF690" s="54">
        <v>8.4415010000000006</v>
      </c>
      <c r="AG690" s="53">
        <v>75.914946999999998</v>
      </c>
      <c r="AH690" s="53">
        <v>5.4549E-2</v>
      </c>
      <c r="AI690" s="54">
        <v>1.0053529999999999</v>
      </c>
      <c r="AJ690" s="54">
        <v>1.7190570000000001</v>
      </c>
      <c r="AK690" s="53">
        <v>2.2303000000000002</v>
      </c>
      <c r="AL690" s="53">
        <v>0</v>
      </c>
      <c r="AM690" s="53">
        <v>2.1690999999999998E-2</v>
      </c>
      <c r="AN690" s="53">
        <v>0.12343700000000001</v>
      </c>
      <c r="AO690" s="53">
        <v>0</v>
      </c>
      <c r="AP690" s="53">
        <v>2.086694</v>
      </c>
      <c r="AQ690" s="53">
        <v>1.60989</v>
      </c>
      <c r="AR690" s="53">
        <v>2.8832E-2</v>
      </c>
      <c r="AS690" s="53">
        <v>2.7038E-2</v>
      </c>
      <c r="AT690" s="53">
        <v>1.3180769999999999</v>
      </c>
      <c r="AU690" s="109">
        <v>0</v>
      </c>
      <c r="AV690" s="109">
        <v>1.4015E-2</v>
      </c>
    </row>
    <row r="691" spans="1:48" x14ac:dyDescent="0.3">
      <c r="A691" s="9">
        <v>690</v>
      </c>
      <c r="B691" s="3">
        <v>43703</v>
      </c>
      <c r="C691" s="112">
        <v>5.5092829999999999</v>
      </c>
      <c r="D691" s="54">
        <v>1.6469999999999999E-2</v>
      </c>
      <c r="E691" s="112">
        <v>2.7437E-2</v>
      </c>
      <c r="F691" s="54">
        <v>4.7392320000000003</v>
      </c>
      <c r="G691" s="54">
        <v>1.7561199999999999</v>
      </c>
      <c r="H691" s="54">
        <v>6.1470779999999996</v>
      </c>
      <c r="I691" s="54">
        <v>4.0018999999999999E-2</v>
      </c>
      <c r="J691" s="54">
        <v>1.5151209999999999</v>
      </c>
      <c r="K691" s="54">
        <v>0.91167799999999999</v>
      </c>
      <c r="L691" s="54">
        <v>1.8017730000000001</v>
      </c>
      <c r="M691" s="54">
        <v>0.163551</v>
      </c>
      <c r="N691" s="54">
        <v>1.3053459999999999</v>
      </c>
      <c r="O691" s="54">
        <v>0.122723</v>
      </c>
      <c r="P691" s="54">
        <v>6.7968960000000003</v>
      </c>
      <c r="Q691" s="54">
        <v>0</v>
      </c>
      <c r="R691" s="54">
        <v>2.5777000000000001E-2</v>
      </c>
      <c r="S691" s="54">
        <v>2.4704000000000002</v>
      </c>
      <c r="T691" s="54">
        <v>3.3680000000000002E-2</v>
      </c>
      <c r="U691" s="54">
        <v>5.8792419999999996</v>
      </c>
      <c r="V691" s="54">
        <v>6.1215020000000004</v>
      </c>
      <c r="W691" s="54">
        <v>1.7338739999999999</v>
      </c>
      <c r="X691" s="54">
        <v>2.1517000000000001E-2</v>
      </c>
      <c r="Y691" s="54">
        <v>1.39473</v>
      </c>
      <c r="Z691" s="54">
        <v>0</v>
      </c>
      <c r="AA691" s="54">
        <v>6.3045619999999998</v>
      </c>
      <c r="AB691" s="54">
        <v>0</v>
      </c>
      <c r="AC691" s="54">
        <v>6.0323149999999996</v>
      </c>
      <c r="AD691" s="54">
        <v>1.2645249999999999</v>
      </c>
      <c r="AE691" s="54">
        <v>105.68662999999999</v>
      </c>
      <c r="AF691" s="54">
        <v>8.4323099999999993</v>
      </c>
      <c r="AG691" s="53">
        <v>75.870812999999998</v>
      </c>
      <c r="AH691" s="53">
        <v>5.4448999999999997E-2</v>
      </c>
      <c r="AI691" s="54">
        <v>0.99835499999999999</v>
      </c>
      <c r="AJ691" s="54">
        <v>1.713047</v>
      </c>
      <c r="AK691" s="53">
        <v>2.2353000000000001</v>
      </c>
      <c r="AL691" s="53">
        <v>0</v>
      </c>
      <c r="AM691" s="53">
        <v>2.1351999999999999E-2</v>
      </c>
      <c r="AN691" s="53">
        <v>0.12286</v>
      </c>
      <c r="AO691" s="53">
        <v>0</v>
      </c>
      <c r="AP691" s="53">
        <v>2.086694</v>
      </c>
      <c r="AQ691" s="53">
        <v>1.60989</v>
      </c>
      <c r="AR691" s="53">
        <v>2.8832E-2</v>
      </c>
      <c r="AS691" s="53">
        <v>2.7038E-2</v>
      </c>
      <c r="AT691" s="53">
        <v>1.316908</v>
      </c>
      <c r="AU691" s="109">
        <v>0</v>
      </c>
      <c r="AV691" s="109">
        <v>1.3934E-2</v>
      </c>
    </row>
    <row r="692" spans="1:48" x14ac:dyDescent="0.3">
      <c r="A692" s="9">
        <v>691</v>
      </c>
      <c r="B692" s="3">
        <v>43700</v>
      </c>
      <c r="C692" s="112">
        <v>5.5014079999999996</v>
      </c>
      <c r="D692" s="54">
        <v>1.6447E-2</v>
      </c>
      <c r="E692" s="112">
        <v>2.7394000000000002E-2</v>
      </c>
      <c r="F692" s="54">
        <v>4.7297279999999997</v>
      </c>
      <c r="G692" s="54">
        <v>1.7524310000000001</v>
      </c>
      <c r="H692" s="54">
        <v>6.1423829999999997</v>
      </c>
      <c r="I692" s="54">
        <v>3.9954999999999997E-2</v>
      </c>
      <c r="J692" s="54">
        <v>1.495738</v>
      </c>
      <c r="K692" s="54">
        <v>0.89869699999999997</v>
      </c>
      <c r="L692" s="54">
        <v>1.7988789999999999</v>
      </c>
      <c r="M692" s="54">
        <v>0.163327</v>
      </c>
      <c r="N692" s="54">
        <v>1.306697</v>
      </c>
      <c r="O692" s="54">
        <v>0.122541</v>
      </c>
      <c r="P692" s="54">
        <v>6.7962530000000001</v>
      </c>
      <c r="Q692" s="54">
        <v>0</v>
      </c>
      <c r="R692" s="54">
        <v>2.58E-2</v>
      </c>
      <c r="S692" s="54">
        <v>2.4292000000000002</v>
      </c>
      <c r="T692" s="54">
        <v>3.4722999999999997E-2</v>
      </c>
      <c r="U692" s="54">
        <v>5.6612739999999997</v>
      </c>
      <c r="V692" s="54">
        <v>5.8978780000000004</v>
      </c>
      <c r="W692" s="54">
        <v>1.7316320000000001</v>
      </c>
      <c r="X692" s="54">
        <v>2.1482999999999999E-2</v>
      </c>
      <c r="Y692" s="54">
        <v>1.37138</v>
      </c>
      <c r="Z692" s="54">
        <v>0</v>
      </c>
      <c r="AA692" s="54">
        <v>6.2987070000000003</v>
      </c>
      <c r="AB692" s="54">
        <v>0</v>
      </c>
      <c r="AC692" s="54">
        <v>5.8190790000000003</v>
      </c>
      <c r="AD692" s="54">
        <v>1.2568280000000001</v>
      </c>
      <c r="AE692" s="54">
        <v>105.653108</v>
      </c>
      <c r="AF692" s="54">
        <v>8.4099439999999994</v>
      </c>
      <c r="AG692" s="53">
        <v>75.714205000000007</v>
      </c>
      <c r="AH692" s="53">
        <v>5.4405000000000002E-2</v>
      </c>
      <c r="AI692" s="54">
        <v>0.99648400000000004</v>
      </c>
      <c r="AJ692" s="54">
        <v>1.710833</v>
      </c>
      <c r="AK692" s="53">
        <v>2.2290999999999999</v>
      </c>
      <c r="AL692" s="53">
        <v>0</v>
      </c>
      <c r="AM692" s="53">
        <v>2.1552000000000002E-2</v>
      </c>
      <c r="AN692" s="53">
        <v>0.122789</v>
      </c>
      <c r="AO692" s="53">
        <v>0</v>
      </c>
      <c r="AP692" s="53">
        <v>2.086694</v>
      </c>
      <c r="AQ692" s="53">
        <v>1.60989</v>
      </c>
      <c r="AR692" s="53">
        <v>2.8832E-2</v>
      </c>
      <c r="AS692" s="53">
        <v>2.7038E-2</v>
      </c>
      <c r="AT692" s="53">
        <v>1.3160210000000001</v>
      </c>
      <c r="AU692" s="109">
        <v>0</v>
      </c>
      <c r="AV692" s="109">
        <v>1.4291E-2</v>
      </c>
    </row>
    <row r="693" spans="1:48" x14ac:dyDescent="0.3">
      <c r="A693" s="9">
        <v>692</v>
      </c>
      <c r="B693" s="3">
        <v>43699</v>
      </c>
      <c r="C693" s="112">
        <v>5.4987570000000003</v>
      </c>
      <c r="D693" s="54">
        <v>1.6438999999999999E-2</v>
      </c>
      <c r="E693" s="112">
        <v>2.7379000000000001E-2</v>
      </c>
      <c r="F693" s="54">
        <v>4.7278770000000003</v>
      </c>
      <c r="G693" s="54">
        <v>1.749336</v>
      </c>
      <c r="H693" s="54">
        <v>6.1082780000000003</v>
      </c>
      <c r="I693" s="54">
        <v>3.9774999999999998E-2</v>
      </c>
      <c r="J693" s="54">
        <v>1.499058</v>
      </c>
      <c r="K693" s="54">
        <v>0.90692700000000004</v>
      </c>
      <c r="L693" s="54">
        <v>1.797088</v>
      </c>
      <c r="M693" s="54">
        <v>0.16325200000000001</v>
      </c>
      <c r="N693" s="54">
        <v>1.3066679999999999</v>
      </c>
      <c r="O693" s="54">
        <v>0.12248199999999999</v>
      </c>
      <c r="P693" s="54">
        <v>6.8096050000000004</v>
      </c>
      <c r="Q693" s="54">
        <v>0</v>
      </c>
      <c r="R693" s="54">
        <v>2.5797E-2</v>
      </c>
      <c r="S693" s="54">
        <v>2.4296000000000002</v>
      </c>
      <c r="T693" s="54">
        <v>3.4764000000000003E-2</v>
      </c>
      <c r="U693" s="54">
        <v>5.6612739999999997</v>
      </c>
      <c r="V693" s="54">
        <v>5.8978780000000004</v>
      </c>
      <c r="W693" s="54">
        <v>1.7308589999999999</v>
      </c>
      <c r="X693" s="54">
        <v>2.1471000000000001E-2</v>
      </c>
      <c r="Y693" s="54">
        <v>1.37161</v>
      </c>
      <c r="Z693" s="54">
        <v>0</v>
      </c>
      <c r="AA693" s="54">
        <v>6.2576539999999996</v>
      </c>
      <c r="AB693" s="54">
        <v>0</v>
      </c>
      <c r="AC693" s="54">
        <v>5.8190790000000003</v>
      </c>
      <c r="AD693" s="54">
        <v>1.2568280000000001</v>
      </c>
      <c r="AE693" s="54">
        <v>105.710325</v>
      </c>
      <c r="AF693" s="54">
        <v>8.4065340000000006</v>
      </c>
      <c r="AG693" s="53">
        <v>75.651955999999998</v>
      </c>
      <c r="AH693" s="53">
        <v>5.4368E-2</v>
      </c>
      <c r="AI693" s="54">
        <v>0.98949600000000004</v>
      </c>
      <c r="AJ693" s="54">
        <v>1.71007</v>
      </c>
      <c r="AK693" s="53">
        <v>2.2237</v>
      </c>
      <c r="AL693" s="53">
        <v>0</v>
      </c>
      <c r="AM693" s="53">
        <v>2.1474E-2</v>
      </c>
      <c r="AN693" s="53">
        <v>0.122626</v>
      </c>
      <c r="AO693" s="53">
        <v>0</v>
      </c>
      <c r="AP693" s="53">
        <v>2.086694</v>
      </c>
      <c r="AQ693" s="53">
        <v>1.60989</v>
      </c>
      <c r="AR693" s="53">
        <v>2.8832E-2</v>
      </c>
      <c r="AS693" s="53">
        <v>2.7038E-2</v>
      </c>
      <c r="AT693" s="53">
        <v>1.3147180000000001</v>
      </c>
      <c r="AU693" s="109">
        <v>0</v>
      </c>
      <c r="AV693" s="109">
        <v>1.4321E-2</v>
      </c>
    </row>
    <row r="694" spans="1:48" x14ac:dyDescent="0.3">
      <c r="A694" s="9">
        <v>693</v>
      </c>
      <c r="B694" s="3">
        <v>43698</v>
      </c>
      <c r="C694" s="112">
        <v>5.4961070000000003</v>
      </c>
      <c r="D694" s="54">
        <v>1.6424999999999999E-2</v>
      </c>
      <c r="E694" s="112">
        <v>2.7363999999999999E-2</v>
      </c>
      <c r="F694" s="54">
        <v>4.7262420000000001</v>
      </c>
      <c r="G694" s="54">
        <v>1.7505120000000001</v>
      </c>
      <c r="H694" s="54">
        <v>6.1035620000000002</v>
      </c>
      <c r="I694" s="54">
        <v>3.9745000000000003E-2</v>
      </c>
      <c r="J694" s="54">
        <v>1.508542</v>
      </c>
      <c r="K694" s="54">
        <v>0.91268099999999996</v>
      </c>
      <c r="L694" s="54">
        <v>1.79708</v>
      </c>
      <c r="M694" s="54">
        <v>0.16317699999999999</v>
      </c>
      <c r="N694" s="54">
        <v>1.305639</v>
      </c>
      <c r="O694" s="54">
        <v>0.12241100000000001</v>
      </c>
      <c r="P694" s="54">
        <v>6.8133419999999996</v>
      </c>
      <c r="Q694" s="54">
        <v>0</v>
      </c>
      <c r="R694" s="54">
        <v>2.5919999999999999E-2</v>
      </c>
      <c r="S694" s="54">
        <v>2.4532000000000003</v>
      </c>
      <c r="T694" s="54">
        <v>3.4499000000000002E-2</v>
      </c>
      <c r="U694" s="54">
        <v>5.6612739999999997</v>
      </c>
      <c r="V694" s="54">
        <v>5.8978780000000004</v>
      </c>
      <c r="W694" s="54">
        <v>1.7302740000000001</v>
      </c>
      <c r="X694" s="54">
        <v>2.1465999999999999E-2</v>
      </c>
      <c r="Y694" s="54">
        <v>1.3849900000000002</v>
      </c>
      <c r="Z694" s="54">
        <v>0</v>
      </c>
      <c r="AA694" s="54">
        <v>6.2514139999999996</v>
      </c>
      <c r="AB694" s="54">
        <v>0</v>
      </c>
      <c r="AC694" s="54">
        <v>5.8190790000000003</v>
      </c>
      <c r="AD694" s="54">
        <v>1.2568280000000001</v>
      </c>
      <c r="AE694" s="54">
        <v>105.784662</v>
      </c>
      <c r="AF694" s="54">
        <v>8.3985470000000007</v>
      </c>
      <c r="AG694" s="53">
        <v>75.628709999999998</v>
      </c>
      <c r="AH694" s="53">
        <v>5.4372999999999998E-2</v>
      </c>
      <c r="AI694" s="54">
        <v>0.98573299999999997</v>
      </c>
      <c r="AJ694" s="54">
        <v>1.709489</v>
      </c>
      <c r="AK694" s="53">
        <v>2.2347999999999999</v>
      </c>
      <c r="AL694" s="53">
        <v>0</v>
      </c>
      <c r="AM694" s="53">
        <v>2.1357999999999999E-2</v>
      </c>
      <c r="AN694" s="53">
        <v>0.122755</v>
      </c>
      <c r="AO694" s="53">
        <v>0</v>
      </c>
      <c r="AP694" s="53">
        <v>2.086694</v>
      </c>
      <c r="AQ694" s="53">
        <v>1.60989</v>
      </c>
      <c r="AR694" s="53">
        <v>2.8832E-2</v>
      </c>
      <c r="AS694" s="53">
        <v>2.7038E-2</v>
      </c>
      <c r="AT694" s="53">
        <v>1.3148660000000001</v>
      </c>
      <c r="AU694" s="109">
        <v>0</v>
      </c>
      <c r="AV694" s="109">
        <v>1.427E-2</v>
      </c>
    </row>
    <row r="695" spans="1:48" x14ac:dyDescent="0.3">
      <c r="A695" s="9">
        <v>694</v>
      </c>
      <c r="B695" s="3">
        <v>43697</v>
      </c>
      <c r="C695" s="112">
        <v>5.4933889999999996</v>
      </c>
      <c r="D695" s="54">
        <v>1.6417000000000001E-2</v>
      </c>
      <c r="E695" s="112">
        <v>2.7348999999999998E-2</v>
      </c>
      <c r="F695" s="54">
        <v>4.7139850000000001</v>
      </c>
      <c r="G695" s="54">
        <v>1.738937</v>
      </c>
      <c r="H695" s="54">
        <v>5.9807969999999999</v>
      </c>
      <c r="I695" s="54">
        <v>3.8835000000000001E-2</v>
      </c>
      <c r="J695" s="54">
        <v>1.4910570000000001</v>
      </c>
      <c r="K695" s="54">
        <v>0.90953399999999995</v>
      </c>
      <c r="L695" s="54">
        <v>1.7924880000000001</v>
      </c>
      <c r="M695" s="54">
        <v>0.163102</v>
      </c>
      <c r="N695" s="54">
        <v>1.2964279999999999</v>
      </c>
      <c r="O695" s="54">
        <v>0.12235600000000001</v>
      </c>
      <c r="P695" s="54">
        <v>6.8453220000000004</v>
      </c>
      <c r="Q695" s="54">
        <v>0</v>
      </c>
      <c r="R695" s="54">
        <v>2.5763999999999999E-2</v>
      </c>
      <c r="S695" s="54">
        <v>2.4254000000000002</v>
      </c>
      <c r="T695" s="54">
        <v>3.3914E-2</v>
      </c>
      <c r="U695" s="54">
        <v>5.6612739999999997</v>
      </c>
      <c r="V695" s="54">
        <v>5.8978780000000004</v>
      </c>
      <c r="W695" s="54">
        <v>1.7258450000000001</v>
      </c>
      <c r="X695" s="54">
        <v>2.1455999999999999E-2</v>
      </c>
      <c r="Y695" s="54">
        <v>1.3695499999999998</v>
      </c>
      <c r="Z695" s="54">
        <v>0</v>
      </c>
      <c r="AA695" s="54">
        <v>6.1179480000000002</v>
      </c>
      <c r="AB695" s="54">
        <v>0</v>
      </c>
      <c r="AC695" s="54">
        <v>5.8190790000000003</v>
      </c>
      <c r="AD695" s="54">
        <v>1.2568280000000001</v>
      </c>
      <c r="AE695" s="54">
        <v>106.06058</v>
      </c>
      <c r="AF695" s="54">
        <v>8.3819630000000007</v>
      </c>
      <c r="AG695" s="53">
        <v>75.514185999999995</v>
      </c>
      <c r="AH695" s="53">
        <v>5.4246000000000003E-2</v>
      </c>
      <c r="AI695" s="54">
        <v>0.96806300000000001</v>
      </c>
      <c r="AJ695" s="54">
        <v>1.705147</v>
      </c>
      <c r="AK695" s="53">
        <v>2.2231999999999998</v>
      </c>
      <c r="AL695" s="53">
        <v>0</v>
      </c>
      <c r="AM695" s="53">
        <v>2.0864000000000001E-2</v>
      </c>
      <c r="AN695" s="53">
        <v>0.122179</v>
      </c>
      <c r="AO695" s="53">
        <v>0</v>
      </c>
      <c r="AP695" s="53">
        <v>2.0622150000000001</v>
      </c>
      <c r="AQ695" s="53">
        <v>1.60989</v>
      </c>
      <c r="AR695" s="53">
        <v>2.8580000000000001E-2</v>
      </c>
      <c r="AS695" s="53">
        <v>2.6866999999999999E-2</v>
      </c>
      <c r="AT695" s="53">
        <v>1.31013</v>
      </c>
      <c r="AU695" s="109">
        <v>0</v>
      </c>
      <c r="AV695" s="109">
        <v>1.3953999999999999E-2</v>
      </c>
    </row>
    <row r="696" spans="1:48" x14ac:dyDescent="0.3">
      <c r="A696" s="9">
        <v>695</v>
      </c>
      <c r="B696" s="3">
        <v>43696</v>
      </c>
      <c r="C696" s="112">
        <v>5.4907219999999999</v>
      </c>
      <c r="D696" s="54">
        <v>1.6407999999999999E-2</v>
      </c>
      <c r="E696" s="112">
        <v>2.7334000000000001E-2</v>
      </c>
      <c r="F696" s="54">
        <v>4.707185</v>
      </c>
      <c r="G696" s="54">
        <v>1.7342120000000001</v>
      </c>
      <c r="H696" s="54">
        <v>5.9356739999999997</v>
      </c>
      <c r="I696" s="54">
        <v>3.8755999999999999E-2</v>
      </c>
      <c r="J696" s="54">
        <v>1.4966250000000001</v>
      </c>
      <c r="K696" s="54">
        <v>0.91480499999999998</v>
      </c>
      <c r="L696" s="54">
        <v>1.791741</v>
      </c>
      <c r="M696" s="54">
        <v>0.163026</v>
      </c>
      <c r="N696" s="54">
        <v>1.2912790000000001</v>
      </c>
      <c r="O696" s="54">
        <v>0.122294</v>
      </c>
      <c r="P696" s="54">
        <v>6.8484309999999997</v>
      </c>
      <c r="Q696" s="54">
        <v>0</v>
      </c>
      <c r="R696" s="54">
        <v>2.5661E-2</v>
      </c>
      <c r="S696" s="54">
        <v>2.4260999999999999</v>
      </c>
      <c r="T696" s="54">
        <v>3.2995999999999998E-2</v>
      </c>
      <c r="U696" s="54">
        <v>5.6612739999999997</v>
      </c>
      <c r="V696" s="54">
        <v>5.8978780000000004</v>
      </c>
      <c r="W696" s="54">
        <v>1.724688</v>
      </c>
      <c r="X696" s="54">
        <v>2.1444000000000001E-2</v>
      </c>
      <c r="Y696" s="54">
        <v>1.3700100000000002</v>
      </c>
      <c r="Z696" s="54">
        <v>0</v>
      </c>
      <c r="AA696" s="54">
        <v>6.0740610000000004</v>
      </c>
      <c r="AB696" s="54">
        <v>0</v>
      </c>
      <c r="AC696" s="54">
        <v>5.8190790000000003</v>
      </c>
      <c r="AD696" s="54">
        <v>1.2568280000000001</v>
      </c>
      <c r="AE696" s="54">
        <v>106.120955</v>
      </c>
      <c r="AF696" s="54">
        <v>8.3846670000000003</v>
      </c>
      <c r="AG696" s="53">
        <v>75.502992000000006</v>
      </c>
      <c r="AH696" s="53">
        <v>5.4149999999999997E-2</v>
      </c>
      <c r="AI696" s="54">
        <v>0.960808</v>
      </c>
      <c r="AJ696" s="54">
        <v>1.703999</v>
      </c>
      <c r="AK696" s="53">
        <v>2.2136</v>
      </c>
      <c r="AL696" s="53">
        <v>0</v>
      </c>
      <c r="AM696" s="53">
        <v>2.0728E-2</v>
      </c>
      <c r="AN696" s="53">
        <v>0.121978</v>
      </c>
      <c r="AO696" s="53">
        <v>0</v>
      </c>
      <c r="AP696" s="53">
        <v>2.0622150000000001</v>
      </c>
      <c r="AQ696" s="53">
        <v>1.60989</v>
      </c>
      <c r="AR696" s="53">
        <v>2.8580000000000001E-2</v>
      </c>
      <c r="AS696" s="53">
        <v>2.6866999999999999E-2</v>
      </c>
      <c r="AT696" s="53">
        <v>1.3099670000000001</v>
      </c>
      <c r="AU696" s="109">
        <v>0</v>
      </c>
      <c r="AV696" s="109">
        <v>1.3566E-2</v>
      </c>
    </row>
    <row r="697" spans="1:48" x14ac:dyDescent="0.3">
      <c r="A697" s="9">
        <v>696</v>
      </c>
      <c r="B697" s="3">
        <v>43693</v>
      </c>
      <c r="C697" s="112">
        <v>5.4828089999999996</v>
      </c>
      <c r="D697" s="54">
        <v>1.6375000000000001E-2</v>
      </c>
      <c r="E697" s="112">
        <v>2.7288E-2</v>
      </c>
      <c r="F697" s="54">
        <v>4.7004140000000003</v>
      </c>
      <c r="G697" s="54">
        <v>1.734564</v>
      </c>
      <c r="H697" s="54">
        <v>5.9588469999999996</v>
      </c>
      <c r="I697" s="54">
        <v>3.9194E-2</v>
      </c>
      <c r="J697" s="54">
        <v>1.507193</v>
      </c>
      <c r="K697" s="54">
        <v>0.90969100000000003</v>
      </c>
      <c r="L697" s="54">
        <v>1.7906949999999999</v>
      </c>
      <c r="M697" s="54">
        <v>0.162799</v>
      </c>
      <c r="N697" s="54">
        <v>1.2903439999999999</v>
      </c>
      <c r="O697" s="54">
        <v>0.122097</v>
      </c>
      <c r="P697" s="54">
        <v>6.8424690000000004</v>
      </c>
      <c r="Q697" s="54">
        <v>0</v>
      </c>
      <c r="R697" s="54">
        <v>2.5453E-2</v>
      </c>
      <c r="S697" s="54">
        <v>2.4255</v>
      </c>
      <c r="T697" s="54">
        <v>3.2537999999999997E-2</v>
      </c>
      <c r="U697" s="54">
        <v>5.6075819999999998</v>
      </c>
      <c r="V697" s="54">
        <v>5.847302</v>
      </c>
      <c r="W697" s="54">
        <v>1.7235910000000001</v>
      </c>
      <c r="X697" s="54">
        <v>2.1413000000000001E-2</v>
      </c>
      <c r="Y697" s="54">
        <v>1.36988</v>
      </c>
      <c r="Z697" s="54">
        <v>0</v>
      </c>
      <c r="AA697" s="54">
        <v>6.1003449999999999</v>
      </c>
      <c r="AB697" s="54">
        <v>0</v>
      </c>
      <c r="AC697" s="54">
        <v>5.7891560000000002</v>
      </c>
      <c r="AD697" s="54">
        <v>1.255741</v>
      </c>
      <c r="AE697" s="54">
        <v>105.99418300000001</v>
      </c>
      <c r="AF697" s="54">
        <v>8.3782340000000008</v>
      </c>
      <c r="AG697" s="53">
        <v>75.454554999999999</v>
      </c>
      <c r="AH697" s="53">
        <v>5.4075999999999999E-2</v>
      </c>
      <c r="AI697" s="54">
        <v>0.96474700000000002</v>
      </c>
      <c r="AJ697" s="54">
        <v>1.702893</v>
      </c>
      <c r="AK697" s="53">
        <v>2.1978</v>
      </c>
      <c r="AL697" s="53">
        <v>0</v>
      </c>
      <c r="AM697" s="53">
        <v>2.0750000000000001E-2</v>
      </c>
      <c r="AN697" s="53">
        <v>0.12164800000000001</v>
      </c>
      <c r="AO697" s="53">
        <v>0</v>
      </c>
      <c r="AP697" s="53">
        <v>2.0622150000000001</v>
      </c>
      <c r="AQ697" s="53">
        <v>1.60989</v>
      </c>
      <c r="AR697" s="53">
        <v>2.8580000000000001E-2</v>
      </c>
      <c r="AS697" s="53">
        <v>2.6866999999999999E-2</v>
      </c>
      <c r="AT697" s="53">
        <v>1.3102560000000001</v>
      </c>
      <c r="AU697" s="109">
        <v>0</v>
      </c>
      <c r="AV697" s="109">
        <v>1.358E-2</v>
      </c>
    </row>
    <row r="698" spans="1:48" x14ac:dyDescent="0.3">
      <c r="A698" s="9">
        <v>697</v>
      </c>
      <c r="B698" s="3">
        <v>43692</v>
      </c>
      <c r="C698" s="112">
        <v>5.4800719999999998</v>
      </c>
      <c r="D698" s="54">
        <v>1.6362000000000002E-2</v>
      </c>
      <c r="E698" s="112">
        <v>2.7272999999999999E-2</v>
      </c>
      <c r="F698" s="54">
        <v>4.6991639999999997</v>
      </c>
      <c r="G698" s="54">
        <v>1.7380370000000001</v>
      </c>
      <c r="H698" s="54">
        <v>5.8969699999999996</v>
      </c>
      <c r="I698" s="54">
        <v>3.8184000000000003E-2</v>
      </c>
      <c r="J698" s="54">
        <v>1.5500510000000001</v>
      </c>
      <c r="K698" s="54">
        <v>0.92486000000000002</v>
      </c>
      <c r="L698" s="54">
        <v>1.790446</v>
      </c>
      <c r="M698" s="54">
        <v>0.16272500000000001</v>
      </c>
      <c r="N698" s="54">
        <v>1.2889870000000001</v>
      </c>
      <c r="O698" s="54">
        <v>0.122033</v>
      </c>
      <c r="P698" s="54">
        <v>6.8491</v>
      </c>
      <c r="Q698" s="54">
        <v>0</v>
      </c>
      <c r="R698" s="54">
        <v>2.5564E-2</v>
      </c>
      <c r="S698" s="54">
        <v>2.4927000000000001</v>
      </c>
      <c r="T698" s="54">
        <v>3.2097000000000001E-2</v>
      </c>
      <c r="U698" s="54">
        <v>5.6075819999999998</v>
      </c>
      <c r="V698" s="54">
        <v>5.847302</v>
      </c>
      <c r="W698" s="54">
        <v>1.723589</v>
      </c>
      <c r="X698" s="54">
        <v>2.1405E-2</v>
      </c>
      <c r="Y698" s="54">
        <v>1.4077899999999999</v>
      </c>
      <c r="Z698" s="54">
        <v>0</v>
      </c>
      <c r="AA698" s="54">
        <v>6.0193469999999998</v>
      </c>
      <c r="AB698" s="54">
        <v>0</v>
      </c>
      <c r="AC698" s="54">
        <v>5.7891560000000002</v>
      </c>
      <c r="AD698" s="54">
        <v>1.255741</v>
      </c>
      <c r="AE698" s="54">
        <v>106.03743299999999</v>
      </c>
      <c r="AF698" s="54">
        <v>8.3881180000000004</v>
      </c>
      <c r="AG698" s="53">
        <v>75.457803999999996</v>
      </c>
      <c r="AH698" s="53">
        <v>5.4151999999999999E-2</v>
      </c>
      <c r="AI698" s="54">
        <v>0.95264099999999996</v>
      </c>
      <c r="AJ698" s="54">
        <v>1.702888</v>
      </c>
      <c r="AK698" s="53">
        <v>2.2014999999999998</v>
      </c>
      <c r="AL698" s="53">
        <v>0</v>
      </c>
      <c r="AM698" s="53">
        <v>2.0388E-2</v>
      </c>
      <c r="AN698" s="53">
        <v>0.12135899999999999</v>
      </c>
      <c r="AO698" s="53">
        <v>0</v>
      </c>
      <c r="AP698" s="53">
        <v>2.1382300000000001</v>
      </c>
      <c r="AQ698" s="53">
        <v>1.60989</v>
      </c>
      <c r="AR698" s="53">
        <v>2.9266E-2</v>
      </c>
      <c r="AS698" s="53">
        <v>2.6807999999999998E-2</v>
      </c>
      <c r="AT698" s="53">
        <v>1.311539</v>
      </c>
      <c r="AU698" s="109">
        <v>0</v>
      </c>
      <c r="AV698" s="109">
        <v>1.3535E-2</v>
      </c>
    </row>
    <row r="699" spans="1:48" x14ac:dyDescent="0.3">
      <c r="A699" s="9">
        <v>698</v>
      </c>
      <c r="B699" s="3">
        <v>43686</v>
      </c>
      <c r="C699" s="112">
        <v>5.4641529999999996</v>
      </c>
      <c r="D699" s="54">
        <v>1.6308E-2</v>
      </c>
      <c r="E699" s="112">
        <v>2.7179999999999999E-2</v>
      </c>
      <c r="F699" s="54">
        <v>4.6873459999999998</v>
      </c>
      <c r="G699" s="54">
        <v>1.732612</v>
      </c>
      <c r="H699" s="54">
        <v>5.8759969999999999</v>
      </c>
      <c r="I699" s="54">
        <v>3.8051000000000001E-2</v>
      </c>
      <c r="J699" s="54">
        <v>1.5433239999999999</v>
      </c>
      <c r="K699" s="54">
        <v>0.92721799999999999</v>
      </c>
      <c r="L699" s="54">
        <v>1.7864409999999999</v>
      </c>
      <c r="M699" s="54">
        <v>0.16228100000000001</v>
      </c>
      <c r="N699" s="54">
        <v>1.291544</v>
      </c>
      <c r="O699" s="54">
        <v>0.121643</v>
      </c>
      <c r="P699" s="54">
        <v>6.8276430000000001</v>
      </c>
      <c r="Q699" s="54">
        <v>0</v>
      </c>
      <c r="R699" s="54">
        <v>2.5558999999999998E-2</v>
      </c>
      <c r="S699" s="54">
        <v>2.4832000000000001</v>
      </c>
      <c r="T699" s="54">
        <v>3.3328000000000003E-2</v>
      </c>
      <c r="U699" s="54">
        <v>5.693085</v>
      </c>
      <c r="V699" s="54">
        <v>5.9407880000000004</v>
      </c>
      <c r="W699" s="54">
        <v>1.7195339999999999</v>
      </c>
      <c r="X699" s="54">
        <v>2.1343999999999998E-2</v>
      </c>
      <c r="Y699" s="54">
        <v>1.4025299999999998</v>
      </c>
      <c r="Z699" s="54">
        <v>0</v>
      </c>
      <c r="AA699" s="54">
        <v>6.0023080000000002</v>
      </c>
      <c r="AB699" s="54">
        <v>0</v>
      </c>
      <c r="AC699" s="54">
        <v>5.8763480000000001</v>
      </c>
      <c r="AD699" s="54">
        <v>1.249584</v>
      </c>
      <c r="AE699" s="54">
        <v>105.736487</v>
      </c>
      <c r="AF699" s="54">
        <v>8.3685960000000001</v>
      </c>
      <c r="AG699" s="53">
        <v>75.233986000000002</v>
      </c>
      <c r="AH699" s="53">
        <v>5.3998999999999998E-2</v>
      </c>
      <c r="AI699" s="54">
        <v>0.94964300000000001</v>
      </c>
      <c r="AJ699" s="54">
        <v>1.6988730000000001</v>
      </c>
      <c r="AK699" s="53">
        <v>2.1960999999999999</v>
      </c>
      <c r="AL699" s="53">
        <v>0</v>
      </c>
      <c r="AM699" s="53">
        <v>2.0147000000000002E-2</v>
      </c>
      <c r="AN699" s="53">
        <v>0.120675</v>
      </c>
      <c r="AO699" s="53">
        <v>0</v>
      </c>
      <c r="AP699" s="53">
        <v>2.1382300000000001</v>
      </c>
      <c r="AQ699" s="53">
        <v>1.60989</v>
      </c>
      <c r="AR699" s="53">
        <v>2.9266E-2</v>
      </c>
      <c r="AS699" s="53">
        <v>2.6807999999999998E-2</v>
      </c>
      <c r="AT699" s="53">
        <v>1.308662</v>
      </c>
      <c r="AU699" s="109">
        <v>0</v>
      </c>
      <c r="AV699" s="109">
        <v>1.299E-2</v>
      </c>
    </row>
    <row r="700" spans="1:48" x14ac:dyDescent="0.3">
      <c r="A700" s="9">
        <v>699</v>
      </c>
      <c r="B700" s="3">
        <v>43685</v>
      </c>
      <c r="C700" s="112">
        <v>5.4614940000000001</v>
      </c>
      <c r="D700" s="54">
        <v>1.6296000000000001E-2</v>
      </c>
      <c r="E700" s="112">
        <v>2.7167E-2</v>
      </c>
      <c r="F700" s="54">
        <v>4.6858789999999999</v>
      </c>
      <c r="G700" s="54">
        <v>1.727128</v>
      </c>
      <c r="H700" s="54">
        <v>5.8806849999999997</v>
      </c>
      <c r="I700" s="54">
        <v>3.7955999999999997E-2</v>
      </c>
      <c r="J700" s="54">
        <v>1.530114</v>
      </c>
      <c r="K700" s="54">
        <v>0.91810700000000001</v>
      </c>
      <c r="L700" s="54">
        <v>1.7837000000000001</v>
      </c>
      <c r="M700" s="54">
        <v>0.16220599999999999</v>
      </c>
      <c r="N700" s="54">
        <v>1.284427</v>
      </c>
      <c r="O700" s="54">
        <v>0.12157800000000001</v>
      </c>
      <c r="P700" s="54">
        <v>6.7920119999999997</v>
      </c>
      <c r="Q700" s="54">
        <v>0</v>
      </c>
      <c r="R700" s="54">
        <v>2.5392000000000001E-2</v>
      </c>
      <c r="S700" s="54">
        <v>2.4318</v>
      </c>
      <c r="T700" s="54">
        <v>3.2740999999999999E-2</v>
      </c>
      <c r="U700" s="54">
        <v>5.693085</v>
      </c>
      <c r="V700" s="54">
        <v>5.9407880000000004</v>
      </c>
      <c r="W700" s="54">
        <v>1.7157420000000001</v>
      </c>
      <c r="X700" s="54">
        <v>2.1351999999999999E-2</v>
      </c>
      <c r="Y700" s="54">
        <v>1.3739199999999998</v>
      </c>
      <c r="Z700" s="54">
        <v>0</v>
      </c>
      <c r="AA700" s="54">
        <v>6.0096119999999997</v>
      </c>
      <c r="AB700" s="54">
        <v>0</v>
      </c>
      <c r="AC700" s="54">
        <v>5.8763480000000001</v>
      </c>
      <c r="AD700" s="54">
        <v>1.249584</v>
      </c>
      <c r="AE700" s="54">
        <v>105.333592</v>
      </c>
      <c r="AF700" s="54">
        <v>8.3549539999999993</v>
      </c>
      <c r="AG700" s="53">
        <v>75.192060999999995</v>
      </c>
      <c r="AH700" s="53">
        <v>5.3898000000000001E-2</v>
      </c>
      <c r="AI700" s="54">
        <v>0.95073399999999997</v>
      </c>
      <c r="AJ700" s="54">
        <v>1.695139</v>
      </c>
      <c r="AK700" s="53">
        <v>2.1654</v>
      </c>
      <c r="AL700" s="53">
        <v>0</v>
      </c>
      <c r="AM700" s="53">
        <v>2.0143999999999999E-2</v>
      </c>
      <c r="AN700" s="53">
        <v>0.120375</v>
      </c>
      <c r="AO700" s="53">
        <v>0</v>
      </c>
      <c r="AP700" s="53">
        <v>2.1382300000000001</v>
      </c>
      <c r="AQ700" s="53">
        <v>1.60989</v>
      </c>
      <c r="AR700" s="53">
        <v>2.9266E-2</v>
      </c>
      <c r="AS700" s="53">
        <v>2.6807999999999998E-2</v>
      </c>
      <c r="AT700" s="53">
        <v>1.3057749999999999</v>
      </c>
      <c r="AU700" s="109">
        <v>0</v>
      </c>
      <c r="AV700" s="109">
        <v>1.289E-2</v>
      </c>
    </row>
    <row r="701" spans="1:48" x14ac:dyDescent="0.3">
      <c r="A701" s="9">
        <v>700</v>
      </c>
      <c r="B701" s="3">
        <v>43684</v>
      </c>
      <c r="C701" s="112">
        <v>5.4589489999999996</v>
      </c>
      <c r="D701" s="54">
        <v>1.6285000000000001E-2</v>
      </c>
      <c r="E701" s="112">
        <v>2.7151999999999999E-2</v>
      </c>
      <c r="F701" s="54">
        <v>4.6846680000000003</v>
      </c>
      <c r="G701" s="54">
        <v>1.729479</v>
      </c>
      <c r="H701" s="54">
        <v>5.92469</v>
      </c>
      <c r="I701" s="54">
        <v>3.7532000000000003E-2</v>
      </c>
      <c r="J701" s="54">
        <v>1.542767</v>
      </c>
      <c r="K701" s="54">
        <v>0.92714799999999997</v>
      </c>
      <c r="L701" s="54">
        <v>1.7814449999999999</v>
      </c>
      <c r="M701" s="54">
        <v>0.162132</v>
      </c>
      <c r="N701" s="54">
        <v>1.286999</v>
      </c>
      <c r="O701" s="54">
        <v>0.121512</v>
      </c>
      <c r="P701" s="54">
        <v>6.7785320000000002</v>
      </c>
      <c r="Q701" s="54">
        <v>0</v>
      </c>
      <c r="R701" s="54">
        <v>2.5347000000000001E-2</v>
      </c>
      <c r="S701" s="54">
        <v>2.4559000000000002</v>
      </c>
      <c r="T701" s="54">
        <v>3.2938000000000002E-2</v>
      </c>
      <c r="U701" s="54">
        <v>5.693085</v>
      </c>
      <c r="V701" s="54">
        <v>5.9407880000000004</v>
      </c>
      <c r="W701" s="54">
        <v>1.71485</v>
      </c>
      <c r="X701" s="54">
        <v>2.1342E-2</v>
      </c>
      <c r="Y701" s="54">
        <v>1.3878199999999998</v>
      </c>
      <c r="Z701" s="54">
        <v>0</v>
      </c>
      <c r="AA701" s="54">
        <v>6.0554290000000002</v>
      </c>
      <c r="AB701" s="54">
        <v>0</v>
      </c>
      <c r="AC701" s="54">
        <v>5.8763480000000001</v>
      </c>
      <c r="AD701" s="54">
        <v>1.249584</v>
      </c>
      <c r="AE701" s="54">
        <v>105.220163</v>
      </c>
      <c r="AF701" s="54">
        <v>8.3648570000000007</v>
      </c>
      <c r="AG701" s="53">
        <v>75.227452999999997</v>
      </c>
      <c r="AH701" s="53">
        <v>5.3969000000000003E-2</v>
      </c>
      <c r="AI701" s="54">
        <v>0.95792999999999995</v>
      </c>
      <c r="AJ701" s="54">
        <v>1.6942219999999999</v>
      </c>
      <c r="AK701" s="53">
        <v>2.1600999999999999</v>
      </c>
      <c r="AL701" s="53">
        <v>0</v>
      </c>
      <c r="AM701" s="53">
        <v>2.0528000000000001E-2</v>
      </c>
      <c r="AN701" s="53">
        <v>0.12053700000000001</v>
      </c>
      <c r="AO701" s="53">
        <v>0</v>
      </c>
      <c r="AP701" s="53">
        <v>2.1382300000000001</v>
      </c>
      <c r="AQ701" s="53">
        <v>1.60989</v>
      </c>
      <c r="AR701" s="53">
        <v>2.9266E-2</v>
      </c>
      <c r="AS701" s="53">
        <v>2.6807999999999998E-2</v>
      </c>
      <c r="AT701" s="53">
        <v>1.3028679999999999</v>
      </c>
      <c r="AU701" s="109">
        <v>0</v>
      </c>
      <c r="AV701" s="109">
        <v>1.3440000000000001E-2</v>
      </c>
    </row>
    <row r="702" spans="1:48" x14ac:dyDescent="0.3">
      <c r="A702" s="9">
        <v>701</v>
      </c>
      <c r="B702" s="3">
        <v>43683</v>
      </c>
      <c r="C702" s="112">
        <v>5.45627</v>
      </c>
      <c r="D702" s="54">
        <v>1.6275000000000001E-2</v>
      </c>
      <c r="E702" s="112">
        <v>2.7137000000000001E-2</v>
      </c>
      <c r="F702" s="54">
        <v>4.6843830000000004</v>
      </c>
      <c r="G702" s="54">
        <v>1.728342</v>
      </c>
      <c r="H702" s="54">
        <v>5.9530430000000001</v>
      </c>
      <c r="I702" s="54">
        <v>3.7454000000000001E-2</v>
      </c>
      <c r="J702" s="54">
        <v>1.525623</v>
      </c>
      <c r="K702" s="54">
        <v>0.919157</v>
      </c>
      <c r="L702" s="54">
        <v>1.779652</v>
      </c>
      <c r="M702" s="54">
        <v>0.16205600000000001</v>
      </c>
      <c r="N702" s="54">
        <v>1.2843420000000001</v>
      </c>
      <c r="O702" s="54">
        <v>0.12135700000000001</v>
      </c>
      <c r="P702" s="54">
        <v>6.7706580000000001</v>
      </c>
      <c r="Q702" s="54">
        <v>0</v>
      </c>
      <c r="R702" s="54">
        <v>2.5242000000000001E-2</v>
      </c>
      <c r="S702" s="54">
        <v>2.4358</v>
      </c>
      <c r="T702" s="54">
        <v>3.2743000000000001E-2</v>
      </c>
      <c r="U702" s="54">
        <v>5.693085</v>
      </c>
      <c r="V702" s="54">
        <v>5.9407880000000004</v>
      </c>
      <c r="W702" s="54">
        <v>1.714979</v>
      </c>
      <c r="X702" s="54">
        <v>2.1321E-2</v>
      </c>
      <c r="Y702" s="54">
        <v>1.37659</v>
      </c>
      <c r="Z702" s="54">
        <v>0</v>
      </c>
      <c r="AA702" s="54">
        <v>6.0830489999999999</v>
      </c>
      <c r="AB702" s="54">
        <v>0</v>
      </c>
      <c r="AC702" s="54">
        <v>5.8763480000000001</v>
      </c>
      <c r="AD702" s="54">
        <v>1.249584</v>
      </c>
      <c r="AE702" s="54">
        <v>105.16609699999999</v>
      </c>
      <c r="AF702" s="54">
        <v>8.3549000000000007</v>
      </c>
      <c r="AG702" s="53">
        <v>75.177531000000002</v>
      </c>
      <c r="AH702" s="53">
        <v>5.3925000000000001E-2</v>
      </c>
      <c r="AI702" s="54">
        <v>0.96357400000000004</v>
      </c>
      <c r="AJ702" s="54">
        <v>1.6943699999999999</v>
      </c>
      <c r="AK702" s="53">
        <v>2.1562000000000001</v>
      </c>
      <c r="AL702" s="53">
        <v>0</v>
      </c>
      <c r="AM702" s="53">
        <v>2.06E-2</v>
      </c>
      <c r="AN702" s="53">
        <v>0.120493</v>
      </c>
      <c r="AO702" s="53">
        <v>0</v>
      </c>
      <c r="AP702" s="53">
        <v>2.1402380000000001</v>
      </c>
      <c r="AQ702" s="53">
        <v>1.60989</v>
      </c>
      <c r="AR702" s="53">
        <v>2.9194000000000001E-2</v>
      </c>
      <c r="AS702" s="53">
        <v>2.6738999999999999E-2</v>
      </c>
      <c r="AT702" s="53">
        <v>1.3008200000000001</v>
      </c>
      <c r="AU702" s="109">
        <v>0</v>
      </c>
      <c r="AV702" s="109">
        <v>1.3762E-2</v>
      </c>
    </row>
    <row r="703" spans="1:48" x14ac:dyDescent="0.3">
      <c r="A703" s="9">
        <v>702</v>
      </c>
      <c r="B703" s="3">
        <v>43682</v>
      </c>
      <c r="C703" s="112">
        <v>5.4534729999999998</v>
      </c>
      <c r="D703" s="54">
        <v>1.6263E-2</v>
      </c>
      <c r="E703" s="112">
        <v>2.7122E-2</v>
      </c>
      <c r="F703" s="54">
        <v>4.6863010000000003</v>
      </c>
      <c r="G703" s="54">
        <v>1.7337149999999999</v>
      </c>
      <c r="H703" s="54">
        <v>5.9851109999999998</v>
      </c>
      <c r="I703" s="54">
        <v>3.7185999999999997E-2</v>
      </c>
      <c r="J703" s="54">
        <v>1.5368029999999999</v>
      </c>
      <c r="K703" s="54">
        <v>0.92503100000000005</v>
      </c>
      <c r="L703" s="54">
        <v>1.780546</v>
      </c>
      <c r="M703" s="54">
        <v>0.16198100000000001</v>
      </c>
      <c r="N703" s="54">
        <v>1.2931630000000001</v>
      </c>
      <c r="O703" s="54">
        <v>0.121153</v>
      </c>
      <c r="P703" s="54">
        <v>6.7684059999999997</v>
      </c>
      <c r="Q703" s="54">
        <v>0</v>
      </c>
      <c r="R703" s="54">
        <v>2.5416000000000001E-2</v>
      </c>
      <c r="S703" s="54">
        <v>2.4581</v>
      </c>
      <c r="T703" s="54">
        <v>3.4271000000000003E-2</v>
      </c>
      <c r="U703" s="54">
        <v>5.693085</v>
      </c>
      <c r="V703" s="54">
        <v>5.9407880000000004</v>
      </c>
      <c r="W703" s="54">
        <v>1.7165220000000001</v>
      </c>
      <c r="X703" s="54">
        <v>2.1301E-2</v>
      </c>
      <c r="Y703" s="54">
        <v>1.3887700000000001</v>
      </c>
      <c r="Z703" s="54">
        <v>0</v>
      </c>
      <c r="AA703" s="54">
        <v>6.1138130000000004</v>
      </c>
      <c r="AB703" s="54">
        <v>0</v>
      </c>
      <c r="AC703" s="54">
        <v>5.8763480000000001</v>
      </c>
      <c r="AD703" s="54">
        <v>1.249584</v>
      </c>
      <c r="AE703" s="54">
        <v>105.099705</v>
      </c>
      <c r="AF703" s="54">
        <v>8.3539860000000008</v>
      </c>
      <c r="AG703" s="53">
        <v>75.189352</v>
      </c>
      <c r="AH703" s="53">
        <v>5.3872000000000003E-2</v>
      </c>
      <c r="AI703" s="54">
        <v>0.96845999999999999</v>
      </c>
      <c r="AJ703" s="54">
        <v>1.695899</v>
      </c>
      <c r="AK703" s="53">
        <v>2.1595</v>
      </c>
      <c r="AL703" s="53">
        <v>0</v>
      </c>
      <c r="AM703" s="53">
        <v>2.0882999999999999E-2</v>
      </c>
      <c r="AN703" s="53">
        <v>0.12099500000000001</v>
      </c>
      <c r="AO703" s="53">
        <v>0</v>
      </c>
      <c r="AP703" s="53">
        <v>2.1402380000000001</v>
      </c>
      <c r="AQ703" s="53">
        <v>1.60989</v>
      </c>
      <c r="AR703" s="53">
        <v>2.9194000000000001E-2</v>
      </c>
      <c r="AS703" s="53">
        <v>2.6738999999999999E-2</v>
      </c>
      <c r="AT703" s="53">
        <v>1.301968</v>
      </c>
      <c r="AU703" s="109">
        <v>0</v>
      </c>
      <c r="AV703" s="109">
        <v>1.3993E-2</v>
      </c>
    </row>
    <row r="704" spans="1:48" x14ac:dyDescent="0.3">
      <c r="A704" s="9">
        <v>703</v>
      </c>
      <c r="B704" s="3">
        <v>43679</v>
      </c>
      <c r="C704" s="112">
        <v>5.4455270000000002</v>
      </c>
      <c r="D704" s="54">
        <v>1.6234999999999999E-2</v>
      </c>
      <c r="E704" s="112">
        <v>2.7078000000000001E-2</v>
      </c>
      <c r="F704" s="54">
        <v>4.6811090000000002</v>
      </c>
      <c r="G704" s="54">
        <v>1.73969</v>
      </c>
      <c r="H704" s="54">
        <v>5.9776189999999998</v>
      </c>
      <c r="I704" s="54">
        <v>3.6447E-2</v>
      </c>
      <c r="J704" s="54">
        <v>1.5593269999999999</v>
      </c>
      <c r="K704" s="54">
        <v>0.94721599999999995</v>
      </c>
      <c r="L704" s="54">
        <v>1.7781990000000001</v>
      </c>
      <c r="M704" s="54">
        <v>0.16175500000000001</v>
      </c>
      <c r="N704" s="54">
        <v>1.298144</v>
      </c>
      <c r="O704" s="54">
        <v>0.120937</v>
      </c>
      <c r="P704" s="54">
        <v>6.7621729999999998</v>
      </c>
      <c r="Q704" s="54">
        <v>0</v>
      </c>
      <c r="R704" s="54">
        <v>2.5596000000000001E-2</v>
      </c>
      <c r="S704" s="54">
        <v>2.4906999999999999</v>
      </c>
      <c r="T704" s="54">
        <v>3.4833000000000003E-2</v>
      </c>
      <c r="U704" s="54">
        <v>5.6330790000000004</v>
      </c>
      <c r="V704" s="54">
        <v>5.8677619999999999</v>
      </c>
      <c r="W704" s="54">
        <v>1.711802</v>
      </c>
      <c r="X704" s="54">
        <v>2.1273E-2</v>
      </c>
      <c r="Y704" s="54">
        <v>1.4072799999999999</v>
      </c>
      <c r="Z704" s="54">
        <v>0</v>
      </c>
      <c r="AA704" s="54">
        <v>6.1101929999999998</v>
      </c>
      <c r="AB704" s="54">
        <v>0</v>
      </c>
      <c r="AC704" s="54">
        <v>5.8173529999999998</v>
      </c>
      <c r="AD704" s="54">
        <v>1.24607</v>
      </c>
      <c r="AE704" s="54">
        <v>105.152218</v>
      </c>
      <c r="AF704" s="54">
        <v>8.3741669999999999</v>
      </c>
      <c r="AG704" s="53">
        <v>75.189228</v>
      </c>
      <c r="AH704" s="53">
        <v>5.3837999999999997E-2</v>
      </c>
      <c r="AI704" s="54">
        <v>0.96782100000000004</v>
      </c>
      <c r="AJ704" s="54">
        <v>1.691241</v>
      </c>
      <c r="AK704" s="53">
        <v>2.1393</v>
      </c>
      <c r="AL704" s="53">
        <v>0</v>
      </c>
      <c r="AM704" s="53">
        <v>2.1281999999999999E-2</v>
      </c>
      <c r="AN704" s="53">
        <v>0.121474</v>
      </c>
      <c r="AO704" s="53">
        <v>0</v>
      </c>
      <c r="AP704" s="53">
        <v>2.1402380000000001</v>
      </c>
      <c r="AQ704" s="53">
        <v>1.60989</v>
      </c>
      <c r="AR704" s="53">
        <v>2.9194000000000001E-2</v>
      </c>
      <c r="AS704" s="53">
        <v>2.6738999999999999E-2</v>
      </c>
      <c r="AT704" s="53">
        <v>1.2981769999999999</v>
      </c>
      <c r="AU704" s="109">
        <v>0</v>
      </c>
      <c r="AV704" s="109">
        <v>1.3857E-2</v>
      </c>
    </row>
    <row r="705" spans="1:48" x14ac:dyDescent="0.3">
      <c r="A705" s="9">
        <v>704</v>
      </c>
      <c r="B705" s="3">
        <v>43678</v>
      </c>
      <c r="C705" s="112">
        <v>5.4428929999999998</v>
      </c>
      <c r="D705" s="54">
        <v>1.6216999999999999E-2</v>
      </c>
      <c r="E705" s="112">
        <v>2.7033999999999999E-2</v>
      </c>
      <c r="F705" s="54">
        <v>4.6735730000000002</v>
      </c>
      <c r="G705" s="54">
        <v>1.735433</v>
      </c>
      <c r="H705" s="54">
        <v>5.9274930000000001</v>
      </c>
      <c r="I705" s="54">
        <v>3.6662E-2</v>
      </c>
      <c r="J705" s="54">
        <v>1.562484</v>
      </c>
      <c r="K705" s="54">
        <v>0.95029799999999998</v>
      </c>
      <c r="L705" s="54">
        <v>1.774359</v>
      </c>
      <c r="M705" s="54">
        <v>0.16168099999999999</v>
      </c>
      <c r="N705" s="54">
        <v>1.2974909999999999</v>
      </c>
      <c r="O705" s="54">
        <v>0.120868</v>
      </c>
      <c r="P705" s="54">
        <v>6.7605029999999999</v>
      </c>
      <c r="Q705" s="54">
        <v>0</v>
      </c>
      <c r="R705" s="54">
        <v>2.5669000000000001E-2</v>
      </c>
      <c r="S705" s="54">
        <v>2.4979999999999998</v>
      </c>
      <c r="T705" s="54">
        <v>3.4882000000000003E-2</v>
      </c>
      <c r="U705" s="54">
        <v>5.6330790000000004</v>
      </c>
      <c r="V705" s="54">
        <v>5.8677619999999999</v>
      </c>
      <c r="W705" s="54">
        <v>1.710521</v>
      </c>
      <c r="X705" s="54">
        <v>2.1236000000000001E-2</v>
      </c>
      <c r="Y705" s="54">
        <v>1.4113899999999999</v>
      </c>
      <c r="Z705" s="54">
        <v>0</v>
      </c>
      <c r="AA705" s="54">
        <v>6.0532830000000004</v>
      </c>
      <c r="AB705" s="54">
        <v>0</v>
      </c>
      <c r="AC705" s="54">
        <v>5.8173529999999998</v>
      </c>
      <c r="AD705" s="54">
        <v>1.24607</v>
      </c>
      <c r="AE705" s="54">
        <v>105.09992099999999</v>
      </c>
      <c r="AF705" s="54">
        <v>8.370374</v>
      </c>
      <c r="AG705" s="53">
        <v>75.090821000000005</v>
      </c>
      <c r="AH705" s="53">
        <v>5.373E-2</v>
      </c>
      <c r="AI705" s="54">
        <v>0.96320600000000001</v>
      </c>
      <c r="AJ705" s="54">
        <v>1.689967</v>
      </c>
      <c r="AK705" s="53">
        <v>2.1395</v>
      </c>
      <c r="AL705" s="53">
        <v>0</v>
      </c>
      <c r="AM705" s="53">
        <v>2.1235E-2</v>
      </c>
      <c r="AN705" s="53">
        <v>0.121475</v>
      </c>
      <c r="AO705" s="53">
        <v>0</v>
      </c>
      <c r="AP705" s="53">
        <v>2.1402380000000001</v>
      </c>
      <c r="AQ705" s="53">
        <v>1.60989</v>
      </c>
      <c r="AR705" s="53">
        <v>2.9194000000000001E-2</v>
      </c>
      <c r="AS705" s="53">
        <v>2.6738999999999999E-2</v>
      </c>
      <c r="AT705" s="53">
        <v>1.296378</v>
      </c>
      <c r="AU705" s="109">
        <v>0</v>
      </c>
      <c r="AV705" s="109">
        <v>1.4581E-2</v>
      </c>
    </row>
    <row r="706" spans="1:48" x14ac:dyDescent="0.3">
      <c r="A706" s="9">
        <v>705</v>
      </c>
      <c r="B706" s="3">
        <v>43677</v>
      </c>
      <c r="C706" s="112">
        <v>5.4402290000000004</v>
      </c>
      <c r="D706" s="54">
        <v>1.6206999999999999E-2</v>
      </c>
      <c r="E706" s="112">
        <v>2.7008000000000001E-2</v>
      </c>
      <c r="F706" s="54">
        <v>4.6738730000000004</v>
      </c>
      <c r="G706" s="54">
        <v>1.739617</v>
      </c>
      <c r="H706" s="54">
        <v>5.9682040000000001</v>
      </c>
      <c r="I706" s="54">
        <v>3.6888999999999998E-2</v>
      </c>
      <c r="J706" s="54">
        <v>1.576322</v>
      </c>
      <c r="K706" s="54">
        <v>0.94253399999999998</v>
      </c>
      <c r="L706" s="54">
        <v>1.7763899999999999</v>
      </c>
      <c r="M706" s="54">
        <v>0.161607</v>
      </c>
      <c r="N706" s="54">
        <v>1.302163</v>
      </c>
      <c r="O706" s="54">
        <v>0.120782</v>
      </c>
      <c r="P706" s="54">
        <v>6.7548320000000004</v>
      </c>
      <c r="Q706" s="54">
        <v>0</v>
      </c>
      <c r="R706" s="54">
        <v>2.5656999999999999E-2</v>
      </c>
      <c r="S706" s="54">
        <v>2.5239000000000003</v>
      </c>
      <c r="T706" s="54">
        <v>3.5638999999999997E-2</v>
      </c>
      <c r="U706" s="54">
        <v>5.7426469999999998</v>
      </c>
      <c r="V706" s="54">
        <v>5.9419639999999996</v>
      </c>
      <c r="W706" s="54">
        <v>1.714553</v>
      </c>
      <c r="X706" s="54">
        <v>2.1218999999999998E-2</v>
      </c>
      <c r="Y706" s="54">
        <v>1.4257900000000001</v>
      </c>
      <c r="Z706" s="54">
        <v>0</v>
      </c>
      <c r="AA706" s="54">
        <v>6.0977030000000001</v>
      </c>
      <c r="AB706" s="54">
        <v>0</v>
      </c>
      <c r="AC706" s="54">
        <v>5.8581560000000001</v>
      </c>
      <c r="AD706" s="54">
        <v>1.2452510000000001</v>
      </c>
      <c r="AE706" s="54">
        <v>105.11074600000001</v>
      </c>
      <c r="AF706" s="54">
        <v>8.3848629999999993</v>
      </c>
      <c r="AG706" s="53">
        <v>75.101234000000005</v>
      </c>
      <c r="AH706" s="53">
        <v>5.3857000000000002E-2</v>
      </c>
      <c r="AI706" s="54">
        <v>0.96987599999999996</v>
      </c>
      <c r="AJ706" s="54">
        <v>1.6939200000000001</v>
      </c>
      <c r="AK706" s="53">
        <v>2.1506000000000003</v>
      </c>
      <c r="AL706" s="53">
        <v>0</v>
      </c>
      <c r="AM706" s="53">
        <v>2.1274999999999999E-2</v>
      </c>
      <c r="AN706" s="53">
        <v>0.12169199999999999</v>
      </c>
      <c r="AO706" s="53">
        <v>0</v>
      </c>
      <c r="AP706" s="53">
        <v>2.1576930000000001</v>
      </c>
      <c r="AQ706" s="53">
        <v>1.60989</v>
      </c>
      <c r="AR706" s="53">
        <v>2.9250000000000002E-2</v>
      </c>
      <c r="AS706" s="53">
        <v>2.6686000000000001E-2</v>
      </c>
      <c r="AT706" s="53">
        <v>1.2986519999999999</v>
      </c>
      <c r="AU706" s="109">
        <v>0</v>
      </c>
      <c r="AV706" s="109">
        <v>1.4758E-2</v>
      </c>
    </row>
    <row r="707" spans="1:48" x14ac:dyDescent="0.3">
      <c r="A707" s="9">
        <v>706</v>
      </c>
      <c r="B707" s="3">
        <v>43676</v>
      </c>
      <c r="C707" s="112">
        <v>5.4375929999999997</v>
      </c>
      <c r="D707" s="54">
        <v>1.6199000000000002E-2</v>
      </c>
      <c r="E707" s="112">
        <v>2.699E-2</v>
      </c>
      <c r="F707" s="54">
        <v>4.6713060000000004</v>
      </c>
      <c r="G707" s="54">
        <v>1.745269</v>
      </c>
      <c r="H707" s="54">
        <v>6.0212870000000001</v>
      </c>
      <c r="I707" s="54">
        <v>3.7037E-2</v>
      </c>
      <c r="J707" s="54">
        <v>1.578813</v>
      </c>
      <c r="K707" s="54">
        <v>0.95708499999999996</v>
      </c>
      <c r="L707" s="54">
        <v>1.7778780000000001</v>
      </c>
      <c r="M707" s="54">
        <v>0.16153600000000001</v>
      </c>
      <c r="N707" s="54">
        <v>1.3096810000000001</v>
      </c>
      <c r="O707" s="54">
        <v>0.120714</v>
      </c>
      <c r="P707" s="54">
        <v>6.7378559999999998</v>
      </c>
      <c r="Q707" s="54">
        <v>0</v>
      </c>
      <c r="R707" s="54">
        <v>2.5652999999999999E-2</v>
      </c>
      <c r="S707" s="54">
        <v>2.5472999999999999</v>
      </c>
      <c r="T707" s="54">
        <v>3.6256999999999998E-2</v>
      </c>
      <c r="U707" s="54">
        <v>5.7426469999999998</v>
      </c>
      <c r="V707" s="54">
        <v>5.9419639999999996</v>
      </c>
      <c r="W707" s="54">
        <v>1.718202</v>
      </c>
      <c r="X707" s="54">
        <v>2.1208999999999999E-2</v>
      </c>
      <c r="Y707" s="54">
        <v>1.4392499999999999</v>
      </c>
      <c r="Z707" s="54">
        <v>0</v>
      </c>
      <c r="AA707" s="54">
        <v>6.1554659999999997</v>
      </c>
      <c r="AB707" s="54">
        <v>0</v>
      </c>
      <c r="AC707" s="54">
        <v>5.8581560000000001</v>
      </c>
      <c r="AD707" s="54">
        <v>1.2452510000000001</v>
      </c>
      <c r="AE707" s="54">
        <v>104.824265</v>
      </c>
      <c r="AF707" s="54">
        <v>8.3987250000000007</v>
      </c>
      <c r="AG707" s="53">
        <v>75.127099999999999</v>
      </c>
      <c r="AH707" s="53">
        <v>5.398E-2</v>
      </c>
      <c r="AI707" s="54">
        <v>0.97905900000000001</v>
      </c>
      <c r="AJ707" s="54">
        <v>1.6975150000000001</v>
      </c>
      <c r="AK707" s="53">
        <v>2.1527000000000003</v>
      </c>
      <c r="AL707" s="53">
        <v>0</v>
      </c>
      <c r="AM707" s="53">
        <v>2.1377E-2</v>
      </c>
      <c r="AN707" s="53">
        <v>0.121571</v>
      </c>
      <c r="AO707" s="53">
        <v>0</v>
      </c>
      <c r="AP707" s="53">
        <v>2.1803940000000002</v>
      </c>
      <c r="AQ707" s="53">
        <v>1.6075649999999999</v>
      </c>
      <c r="AR707" s="53">
        <v>2.9397E-2</v>
      </c>
      <c r="AS707" s="53">
        <v>2.6561999999999999E-2</v>
      </c>
      <c r="AT707" s="53">
        <v>1.300551</v>
      </c>
      <c r="AU707" s="109">
        <v>0</v>
      </c>
      <c r="AV707" s="109">
        <v>1.4611000000000001E-2</v>
      </c>
    </row>
    <row r="708" spans="1:48" x14ac:dyDescent="0.3">
      <c r="A708" s="9">
        <v>707</v>
      </c>
      <c r="B708" s="3">
        <v>43675</v>
      </c>
      <c r="C708" s="112">
        <v>5.4347640000000004</v>
      </c>
      <c r="D708" s="54">
        <v>1.6188000000000001E-2</v>
      </c>
      <c r="E708" s="112">
        <v>2.6974000000000001E-2</v>
      </c>
      <c r="F708" s="54">
        <v>4.6690800000000001</v>
      </c>
      <c r="G708" s="54">
        <v>1.7418039999999999</v>
      </c>
      <c r="H708" s="54">
        <v>6.0339720000000003</v>
      </c>
      <c r="I708" s="54">
        <v>3.7194999999999999E-2</v>
      </c>
      <c r="J708" s="54">
        <v>1.573059</v>
      </c>
      <c r="K708" s="54">
        <v>0.95794999999999997</v>
      </c>
      <c r="L708" s="54">
        <v>1.7744530000000001</v>
      </c>
      <c r="M708" s="54">
        <v>0.16145999999999999</v>
      </c>
      <c r="N708" s="54">
        <v>1.311779</v>
      </c>
      <c r="O708" s="54">
        <v>0.120646</v>
      </c>
      <c r="P708" s="54">
        <v>6.7216060000000004</v>
      </c>
      <c r="Q708" s="54">
        <v>0</v>
      </c>
      <c r="R708" s="54">
        <v>2.5579999999999999E-2</v>
      </c>
      <c r="S708" s="54">
        <v>2.5352999999999999</v>
      </c>
      <c r="T708" s="54">
        <v>3.6523E-2</v>
      </c>
      <c r="U708" s="54">
        <v>5.7426469999999998</v>
      </c>
      <c r="V708" s="54">
        <v>5.9419639999999996</v>
      </c>
      <c r="W708" s="54">
        <v>1.7159690000000001</v>
      </c>
      <c r="X708" s="54">
        <v>2.1191000000000002E-2</v>
      </c>
      <c r="Y708" s="54">
        <v>1.4323900000000001</v>
      </c>
      <c r="Z708" s="54">
        <v>0</v>
      </c>
      <c r="AA708" s="54">
        <v>6.177314</v>
      </c>
      <c r="AB708" s="54">
        <v>0</v>
      </c>
      <c r="AC708" s="54">
        <v>5.8581560000000001</v>
      </c>
      <c r="AD708" s="54">
        <v>1.242067</v>
      </c>
      <c r="AE708" s="54">
        <v>104.380292</v>
      </c>
      <c r="AF708" s="54">
        <v>8.3953170000000004</v>
      </c>
      <c r="AG708" s="53">
        <v>75.038741999999999</v>
      </c>
      <c r="AH708" s="53">
        <v>5.3953000000000001E-2</v>
      </c>
      <c r="AI708" s="54">
        <v>0.98500799999999999</v>
      </c>
      <c r="AJ708" s="54">
        <v>1.695327</v>
      </c>
      <c r="AK708" s="53">
        <v>2.1463999999999999</v>
      </c>
      <c r="AL708" s="53">
        <v>0</v>
      </c>
      <c r="AM708" s="53">
        <v>2.1551000000000001E-2</v>
      </c>
      <c r="AN708" s="53">
        <v>0.121244</v>
      </c>
      <c r="AO708" s="53">
        <v>0</v>
      </c>
      <c r="AP708" s="53">
        <v>2.1803940000000002</v>
      </c>
      <c r="AQ708" s="53">
        <v>1.6075649999999999</v>
      </c>
      <c r="AR708" s="53">
        <v>2.9397E-2</v>
      </c>
      <c r="AS708" s="53">
        <v>2.6561999999999999E-2</v>
      </c>
      <c r="AT708" s="53">
        <v>1.299021</v>
      </c>
      <c r="AU708" s="109">
        <v>0</v>
      </c>
      <c r="AV708" s="109">
        <v>1.4514000000000001E-2</v>
      </c>
    </row>
    <row r="709" spans="1:48" x14ac:dyDescent="0.3">
      <c r="A709" s="9">
        <v>708</v>
      </c>
      <c r="B709" s="3">
        <v>43672</v>
      </c>
      <c r="C709" s="112">
        <v>5.4265689999999998</v>
      </c>
      <c r="D709" s="54">
        <v>1.6157999999999999E-2</v>
      </c>
      <c r="E709" s="112">
        <v>2.6922999999999999E-2</v>
      </c>
      <c r="F709" s="54">
        <v>4.6638520000000003</v>
      </c>
      <c r="G709" s="54">
        <v>1.738828</v>
      </c>
      <c r="H709" s="54">
        <v>6.0619059999999996</v>
      </c>
      <c r="I709" s="54">
        <v>3.7692999999999997E-2</v>
      </c>
      <c r="J709" s="54">
        <v>1.5642469999999999</v>
      </c>
      <c r="K709" s="54">
        <v>0.95210499999999998</v>
      </c>
      <c r="L709" s="54">
        <v>1.770969</v>
      </c>
      <c r="M709" s="54">
        <v>0.16123199999999999</v>
      </c>
      <c r="N709" s="54">
        <v>1.311712</v>
      </c>
      <c r="O709" s="54">
        <v>0.12044000000000001</v>
      </c>
      <c r="P709" s="54">
        <v>6.6834879999999997</v>
      </c>
      <c r="Q709" s="54">
        <v>0</v>
      </c>
      <c r="R709" s="54">
        <v>2.5524999999999999E-2</v>
      </c>
      <c r="S709" s="54">
        <v>2.5196000000000001</v>
      </c>
      <c r="T709" s="54">
        <v>3.6534999999999998E-2</v>
      </c>
      <c r="U709" s="54">
        <v>5.6933749999999996</v>
      </c>
      <c r="V709" s="54">
        <v>5.8781179999999997</v>
      </c>
      <c r="W709" s="54">
        <v>1.714863</v>
      </c>
      <c r="X709" s="54">
        <v>2.1156000000000001E-2</v>
      </c>
      <c r="Y709" s="54">
        <v>1.4240600000000001</v>
      </c>
      <c r="Z709" s="54">
        <v>0</v>
      </c>
      <c r="AA709" s="54">
        <v>6.2166290000000002</v>
      </c>
      <c r="AB709" s="54">
        <v>0</v>
      </c>
      <c r="AC709" s="54">
        <v>5.8059510000000003</v>
      </c>
      <c r="AD709" s="54">
        <v>1.2338260000000001</v>
      </c>
      <c r="AE709" s="54">
        <v>103.961046</v>
      </c>
      <c r="AF709" s="54">
        <v>8.3773300000000006</v>
      </c>
      <c r="AG709" s="53">
        <v>74.893645000000006</v>
      </c>
      <c r="AH709" s="53">
        <v>5.3888999999999999E-2</v>
      </c>
      <c r="AI709" s="54">
        <v>0.98917299999999997</v>
      </c>
      <c r="AJ709" s="54">
        <v>1.6941889999999999</v>
      </c>
      <c r="AK709" s="53">
        <v>2.1482000000000001</v>
      </c>
      <c r="AL709" s="53">
        <v>0</v>
      </c>
      <c r="AM709" s="53">
        <v>2.1849E-2</v>
      </c>
      <c r="AN709" s="53">
        <v>0.120951</v>
      </c>
      <c r="AO709" s="53">
        <v>0</v>
      </c>
      <c r="AP709" s="53">
        <v>2.1803940000000002</v>
      </c>
      <c r="AQ709" s="53">
        <v>1.6075649999999999</v>
      </c>
      <c r="AR709" s="53">
        <v>2.9397E-2</v>
      </c>
      <c r="AS709" s="53">
        <v>2.6561999999999999E-2</v>
      </c>
      <c r="AT709" s="53">
        <v>1.2960689999999999</v>
      </c>
      <c r="AU709" s="109">
        <v>0</v>
      </c>
      <c r="AV709" s="109">
        <v>1.4560999999999999E-2</v>
      </c>
    </row>
    <row r="710" spans="1:48" x14ac:dyDescent="0.3">
      <c r="A710" s="9">
        <v>709</v>
      </c>
      <c r="B710" s="3">
        <v>43671</v>
      </c>
      <c r="C710" s="112">
        <v>5.4234229999999997</v>
      </c>
      <c r="D710" s="54">
        <v>1.6150000000000001E-2</v>
      </c>
      <c r="E710" s="112">
        <v>2.6905999999999999E-2</v>
      </c>
      <c r="F710" s="54">
        <v>4.6622269999999997</v>
      </c>
      <c r="G710" s="54">
        <v>1.744362</v>
      </c>
      <c r="H710" s="54">
        <v>6.0562389999999997</v>
      </c>
      <c r="I710" s="54">
        <v>3.7733000000000003E-2</v>
      </c>
      <c r="J710" s="54">
        <v>1.5873189999999999</v>
      </c>
      <c r="K710" s="54">
        <v>0.95613300000000001</v>
      </c>
      <c r="L710" s="54">
        <v>1.7707440000000001</v>
      </c>
      <c r="M710" s="54">
        <v>0.16114000000000001</v>
      </c>
      <c r="N710" s="54">
        <v>1.314114</v>
      </c>
      <c r="O710" s="54">
        <v>0.120369</v>
      </c>
      <c r="P710" s="54">
        <v>6.6731319999999998</v>
      </c>
      <c r="Q710" s="54">
        <v>0</v>
      </c>
      <c r="R710" s="54">
        <v>2.5658E-2</v>
      </c>
      <c r="S710" s="54">
        <v>2.5347999999999997</v>
      </c>
      <c r="T710" s="54">
        <v>3.7118999999999999E-2</v>
      </c>
      <c r="U710" s="54">
        <v>5.6933749999999996</v>
      </c>
      <c r="V710" s="54">
        <v>5.8781179999999997</v>
      </c>
      <c r="W710" s="54">
        <v>1.7115659999999999</v>
      </c>
      <c r="X710" s="54">
        <v>2.1144E-2</v>
      </c>
      <c r="Y710" s="54">
        <v>1.43221</v>
      </c>
      <c r="Z710" s="54">
        <v>0</v>
      </c>
      <c r="AA710" s="54">
        <v>6.2203340000000003</v>
      </c>
      <c r="AB710" s="54">
        <v>0</v>
      </c>
      <c r="AC710" s="54">
        <v>5.8059510000000003</v>
      </c>
      <c r="AD710" s="54">
        <v>1.2338260000000001</v>
      </c>
      <c r="AE710" s="54">
        <v>103.38467300000001</v>
      </c>
      <c r="AF710" s="54">
        <v>8.3892410000000002</v>
      </c>
      <c r="AG710" s="53">
        <v>74.896989000000005</v>
      </c>
      <c r="AH710" s="53">
        <v>5.3927000000000003E-2</v>
      </c>
      <c r="AI710" s="54">
        <v>0.98922600000000005</v>
      </c>
      <c r="AJ710" s="54">
        <v>1.690906</v>
      </c>
      <c r="AK710" s="53">
        <v>2.1263000000000001</v>
      </c>
      <c r="AL710" s="53">
        <v>0</v>
      </c>
      <c r="AM710" s="53">
        <v>2.1926999999999999E-2</v>
      </c>
      <c r="AN710" s="53">
        <v>0.121311</v>
      </c>
      <c r="AO710" s="53">
        <v>0</v>
      </c>
      <c r="AP710" s="53">
        <v>2.1803940000000002</v>
      </c>
      <c r="AQ710" s="53">
        <v>1.6075649999999999</v>
      </c>
      <c r="AR710" s="53">
        <v>2.9397E-2</v>
      </c>
      <c r="AS710" s="53">
        <v>2.6561999999999999E-2</v>
      </c>
      <c r="AT710" s="53">
        <v>1.2960020000000001</v>
      </c>
      <c r="AU710" s="109">
        <v>0</v>
      </c>
      <c r="AV710" s="109">
        <v>1.4586999999999999E-2</v>
      </c>
    </row>
    <row r="711" spans="1:48" x14ac:dyDescent="0.3">
      <c r="A711" s="9">
        <v>710</v>
      </c>
      <c r="B711" s="3">
        <v>43670</v>
      </c>
      <c r="C711" s="112">
        <v>5.4202339999999998</v>
      </c>
      <c r="D711" s="54">
        <v>1.6138E-2</v>
      </c>
      <c r="E711" s="112">
        <v>2.6887999999999999E-2</v>
      </c>
      <c r="F711" s="54">
        <v>4.6581619999999999</v>
      </c>
      <c r="G711" s="54">
        <v>1.7381580000000001</v>
      </c>
      <c r="H711" s="54">
        <v>6.0115449999999999</v>
      </c>
      <c r="I711" s="54">
        <v>3.7415999999999998E-2</v>
      </c>
      <c r="J711" s="54">
        <v>1.5724640000000001</v>
      </c>
      <c r="K711" s="54">
        <v>0.94403499999999996</v>
      </c>
      <c r="L711" s="54">
        <v>1.767158</v>
      </c>
      <c r="M711" s="54">
        <v>0.161049</v>
      </c>
      <c r="N711" s="54">
        <v>1.3062370000000001</v>
      </c>
      <c r="O711" s="54">
        <v>0.120298</v>
      </c>
      <c r="P711" s="54">
        <v>6.6742169999999996</v>
      </c>
      <c r="Q711" s="54">
        <v>0</v>
      </c>
      <c r="R711" s="54">
        <v>2.5388000000000001E-2</v>
      </c>
      <c r="S711" s="54">
        <v>2.5206</v>
      </c>
      <c r="T711" s="54">
        <v>3.6592E-2</v>
      </c>
      <c r="U711" s="54">
        <v>5.6933749999999996</v>
      </c>
      <c r="V711" s="54">
        <v>5.8781179999999997</v>
      </c>
      <c r="W711" s="54">
        <v>1.706167</v>
      </c>
      <c r="X711" s="54">
        <v>2.1131E-2</v>
      </c>
      <c r="Y711" s="54">
        <v>1.4243600000000001</v>
      </c>
      <c r="Z711" s="54">
        <v>0</v>
      </c>
      <c r="AA711" s="54">
        <v>6.1773129999999998</v>
      </c>
      <c r="AB711" s="54">
        <v>0</v>
      </c>
      <c r="AC711" s="54">
        <v>5.8059510000000003</v>
      </c>
      <c r="AD711" s="54">
        <v>1.2338260000000001</v>
      </c>
      <c r="AE711" s="54">
        <v>103.363259</v>
      </c>
      <c r="AF711" s="54">
        <v>8.3691320000000005</v>
      </c>
      <c r="AG711" s="53">
        <v>74.811757</v>
      </c>
      <c r="AH711" s="53">
        <v>5.3842000000000001E-2</v>
      </c>
      <c r="AI711" s="54">
        <v>0.98335300000000003</v>
      </c>
      <c r="AJ711" s="54">
        <v>1.685576</v>
      </c>
      <c r="AK711" s="53">
        <v>2.1305000000000001</v>
      </c>
      <c r="AL711" s="53">
        <v>0</v>
      </c>
      <c r="AM711" s="53">
        <v>2.1749999999999999E-2</v>
      </c>
      <c r="AN711" s="53">
        <v>0.120922</v>
      </c>
      <c r="AO711" s="53">
        <v>0</v>
      </c>
      <c r="AP711" s="53">
        <v>2.1803940000000002</v>
      </c>
      <c r="AQ711" s="53">
        <v>1.6075649999999999</v>
      </c>
      <c r="AR711" s="53">
        <v>2.9397E-2</v>
      </c>
      <c r="AS711" s="53">
        <v>2.6561999999999999E-2</v>
      </c>
      <c r="AT711" s="53">
        <v>1.293569</v>
      </c>
      <c r="AU711" s="109">
        <v>0</v>
      </c>
      <c r="AV711" s="109">
        <v>1.474E-2</v>
      </c>
    </row>
    <row r="712" spans="1:48" x14ac:dyDescent="0.3">
      <c r="A712" s="9">
        <v>711</v>
      </c>
      <c r="B712" s="3">
        <v>43669</v>
      </c>
      <c r="C712" s="112">
        <v>5.4169700000000001</v>
      </c>
      <c r="D712" s="54">
        <v>1.6123999999999999E-2</v>
      </c>
      <c r="E712" s="112">
        <v>2.6869000000000001E-2</v>
      </c>
      <c r="F712" s="54">
        <v>4.653664</v>
      </c>
      <c r="G712" s="54">
        <v>1.7318629999999999</v>
      </c>
      <c r="H712" s="54">
        <v>5.9904169999999999</v>
      </c>
      <c r="I712" s="54">
        <v>3.7529E-2</v>
      </c>
      <c r="J712" s="54">
        <v>1.5575460000000001</v>
      </c>
      <c r="K712" s="54">
        <v>0.93572599999999995</v>
      </c>
      <c r="L712" s="54">
        <v>1.7646329999999999</v>
      </c>
      <c r="M712" s="54">
        <v>0.16095799999999999</v>
      </c>
      <c r="N712" s="54">
        <v>1.3010349999999999</v>
      </c>
      <c r="O712" s="54">
        <v>0.120226</v>
      </c>
      <c r="P712" s="54">
        <v>6.6689489999999996</v>
      </c>
      <c r="Q712" s="54">
        <v>0</v>
      </c>
      <c r="R712" s="54">
        <v>2.5239999999999999E-2</v>
      </c>
      <c r="S712" s="54">
        <v>2.4930999999999996</v>
      </c>
      <c r="T712" s="54">
        <v>3.6324000000000002E-2</v>
      </c>
      <c r="U712" s="54">
        <v>5.6933749999999996</v>
      </c>
      <c r="V712" s="54">
        <v>5.8781179999999997</v>
      </c>
      <c r="W712" s="54">
        <v>1.700456</v>
      </c>
      <c r="X712" s="54">
        <v>2.1118000000000001E-2</v>
      </c>
      <c r="Y712" s="54">
        <v>1.4091899999999999</v>
      </c>
      <c r="Z712" s="54">
        <v>0</v>
      </c>
      <c r="AA712" s="54">
        <v>6.1612489999999998</v>
      </c>
      <c r="AB712" s="54">
        <v>0</v>
      </c>
      <c r="AC712" s="54">
        <v>5.8059510000000003</v>
      </c>
      <c r="AD712" s="54">
        <v>1.2338260000000001</v>
      </c>
      <c r="AE712" s="54">
        <v>103.261197</v>
      </c>
      <c r="AF712" s="54">
        <v>8.3389980000000001</v>
      </c>
      <c r="AG712" s="53">
        <v>74.696973</v>
      </c>
      <c r="AH712" s="53">
        <v>5.3823000000000003E-2</v>
      </c>
      <c r="AI712" s="54">
        <v>0.98063400000000001</v>
      </c>
      <c r="AJ712" s="54">
        <v>1.6799139999999999</v>
      </c>
      <c r="AK712" s="53">
        <v>2.1433</v>
      </c>
      <c r="AL712" s="53">
        <v>0</v>
      </c>
      <c r="AM712" s="53">
        <v>2.179E-2</v>
      </c>
      <c r="AN712" s="53">
        <v>0.120673</v>
      </c>
      <c r="AO712" s="53">
        <v>0</v>
      </c>
      <c r="AP712" s="53">
        <v>2.1417310000000001</v>
      </c>
      <c r="AQ712" s="53">
        <v>1.6075649999999999</v>
      </c>
      <c r="AR712" s="53">
        <v>2.9045000000000001E-2</v>
      </c>
      <c r="AS712" s="53">
        <v>2.6454999999999999E-2</v>
      </c>
      <c r="AT712" s="53">
        <v>1.293126</v>
      </c>
      <c r="AU712" s="109">
        <v>0</v>
      </c>
      <c r="AV712" s="109">
        <v>1.4555E-2</v>
      </c>
    </row>
    <row r="713" spans="1:48" x14ac:dyDescent="0.3">
      <c r="A713" s="9">
        <v>712</v>
      </c>
      <c r="B713" s="3">
        <v>43668</v>
      </c>
      <c r="C713" s="112">
        <v>5.413875</v>
      </c>
      <c r="D713" s="54">
        <v>1.6107E-2</v>
      </c>
      <c r="E713" s="112">
        <v>2.6845999999999998E-2</v>
      </c>
      <c r="F713" s="54">
        <v>4.646979</v>
      </c>
      <c r="G713" s="54">
        <v>1.73112</v>
      </c>
      <c r="H713" s="54">
        <v>5.9503009999999996</v>
      </c>
      <c r="I713" s="54">
        <v>3.7567999999999997E-2</v>
      </c>
      <c r="J713" s="54">
        <v>1.557669</v>
      </c>
      <c r="K713" s="54">
        <v>0.94056899999999999</v>
      </c>
      <c r="L713" s="54">
        <v>1.762694</v>
      </c>
      <c r="M713" s="54">
        <v>0.16086600000000001</v>
      </c>
      <c r="N713" s="54">
        <v>1.298565</v>
      </c>
      <c r="O713" s="54">
        <v>0.120155</v>
      </c>
      <c r="P713" s="54">
        <v>6.6753530000000003</v>
      </c>
      <c r="Q713" s="54">
        <v>0</v>
      </c>
      <c r="R713" s="54">
        <v>2.5259E-2</v>
      </c>
      <c r="S713" s="54">
        <v>2.5101</v>
      </c>
      <c r="T713" s="54">
        <v>3.5823000000000001E-2</v>
      </c>
      <c r="U713" s="54">
        <v>5.6933749999999996</v>
      </c>
      <c r="V713" s="54">
        <v>5.8781179999999997</v>
      </c>
      <c r="W713" s="54">
        <v>1.699792</v>
      </c>
      <c r="X713" s="54">
        <v>2.1101000000000002E-2</v>
      </c>
      <c r="Y713" s="54">
        <v>1.41873</v>
      </c>
      <c r="Z713" s="54">
        <v>0</v>
      </c>
      <c r="AA713" s="54">
        <v>6.1198059999999996</v>
      </c>
      <c r="AB713" s="54">
        <v>0</v>
      </c>
      <c r="AC713" s="54">
        <v>5.8059510000000003</v>
      </c>
      <c r="AD713" s="54">
        <v>1.2338260000000001</v>
      </c>
      <c r="AE713" s="54">
        <v>103.384692</v>
      </c>
      <c r="AF713" s="54">
        <v>8.3450640000000007</v>
      </c>
      <c r="AG713" s="53">
        <v>74.659492</v>
      </c>
      <c r="AH713" s="53">
        <v>5.3802999999999997E-2</v>
      </c>
      <c r="AI713" s="54">
        <v>0.97640700000000002</v>
      </c>
      <c r="AJ713" s="54">
        <v>1.679262</v>
      </c>
      <c r="AK713" s="53">
        <v>2.1367000000000003</v>
      </c>
      <c r="AL713" s="53">
        <v>0</v>
      </c>
      <c r="AM713" s="53">
        <v>2.1645999999999999E-2</v>
      </c>
      <c r="AN713" s="53">
        <v>0.12066399999999999</v>
      </c>
      <c r="AO713" s="53">
        <v>0</v>
      </c>
      <c r="AP713" s="53">
        <v>2.1417310000000001</v>
      </c>
      <c r="AQ713" s="53">
        <v>1.6075649999999999</v>
      </c>
      <c r="AR713" s="53">
        <v>2.9045000000000001E-2</v>
      </c>
      <c r="AS713" s="53">
        <v>2.6454999999999999E-2</v>
      </c>
      <c r="AT713" s="53">
        <v>1.2909569999999999</v>
      </c>
      <c r="AU713" s="109">
        <v>0</v>
      </c>
      <c r="AV713" s="109">
        <v>1.4423E-2</v>
      </c>
    </row>
    <row r="714" spans="1:48" x14ac:dyDescent="0.3">
      <c r="A714" s="9">
        <v>713</v>
      </c>
      <c r="B714" s="3">
        <v>43665</v>
      </c>
      <c r="C714" s="112">
        <v>5.4044970000000001</v>
      </c>
      <c r="D714" s="54">
        <v>1.6083E-2</v>
      </c>
      <c r="E714" s="112">
        <v>2.6786000000000001E-2</v>
      </c>
      <c r="F714" s="54">
        <v>4.6409260000000003</v>
      </c>
      <c r="G714" s="54">
        <v>1.728836</v>
      </c>
      <c r="H714" s="54">
        <v>5.9970819999999998</v>
      </c>
      <c r="I714" s="54">
        <v>3.7512999999999998E-2</v>
      </c>
      <c r="J714" s="54">
        <v>1.548062</v>
      </c>
      <c r="K714" s="54">
        <v>0.93610099999999996</v>
      </c>
      <c r="L714" s="54">
        <v>1.758934</v>
      </c>
      <c r="M714" s="54">
        <v>0.16059000000000001</v>
      </c>
      <c r="N714" s="54">
        <v>1.3002899999999999</v>
      </c>
      <c r="O714" s="54">
        <v>0.11994199999999999</v>
      </c>
      <c r="P714" s="54">
        <v>6.6428430000000001</v>
      </c>
      <c r="Q714" s="54">
        <v>0</v>
      </c>
      <c r="R714" s="54">
        <v>2.5118999999999999E-2</v>
      </c>
      <c r="S714" s="54">
        <v>2.4983</v>
      </c>
      <c r="T714" s="54">
        <v>3.6291999999999998E-2</v>
      </c>
      <c r="U714" s="54">
        <v>5.7517649999999998</v>
      </c>
      <c r="V714" s="54">
        <v>5.923324</v>
      </c>
      <c r="W714" s="54">
        <v>1.697222</v>
      </c>
      <c r="X714" s="54">
        <v>2.1063999999999999E-2</v>
      </c>
      <c r="Y714" s="54">
        <v>1.4124300000000001</v>
      </c>
      <c r="Z714" s="54">
        <v>0</v>
      </c>
      <c r="AA714" s="54">
        <v>6.174601</v>
      </c>
      <c r="AB714" s="54">
        <v>0</v>
      </c>
      <c r="AC714" s="54">
        <v>5.838114</v>
      </c>
      <c r="AD714" s="54">
        <v>1.227285</v>
      </c>
      <c r="AE714" s="54">
        <v>102.882762</v>
      </c>
      <c r="AF714" s="54">
        <v>8.3270510000000009</v>
      </c>
      <c r="AG714" s="53">
        <v>74.562934999999996</v>
      </c>
      <c r="AH714" s="53">
        <v>5.3676000000000001E-2</v>
      </c>
      <c r="AI714" s="54">
        <v>0.98367300000000002</v>
      </c>
      <c r="AJ714" s="54">
        <v>1.6765840000000001</v>
      </c>
      <c r="AK714" s="53">
        <v>2.1309999999999998</v>
      </c>
      <c r="AL714" s="53">
        <v>0</v>
      </c>
      <c r="AM714" s="53">
        <v>2.198E-2</v>
      </c>
      <c r="AN714" s="53">
        <v>0.120183</v>
      </c>
      <c r="AO714" s="53">
        <v>0</v>
      </c>
      <c r="AP714" s="53">
        <v>2.1417310000000001</v>
      </c>
      <c r="AQ714" s="53">
        <v>1.6075649999999999</v>
      </c>
      <c r="AR714" s="53">
        <v>2.9045000000000001E-2</v>
      </c>
      <c r="AS714" s="53">
        <v>2.6454999999999999E-2</v>
      </c>
      <c r="AT714" s="53">
        <v>1.2892950000000001</v>
      </c>
      <c r="AU714" s="109">
        <v>0</v>
      </c>
      <c r="AV714" s="109">
        <v>1.4421E-2</v>
      </c>
    </row>
    <row r="715" spans="1:48" x14ac:dyDescent="0.3">
      <c r="A715" s="9">
        <v>714</v>
      </c>
      <c r="B715" s="3">
        <v>43664</v>
      </c>
      <c r="C715" s="112">
        <v>5.4013629999999999</v>
      </c>
      <c r="D715" s="54">
        <v>1.6071999999999999E-2</v>
      </c>
      <c r="E715" s="112">
        <v>2.6766999999999999E-2</v>
      </c>
      <c r="F715" s="54">
        <v>4.6405159999999999</v>
      </c>
      <c r="G715" s="54">
        <v>1.722952</v>
      </c>
      <c r="H715" s="54">
        <v>5.9968370000000002</v>
      </c>
      <c r="I715" s="54">
        <v>3.7069999999999999E-2</v>
      </c>
      <c r="J715" s="54">
        <v>1.5268539999999999</v>
      </c>
      <c r="K715" s="54">
        <v>0.920431</v>
      </c>
      <c r="L715" s="54">
        <v>1.7548379999999999</v>
      </c>
      <c r="M715" s="54">
        <v>0.160499</v>
      </c>
      <c r="N715" s="54">
        <v>1.2934490000000001</v>
      </c>
      <c r="O715" s="54">
        <v>0.11987</v>
      </c>
      <c r="P715" s="54">
        <v>6.6077979999999998</v>
      </c>
      <c r="Q715" s="54">
        <v>0</v>
      </c>
      <c r="R715" s="54">
        <v>2.4830000000000001E-2</v>
      </c>
      <c r="S715" s="54">
        <v>2.4634</v>
      </c>
      <c r="T715" s="54">
        <v>3.6473999999999999E-2</v>
      </c>
      <c r="U715" s="54">
        <v>5.7517649999999998</v>
      </c>
      <c r="V715" s="54">
        <v>5.923324</v>
      </c>
      <c r="W715" s="54">
        <v>1.6929339999999999</v>
      </c>
      <c r="X715" s="54">
        <v>2.1054E-2</v>
      </c>
      <c r="Y715" s="54">
        <v>1.39297</v>
      </c>
      <c r="Z715" s="54">
        <v>0</v>
      </c>
      <c r="AA715" s="54">
        <v>6.174677</v>
      </c>
      <c r="AB715" s="54">
        <v>0</v>
      </c>
      <c r="AC715" s="54">
        <v>5.838114</v>
      </c>
      <c r="AD715" s="54">
        <v>1.227285</v>
      </c>
      <c r="AE715" s="54">
        <v>102.153598</v>
      </c>
      <c r="AF715" s="54">
        <v>8.3004549999999995</v>
      </c>
      <c r="AG715" s="53">
        <v>74.409187000000003</v>
      </c>
      <c r="AH715" s="53">
        <v>5.3564000000000001E-2</v>
      </c>
      <c r="AI715" s="54">
        <v>0.98343499999999995</v>
      </c>
      <c r="AJ715" s="54">
        <v>1.6724460000000001</v>
      </c>
      <c r="AK715" s="53">
        <v>2.1353</v>
      </c>
      <c r="AL715" s="53">
        <v>0</v>
      </c>
      <c r="AM715" s="53">
        <v>2.2034999999999999E-2</v>
      </c>
      <c r="AN715" s="53">
        <v>0.119407</v>
      </c>
      <c r="AO715" s="53">
        <v>0</v>
      </c>
      <c r="AP715" s="53">
        <v>2.1417310000000001</v>
      </c>
      <c r="AQ715" s="53">
        <v>1.6075649999999999</v>
      </c>
      <c r="AR715" s="53">
        <v>2.9045000000000001E-2</v>
      </c>
      <c r="AS715" s="53">
        <v>2.6454999999999999E-2</v>
      </c>
      <c r="AT715" s="53">
        <v>1.2873829999999999</v>
      </c>
      <c r="AU715" s="109">
        <v>0</v>
      </c>
      <c r="AV715" s="109">
        <v>1.4708000000000001E-2</v>
      </c>
    </row>
    <row r="716" spans="1:48" x14ac:dyDescent="0.3">
      <c r="A716" s="9">
        <v>715</v>
      </c>
      <c r="B716" s="3">
        <v>43663</v>
      </c>
      <c r="C716" s="112">
        <v>5.3981890000000003</v>
      </c>
      <c r="D716" s="54">
        <v>1.6062E-2</v>
      </c>
      <c r="E716" s="112">
        <v>2.6748999999999998E-2</v>
      </c>
      <c r="F716" s="54">
        <v>4.6369629999999997</v>
      </c>
      <c r="G716" s="54">
        <v>1.716035</v>
      </c>
      <c r="H716" s="54">
        <v>5.9962989999999996</v>
      </c>
      <c r="I716" s="54">
        <v>3.7398000000000001E-2</v>
      </c>
      <c r="J716" s="54">
        <v>1.4958290000000001</v>
      </c>
      <c r="K716" s="54">
        <v>0.90701900000000002</v>
      </c>
      <c r="L716" s="54">
        <v>1.749957</v>
      </c>
      <c r="M716" s="54">
        <v>0.16040699999999999</v>
      </c>
      <c r="N716" s="54">
        <v>1.2907139999999999</v>
      </c>
      <c r="O716" s="54">
        <v>0.119799</v>
      </c>
      <c r="P716" s="54">
        <v>6.5835179999999998</v>
      </c>
      <c r="Q716" s="54">
        <v>0</v>
      </c>
      <c r="R716" s="54">
        <v>2.4497000000000001E-2</v>
      </c>
      <c r="S716" s="54">
        <v>2.4178999999999999</v>
      </c>
      <c r="T716" s="54">
        <v>3.6641E-2</v>
      </c>
      <c r="U716" s="54">
        <v>5.7517649999999998</v>
      </c>
      <c r="V716" s="54">
        <v>5.923324</v>
      </c>
      <c r="W716" s="54">
        <v>1.6875979999999999</v>
      </c>
      <c r="X716" s="54">
        <v>2.1034000000000001E-2</v>
      </c>
      <c r="Y716" s="54">
        <v>1.36771</v>
      </c>
      <c r="Z716" s="54">
        <v>0</v>
      </c>
      <c r="AA716" s="54">
        <v>6.1770019999999999</v>
      </c>
      <c r="AB716" s="54">
        <v>0</v>
      </c>
      <c r="AC716" s="54">
        <v>5.838114</v>
      </c>
      <c r="AD716" s="54">
        <v>1.227285</v>
      </c>
      <c r="AE716" s="54">
        <v>101.916338</v>
      </c>
      <c r="AF716" s="54">
        <v>8.2711839999999999</v>
      </c>
      <c r="AG716" s="53">
        <v>74.308633</v>
      </c>
      <c r="AH716" s="53">
        <v>5.3335E-2</v>
      </c>
      <c r="AI716" s="54">
        <v>0.98327500000000001</v>
      </c>
      <c r="AJ716" s="54">
        <v>1.667152</v>
      </c>
      <c r="AK716" s="53">
        <v>2.1255000000000002</v>
      </c>
      <c r="AL716" s="53">
        <v>0</v>
      </c>
      <c r="AM716" s="53">
        <v>2.2200999999999999E-2</v>
      </c>
      <c r="AN716" s="53">
        <v>0.11845799999999999</v>
      </c>
      <c r="AO716" s="53">
        <v>0</v>
      </c>
      <c r="AP716" s="53">
        <v>2.1417310000000001</v>
      </c>
      <c r="AQ716" s="53">
        <v>1.6075649999999999</v>
      </c>
      <c r="AR716" s="53">
        <v>2.9045000000000001E-2</v>
      </c>
      <c r="AS716" s="53">
        <v>2.6454999999999999E-2</v>
      </c>
      <c r="AT716" s="53">
        <v>1.283911</v>
      </c>
      <c r="AU716" s="109">
        <v>0</v>
      </c>
      <c r="AV716" s="109">
        <v>1.5127E-2</v>
      </c>
    </row>
    <row r="717" spans="1:48" x14ac:dyDescent="0.3">
      <c r="A717" s="9">
        <v>716</v>
      </c>
      <c r="B717" s="3">
        <v>43662</v>
      </c>
      <c r="C717" s="112">
        <v>5.3947419999999999</v>
      </c>
      <c r="D717" s="54">
        <v>1.6055E-2</v>
      </c>
      <c r="E717" s="112">
        <v>2.6731000000000001E-2</v>
      </c>
      <c r="F717" s="54">
        <v>4.6316430000000004</v>
      </c>
      <c r="G717" s="54">
        <v>1.7136009999999999</v>
      </c>
      <c r="H717" s="54">
        <v>5.9880190000000004</v>
      </c>
      <c r="I717" s="54">
        <v>3.7192000000000003E-2</v>
      </c>
      <c r="J717" s="54">
        <v>1.4795119999999999</v>
      </c>
      <c r="K717" s="54">
        <v>0.89303200000000005</v>
      </c>
      <c r="L717" s="54">
        <v>1.746972</v>
      </c>
      <c r="M717" s="54">
        <v>0.16031699999999999</v>
      </c>
      <c r="N717" s="54">
        <v>1.2848310000000001</v>
      </c>
      <c r="O717" s="54">
        <v>0.11972099999999999</v>
      </c>
      <c r="P717" s="54">
        <v>6.5732379999999999</v>
      </c>
      <c r="Q717" s="54">
        <v>0</v>
      </c>
      <c r="R717" s="54">
        <v>2.4339E-2</v>
      </c>
      <c r="S717" s="54">
        <v>2.3913000000000002</v>
      </c>
      <c r="T717" s="54">
        <v>3.6725000000000001E-2</v>
      </c>
      <c r="U717" s="54">
        <v>5.7517649999999998</v>
      </c>
      <c r="V717" s="54">
        <v>5.923324</v>
      </c>
      <c r="W717" s="54">
        <v>1.677079</v>
      </c>
      <c r="X717" s="54">
        <v>2.1021999999999999E-2</v>
      </c>
      <c r="Y717" s="54">
        <v>1.3527800000000001</v>
      </c>
      <c r="Z717" s="54">
        <v>0</v>
      </c>
      <c r="AA717" s="54">
        <v>6.1649729999999998</v>
      </c>
      <c r="AB717" s="54">
        <v>0</v>
      </c>
      <c r="AC717" s="54">
        <v>5.838114</v>
      </c>
      <c r="AD717" s="54">
        <v>1.227285</v>
      </c>
      <c r="AE717" s="54">
        <v>101.86211299999999</v>
      </c>
      <c r="AF717" s="54">
        <v>8.2417590000000001</v>
      </c>
      <c r="AG717" s="53">
        <v>74.218012000000002</v>
      </c>
      <c r="AH717" s="53">
        <v>5.3212000000000002E-2</v>
      </c>
      <c r="AI717" s="54">
        <v>0.98387899999999995</v>
      </c>
      <c r="AJ717" s="54">
        <v>1.656757</v>
      </c>
      <c r="AK717" s="53">
        <v>2.1215000000000002</v>
      </c>
      <c r="AL717" s="53">
        <v>0</v>
      </c>
      <c r="AM717" s="53">
        <v>2.2224000000000001E-2</v>
      </c>
      <c r="AN717" s="53">
        <v>0.117856</v>
      </c>
      <c r="AO717" s="53">
        <v>0</v>
      </c>
      <c r="AP717" s="53">
        <v>2.1274389999999999</v>
      </c>
      <c r="AQ717" s="53">
        <v>1.6075649999999999</v>
      </c>
      <c r="AR717" s="53">
        <v>2.8868000000000001E-2</v>
      </c>
      <c r="AS717" s="53">
        <v>2.6366000000000001E-2</v>
      </c>
      <c r="AT717" s="53">
        <v>1.283228</v>
      </c>
      <c r="AU717" s="109">
        <v>0</v>
      </c>
      <c r="AV717" s="109">
        <v>1.5398E-2</v>
      </c>
    </row>
    <row r="718" spans="1:48" x14ac:dyDescent="0.3">
      <c r="A718" s="9">
        <v>717</v>
      </c>
      <c r="B718" s="3">
        <v>43658</v>
      </c>
      <c r="C718" s="112">
        <v>5.3821969999999997</v>
      </c>
      <c r="D718" s="54">
        <v>1.6018000000000001E-2</v>
      </c>
      <c r="E718" s="112">
        <v>2.666E-2</v>
      </c>
      <c r="F718" s="54">
        <v>4.6208660000000004</v>
      </c>
      <c r="G718" s="54">
        <v>1.7157340000000001</v>
      </c>
      <c r="H718" s="54">
        <v>5.977239</v>
      </c>
      <c r="I718" s="54">
        <v>3.7289999999999997E-2</v>
      </c>
      <c r="J718" s="54">
        <v>1.5102139999999999</v>
      </c>
      <c r="K718" s="54">
        <v>0.90988599999999997</v>
      </c>
      <c r="L718" s="54">
        <v>1.747131</v>
      </c>
      <c r="M718" s="54">
        <v>0.15995400000000001</v>
      </c>
      <c r="N718" s="54">
        <v>1.2870140000000001</v>
      </c>
      <c r="O718" s="54">
        <v>0.119439</v>
      </c>
      <c r="P718" s="54">
        <v>6.5472590000000004</v>
      </c>
      <c r="Q718" s="54">
        <v>0</v>
      </c>
      <c r="R718" s="54">
        <v>2.4580999999999999E-2</v>
      </c>
      <c r="S718" s="54">
        <v>2.4462999999999999</v>
      </c>
      <c r="T718" s="54">
        <v>3.6145999999999998E-2</v>
      </c>
      <c r="U718" s="54">
        <v>5.6816409999999999</v>
      </c>
      <c r="V718" s="54">
        <v>5.8819790000000003</v>
      </c>
      <c r="W718" s="54">
        <v>1.679705</v>
      </c>
      <c r="X718" s="54">
        <v>2.0972999999999999E-2</v>
      </c>
      <c r="Y718" s="54">
        <v>1.3837699999999999</v>
      </c>
      <c r="Z718" s="54">
        <v>0</v>
      </c>
      <c r="AA718" s="54">
        <v>6.1446189999999996</v>
      </c>
      <c r="AB718" s="54">
        <v>0</v>
      </c>
      <c r="AC718" s="54">
        <v>5.8300450000000001</v>
      </c>
      <c r="AD718" s="54">
        <v>1.22231</v>
      </c>
      <c r="AE718" s="54">
        <v>101.616753</v>
      </c>
      <c r="AF718" s="54">
        <v>8.258813</v>
      </c>
      <c r="AG718" s="53">
        <v>74.119425000000007</v>
      </c>
      <c r="AH718" s="53">
        <v>5.3079000000000001E-2</v>
      </c>
      <c r="AI718" s="54">
        <v>0.98190900000000003</v>
      </c>
      <c r="AJ718" s="54">
        <v>1.659268</v>
      </c>
      <c r="AK718" s="53">
        <v>2.1269</v>
      </c>
      <c r="AL718" s="53">
        <v>0</v>
      </c>
      <c r="AM718" s="53">
        <v>2.2190000000000001E-2</v>
      </c>
      <c r="AN718" s="53">
        <v>0.118504</v>
      </c>
      <c r="AO718" s="53">
        <v>0</v>
      </c>
      <c r="AP718" s="53">
        <v>2.1274389999999999</v>
      </c>
      <c r="AQ718" s="53">
        <v>1.6075649999999999</v>
      </c>
      <c r="AR718" s="53">
        <v>2.8868000000000001E-2</v>
      </c>
      <c r="AS718" s="53">
        <v>2.6366000000000001E-2</v>
      </c>
      <c r="AT718" s="53">
        <v>1.282915</v>
      </c>
      <c r="AU718" s="109">
        <v>0</v>
      </c>
      <c r="AV718" s="109">
        <v>1.5599999999999999E-2</v>
      </c>
    </row>
    <row r="719" spans="1:48" x14ac:dyDescent="0.3">
      <c r="A719" s="9">
        <v>718</v>
      </c>
      <c r="B719" s="3">
        <v>43657</v>
      </c>
      <c r="C719" s="112">
        <v>5.3790579999999997</v>
      </c>
      <c r="D719" s="54">
        <v>1.601E-2</v>
      </c>
      <c r="E719" s="112">
        <v>2.6641999999999999E-2</v>
      </c>
      <c r="F719" s="54">
        <v>4.6213930000000003</v>
      </c>
      <c r="G719" s="54">
        <v>1.7165779999999999</v>
      </c>
      <c r="H719" s="54">
        <v>6.0567140000000004</v>
      </c>
      <c r="I719" s="54">
        <v>3.7191000000000002E-2</v>
      </c>
      <c r="J719" s="54">
        <v>1.498481</v>
      </c>
      <c r="K719" s="54">
        <v>0.89680499999999996</v>
      </c>
      <c r="L719" s="54">
        <v>1.747217</v>
      </c>
      <c r="M719" s="54">
        <v>0.15986400000000001</v>
      </c>
      <c r="N719" s="54">
        <v>1.288751</v>
      </c>
      <c r="O719" s="54">
        <v>0.119368</v>
      </c>
      <c r="P719" s="54">
        <v>6.543933</v>
      </c>
      <c r="Q719" s="54">
        <v>0</v>
      </c>
      <c r="R719" s="54">
        <v>2.4423E-2</v>
      </c>
      <c r="S719" s="54">
        <v>2.4299999999999997</v>
      </c>
      <c r="T719" s="54">
        <v>3.6532000000000002E-2</v>
      </c>
      <c r="U719" s="54">
        <v>5.6816409999999999</v>
      </c>
      <c r="V719" s="54">
        <v>5.8819790000000003</v>
      </c>
      <c r="W719" s="54">
        <v>1.6868399999999999</v>
      </c>
      <c r="X719" s="54">
        <v>2.0961E-2</v>
      </c>
      <c r="Y719" s="54">
        <v>1.3748399999999998</v>
      </c>
      <c r="Z719" s="54">
        <v>0</v>
      </c>
      <c r="AA719" s="54">
        <v>6.2246230000000002</v>
      </c>
      <c r="AB719" s="54">
        <v>0</v>
      </c>
      <c r="AC719" s="54">
        <v>5.8300450000000001</v>
      </c>
      <c r="AD719" s="54">
        <v>1.22231</v>
      </c>
      <c r="AE719" s="54">
        <v>101.809217</v>
      </c>
      <c r="AF719" s="54">
        <v>8.2555949999999996</v>
      </c>
      <c r="AG719" s="53">
        <v>74.089708999999999</v>
      </c>
      <c r="AH719" s="53">
        <v>5.3031000000000002E-2</v>
      </c>
      <c r="AI719" s="54">
        <v>0.98962899999999998</v>
      </c>
      <c r="AJ719" s="54">
        <v>1.666248</v>
      </c>
      <c r="AK719" s="53">
        <v>2.1229</v>
      </c>
      <c r="AL719" s="53">
        <v>0</v>
      </c>
      <c r="AM719" s="53">
        <v>2.2266999999999999E-2</v>
      </c>
      <c r="AN719" s="53">
        <v>0.11816400000000001</v>
      </c>
      <c r="AO719" s="53">
        <v>0</v>
      </c>
      <c r="AP719" s="53">
        <v>2.1274389999999999</v>
      </c>
      <c r="AQ719" s="53">
        <v>1.6075649999999999</v>
      </c>
      <c r="AR719" s="53">
        <v>2.8868000000000001E-2</v>
      </c>
      <c r="AS719" s="53">
        <v>2.6366000000000001E-2</v>
      </c>
      <c r="AT719" s="53">
        <v>1.2825040000000001</v>
      </c>
      <c r="AU719" s="109">
        <v>0</v>
      </c>
      <c r="AV719" s="109">
        <v>1.5792E-2</v>
      </c>
    </row>
    <row r="720" spans="1:48" x14ac:dyDescent="0.3">
      <c r="A720" s="9">
        <v>719</v>
      </c>
      <c r="B720" s="3">
        <v>43656</v>
      </c>
      <c r="C720" s="112">
        <v>5.375896</v>
      </c>
      <c r="D720" s="54">
        <v>1.6E-2</v>
      </c>
      <c r="E720" s="112">
        <v>2.6623999999999998E-2</v>
      </c>
      <c r="F720" s="54">
        <v>4.6163670000000003</v>
      </c>
      <c r="G720" s="54">
        <v>1.708683</v>
      </c>
      <c r="H720" s="54">
        <v>6.0348139999999999</v>
      </c>
      <c r="I720" s="54">
        <v>3.6962000000000002E-2</v>
      </c>
      <c r="J720" s="54">
        <v>1.4809589999999999</v>
      </c>
      <c r="K720" s="54">
        <v>0.88250200000000001</v>
      </c>
      <c r="L720" s="54">
        <v>1.7445390000000001</v>
      </c>
      <c r="M720" s="54">
        <v>0.159776</v>
      </c>
      <c r="N720" s="54">
        <v>1.2814289999999999</v>
      </c>
      <c r="O720" s="54">
        <v>0.119297</v>
      </c>
      <c r="P720" s="54">
        <v>6.5450710000000001</v>
      </c>
      <c r="Q720" s="54">
        <v>0</v>
      </c>
      <c r="R720" s="54">
        <v>2.4088999999999999E-2</v>
      </c>
      <c r="S720" s="54">
        <v>2.3845000000000001</v>
      </c>
      <c r="T720" s="54">
        <v>3.6040000000000003E-2</v>
      </c>
      <c r="U720" s="54">
        <v>5.6816409999999999</v>
      </c>
      <c r="V720" s="54">
        <v>5.8819790000000003</v>
      </c>
      <c r="W720" s="54">
        <v>1.681888</v>
      </c>
      <c r="X720" s="54">
        <v>2.0948999999999999E-2</v>
      </c>
      <c r="Y720" s="54">
        <v>1.3492799999999998</v>
      </c>
      <c r="Z720" s="54">
        <v>0</v>
      </c>
      <c r="AA720" s="54">
        <v>6.2012349999999996</v>
      </c>
      <c r="AB720" s="54">
        <v>0</v>
      </c>
      <c r="AC720" s="54">
        <v>5.8300450000000001</v>
      </c>
      <c r="AD720" s="54">
        <v>1.22231</v>
      </c>
      <c r="AE720" s="54">
        <v>101.890463</v>
      </c>
      <c r="AF720" s="54">
        <v>8.2417850000000001</v>
      </c>
      <c r="AG720" s="53">
        <v>73.970881000000006</v>
      </c>
      <c r="AH720" s="53">
        <v>5.2964999999999998E-2</v>
      </c>
      <c r="AI720" s="54">
        <v>0.98666699999999996</v>
      </c>
      <c r="AJ720" s="54">
        <v>1.6613640000000001</v>
      </c>
      <c r="AK720" s="53">
        <v>2.1177000000000001</v>
      </c>
      <c r="AL720" s="53">
        <v>0</v>
      </c>
      <c r="AM720" s="53">
        <v>2.1797E-2</v>
      </c>
      <c r="AN720" s="53">
        <v>0.117081</v>
      </c>
      <c r="AO720" s="53">
        <v>0</v>
      </c>
      <c r="AP720" s="53">
        <v>2.1274389999999999</v>
      </c>
      <c r="AQ720" s="53">
        <v>1.6075649999999999</v>
      </c>
      <c r="AR720" s="53">
        <v>2.8868000000000001E-2</v>
      </c>
      <c r="AS720" s="53">
        <v>2.6366000000000001E-2</v>
      </c>
      <c r="AT720" s="53">
        <v>1.280535</v>
      </c>
      <c r="AU720" s="109">
        <v>0</v>
      </c>
      <c r="AV720" s="109">
        <v>1.5126000000000001E-2</v>
      </c>
    </row>
    <row r="721" spans="1:48" x14ac:dyDescent="0.3">
      <c r="A721" s="9">
        <v>720</v>
      </c>
      <c r="B721" s="3">
        <v>43655</v>
      </c>
      <c r="C721" s="112">
        <v>5.3726929999999999</v>
      </c>
      <c r="D721" s="54">
        <v>1.5990999999999998E-2</v>
      </c>
      <c r="E721" s="112">
        <v>2.6606000000000001E-2</v>
      </c>
      <c r="F721" s="54">
        <v>4.616314</v>
      </c>
      <c r="G721" s="54">
        <v>1.7147049999999999</v>
      </c>
      <c r="H721" s="54">
        <v>6.0506399999999996</v>
      </c>
      <c r="I721" s="54">
        <v>3.7319999999999999E-2</v>
      </c>
      <c r="J721" s="54">
        <v>1.503185</v>
      </c>
      <c r="K721" s="54">
        <v>0.89361500000000005</v>
      </c>
      <c r="L721" s="54">
        <v>1.7459359999999999</v>
      </c>
      <c r="M721" s="54">
        <v>0.15968299999999999</v>
      </c>
      <c r="N721" s="54">
        <v>1.2853110000000001</v>
      </c>
      <c r="O721" s="54">
        <v>0.119227</v>
      </c>
      <c r="P721" s="54">
        <v>6.5396340000000004</v>
      </c>
      <c r="Q721" s="54">
        <v>0</v>
      </c>
      <c r="R721" s="54">
        <v>2.4353E-2</v>
      </c>
      <c r="S721" s="54">
        <v>2.4457</v>
      </c>
      <c r="T721" s="54">
        <v>3.5952999999999999E-2</v>
      </c>
      <c r="U721" s="54">
        <v>5.6816409999999999</v>
      </c>
      <c r="V721" s="54">
        <v>5.8819790000000003</v>
      </c>
      <c r="W721" s="54">
        <v>1.68388</v>
      </c>
      <c r="X721" s="54">
        <v>2.0936E-2</v>
      </c>
      <c r="Y721" s="54">
        <v>1.3842299999999998</v>
      </c>
      <c r="Z721" s="54">
        <v>0</v>
      </c>
      <c r="AA721" s="54">
        <v>6.2117230000000001</v>
      </c>
      <c r="AB721" s="54">
        <v>0</v>
      </c>
      <c r="AC721" s="54">
        <v>5.8300450000000001</v>
      </c>
      <c r="AD721" s="54">
        <v>1.22231</v>
      </c>
      <c r="AE721" s="54">
        <v>101.81674700000001</v>
      </c>
      <c r="AF721" s="54">
        <v>8.2396580000000004</v>
      </c>
      <c r="AG721" s="53">
        <v>74.003096999999997</v>
      </c>
      <c r="AH721" s="53">
        <v>5.3152999999999999E-2</v>
      </c>
      <c r="AI721" s="54">
        <v>0.98826999999999998</v>
      </c>
      <c r="AJ721" s="54">
        <v>1.6630529999999999</v>
      </c>
      <c r="AK721" s="53">
        <v>2.1361000000000003</v>
      </c>
      <c r="AL721" s="53">
        <v>0</v>
      </c>
      <c r="AM721" s="53">
        <v>2.1919000000000001E-2</v>
      </c>
      <c r="AN721" s="53">
        <v>0.118113</v>
      </c>
      <c r="AO721" s="53">
        <v>0</v>
      </c>
      <c r="AP721" s="53">
        <v>2.1491609999999999</v>
      </c>
      <c r="AQ721" s="53">
        <v>1.6075649999999999</v>
      </c>
      <c r="AR721" s="53">
        <v>2.8982999999999998E-2</v>
      </c>
      <c r="AS721" s="53">
        <v>2.6289E-2</v>
      </c>
      <c r="AT721" s="53">
        <v>1.281838</v>
      </c>
      <c r="AU721" s="109">
        <v>0</v>
      </c>
      <c r="AV721" s="109">
        <v>1.5027E-2</v>
      </c>
    </row>
    <row r="722" spans="1:48" x14ac:dyDescent="0.3">
      <c r="A722" s="9">
        <v>721</v>
      </c>
      <c r="B722" s="3">
        <v>43654</v>
      </c>
      <c r="C722" s="112">
        <v>5.3693229999999996</v>
      </c>
      <c r="D722" s="54">
        <v>1.5982E-2</v>
      </c>
      <c r="E722" s="112">
        <v>2.6589000000000002E-2</v>
      </c>
      <c r="F722" s="54">
        <v>4.609756</v>
      </c>
      <c r="G722" s="54">
        <v>1.7119679999999999</v>
      </c>
      <c r="H722" s="54">
        <v>5.9559939999999996</v>
      </c>
      <c r="I722" s="54">
        <v>3.6729999999999999E-2</v>
      </c>
      <c r="J722" s="54">
        <v>1.521496</v>
      </c>
      <c r="K722" s="54">
        <v>0.89878499999999995</v>
      </c>
      <c r="L722" s="54">
        <v>1.7433989999999999</v>
      </c>
      <c r="M722" s="54">
        <v>0.15959200000000001</v>
      </c>
      <c r="N722" s="54">
        <v>1.281088</v>
      </c>
      <c r="O722" s="54">
        <v>0.11916300000000001</v>
      </c>
      <c r="P722" s="54">
        <v>6.5561340000000001</v>
      </c>
      <c r="Q722" s="54">
        <v>0</v>
      </c>
      <c r="R722" s="54">
        <v>2.4398E-2</v>
      </c>
      <c r="S722" s="54">
        <v>2.4663999999999997</v>
      </c>
      <c r="T722" s="54">
        <v>3.5597999999999998E-2</v>
      </c>
      <c r="U722" s="54">
        <v>5.6816409999999999</v>
      </c>
      <c r="V722" s="54">
        <v>5.8819790000000003</v>
      </c>
      <c r="W722" s="54">
        <v>1.680814</v>
      </c>
      <c r="X722" s="54">
        <v>2.0923000000000001E-2</v>
      </c>
      <c r="Y722" s="54">
        <v>1.3955200000000001</v>
      </c>
      <c r="Z722" s="54">
        <v>0</v>
      </c>
      <c r="AA722" s="54">
        <v>6.0993950000000003</v>
      </c>
      <c r="AB722" s="54">
        <v>0</v>
      </c>
      <c r="AC722" s="54">
        <v>5.8300450000000001</v>
      </c>
      <c r="AD722" s="54">
        <v>1.22231</v>
      </c>
      <c r="AE722" s="54">
        <v>102.15158599999999</v>
      </c>
      <c r="AF722" s="54">
        <v>8.2271929999999998</v>
      </c>
      <c r="AG722" s="53">
        <v>73.928640000000001</v>
      </c>
      <c r="AH722" s="53">
        <v>5.3159999999999999E-2</v>
      </c>
      <c r="AI722" s="54">
        <v>0.97265100000000004</v>
      </c>
      <c r="AJ722" s="54">
        <v>1.660379</v>
      </c>
      <c r="AK722" s="53">
        <v>2.1368999999999998</v>
      </c>
      <c r="AL722" s="53">
        <v>0</v>
      </c>
      <c r="AM722" s="53">
        <v>2.1343000000000001E-2</v>
      </c>
      <c r="AN722" s="53">
        <v>0.11811199999999999</v>
      </c>
      <c r="AO722" s="53">
        <v>0</v>
      </c>
      <c r="AP722" s="53">
        <v>2.1491609999999999</v>
      </c>
      <c r="AQ722" s="53">
        <v>1.6075649999999999</v>
      </c>
      <c r="AR722" s="53">
        <v>2.8982999999999998E-2</v>
      </c>
      <c r="AS722" s="53">
        <v>2.6289E-2</v>
      </c>
      <c r="AT722" s="53">
        <v>1.2816129999999999</v>
      </c>
      <c r="AU722" s="109">
        <v>0</v>
      </c>
      <c r="AV722" s="109">
        <v>1.4773E-2</v>
      </c>
    </row>
    <row r="723" spans="1:48" x14ac:dyDescent="0.3">
      <c r="A723" s="9">
        <v>722</v>
      </c>
      <c r="B723" s="3">
        <v>43651</v>
      </c>
      <c r="C723" s="112">
        <v>5.3598379999999999</v>
      </c>
      <c r="D723" s="54">
        <v>1.5956000000000001E-2</v>
      </c>
      <c r="E723" s="112">
        <v>2.6537999999999999E-2</v>
      </c>
      <c r="F723" s="54">
        <v>4.603345</v>
      </c>
      <c r="G723" s="54">
        <v>1.7085790000000001</v>
      </c>
      <c r="H723" s="54">
        <v>5.9517009999999999</v>
      </c>
      <c r="I723" s="54">
        <v>3.6644999999999997E-2</v>
      </c>
      <c r="J723" s="54">
        <v>1.5219229999999999</v>
      </c>
      <c r="K723" s="54">
        <v>0.90179299999999996</v>
      </c>
      <c r="L723" s="54">
        <v>1.7407729999999999</v>
      </c>
      <c r="M723" s="54">
        <v>0.15932099999999999</v>
      </c>
      <c r="N723" s="54">
        <v>1.281196</v>
      </c>
      <c r="O723" s="54">
        <v>0.118952</v>
      </c>
      <c r="P723" s="54">
        <v>6.5500800000000003</v>
      </c>
      <c r="Q723" s="54">
        <v>0</v>
      </c>
      <c r="R723" s="54">
        <v>2.4471E-2</v>
      </c>
      <c r="S723" s="54">
        <v>2.4661</v>
      </c>
      <c r="T723" s="54">
        <v>3.5735999999999997E-2</v>
      </c>
      <c r="U723" s="54">
        <v>5.7667469999999996</v>
      </c>
      <c r="V723" s="54">
        <v>5.9570230000000004</v>
      </c>
      <c r="W723" s="54">
        <v>1.678496</v>
      </c>
      <c r="X723" s="54">
        <v>2.0882000000000001E-2</v>
      </c>
      <c r="Y723" s="54">
        <v>1.3954599999999999</v>
      </c>
      <c r="Z723" s="54">
        <v>0</v>
      </c>
      <c r="AA723" s="54">
        <v>6.0912559999999996</v>
      </c>
      <c r="AB723" s="54">
        <v>0</v>
      </c>
      <c r="AC723" s="54">
        <v>5.8755839999999999</v>
      </c>
      <c r="AD723" s="54">
        <v>1.218113</v>
      </c>
      <c r="AE723" s="54">
        <v>102.039153</v>
      </c>
      <c r="AF723" s="54">
        <v>8.2418209999999998</v>
      </c>
      <c r="AG723" s="53">
        <v>73.835654000000005</v>
      </c>
      <c r="AH723" s="53">
        <v>5.3159999999999999E-2</v>
      </c>
      <c r="AI723" s="54">
        <v>0.97153900000000004</v>
      </c>
      <c r="AJ723" s="54">
        <v>1.6582060000000001</v>
      </c>
      <c r="AK723" s="53">
        <v>2.1315</v>
      </c>
      <c r="AL723" s="53">
        <v>0</v>
      </c>
      <c r="AM723" s="53">
        <v>2.1276E-2</v>
      </c>
      <c r="AN723" s="53">
        <v>0.118265</v>
      </c>
      <c r="AO723" s="53">
        <v>0</v>
      </c>
      <c r="AP723" s="53">
        <v>2.1491609999999999</v>
      </c>
      <c r="AQ723" s="53">
        <v>1.6075649999999999</v>
      </c>
      <c r="AR723" s="53">
        <v>2.8982999999999998E-2</v>
      </c>
      <c r="AS723" s="53">
        <v>2.6289E-2</v>
      </c>
      <c r="AT723" s="53">
        <v>1.2784249999999999</v>
      </c>
      <c r="AU723" s="109">
        <v>0</v>
      </c>
      <c r="AV723" s="109">
        <v>1.4548999999999999E-2</v>
      </c>
    </row>
    <row r="724" spans="1:48" x14ac:dyDescent="0.3">
      <c r="A724" s="9">
        <v>723</v>
      </c>
      <c r="B724" s="3">
        <v>43650</v>
      </c>
      <c r="C724" s="112">
        <v>5.3566779999999996</v>
      </c>
      <c r="D724" s="54">
        <v>1.5945000000000001E-2</v>
      </c>
      <c r="E724" s="112">
        <v>2.6519999999999998E-2</v>
      </c>
      <c r="F724" s="54">
        <v>4.5994190000000001</v>
      </c>
      <c r="G724" s="54">
        <v>1.708666</v>
      </c>
      <c r="H724" s="54">
        <v>5.986059</v>
      </c>
      <c r="I724" s="54">
        <v>3.7185999999999997E-2</v>
      </c>
      <c r="J724" s="54">
        <v>1.519706</v>
      </c>
      <c r="K724" s="54">
        <v>0.90387499999999998</v>
      </c>
      <c r="L724" s="54">
        <v>1.739951</v>
      </c>
      <c r="M724" s="54">
        <v>0.15923000000000001</v>
      </c>
      <c r="N724" s="54">
        <v>1.2845500000000001</v>
      </c>
      <c r="O724" s="54">
        <v>0.118881</v>
      </c>
      <c r="P724" s="54">
        <v>6.5354929999999998</v>
      </c>
      <c r="Q724" s="54">
        <v>0</v>
      </c>
      <c r="R724" s="54">
        <v>2.4444E-2</v>
      </c>
      <c r="S724" s="54">
        <v>2.4632000000000001</v>
      </c>
      <c r="T724" s="54">
        <v>3.5951999999999998E-2</v>
      </c>
      <c r="U724" s="54">
        <v>5.7667469999999996</v>
      </c>
      <c r="V724" s="54">
        <v>5.9570230000000004</v>
      </c>
      <c r="W724" s="54">
        <v>1.6800079999999999</v>
      </c>
      <c r="X724" s="54">
        <v>2.0868000000000001E-2</v>
      </c>
      <c r="Y724" s="54">
        <v>1.3941600000000001</v>
      </c>
      <c r="Z724" s="54">
        <v>0</v>
      </c>
      <c r="AA724" s="54">
        <v>6.1285850000000002</v>
      </c>
      <c r="AB724" s="54">
        <v>0</v>
      </c>
      <c r="AC724" s="54">
        <v>5.8755839999999999</v>
      </c>
      <c r="AD724" s="54">
        <v>1.218113</v>
      </c>
      <c r="AE724" s="54">
        <v>101.741305</v>
      </c>
      <c r="AF724" s="54">
        <v>8.2186149999999998</v>
      </c>
      <c r="AG724" s="53">
        <v>73.834366000000003</v>
      </c>
      <c r="AH724" s="53">
        <v>5.3115000000000002E-2</v>
      </c>
      <c r="AI724" s="54">
        <v>0.97758100000000003</v>
      </c>
      <c r="AJ724" s="54">
        <v>1.659645</v>
      </c>
      <c r="AK724" s="53">
        <v>2.1341999999999999</v>
      </c>
      <c r="AL724" s="53">
        <v>0</v>
      </c>
      <c r="AM724" s="53">
        <v>2.1375000000000002E-2</v>
      </c>
      <c r="AN724" s="53">
        <v>0.118301</v>
      </c>
      <c r="AO724" s="53">
        <v>0</v>
      </c>
      <c r="AP724" s="53">
        <v>2.1491609999999999</v>
      </c>
      <c r="AQ724" s="53">
        <v>1.6075649999999999</v>
      </c>
      <c r="AR724" s="53">
        <v>2.8982999999999998E-2</v>
      </c>
      <c r="AS724" s="53">
        <v>2.6289E-2</v>
      </c>
      <c r="AT724" s="53">
        <v>1.2776749999999999</v>
      </c>
      <c r="AU724" s="109">
        <v>0</v>
      </c>
      <c r="AV724" s="109">
        <v>1.4633999999999999E-2</v>
      </c>
    </row>
    <row r="725" spans="1:48" x14ac:dyDescent="0.3">
      <c r="A725" s="9">
        <v>724</v>
      </c>
      <c r="B725" s="3">
        <v>43649</v>
      </c>
      <c r="C725" s="112">
        <v>5.3534790000000001</v>
      </c>
      <c r="D725" s="54">
        <v>1.5935000000000001E-2</v>
      </c>
      <c r="E725" s="112">
        <v>2.6502999999999999E-2</v>
      </c>
      <c r="F725" s="54">
        <v>4.5994320000000002</v>
      </c>
      <c r="G725" s="54">
        <v>1.711843</v>
      </c>
      <c r="H725" s="54">
        <v>6.0268949999999997</v>
      </c>
      <c r="I725" s="54">
        <v>3.6610999999999998E-2</v>
      </c>
      <c r="J725" s="54">
        <v>1.53633</v>
      </c>
      <c r="K725" s="54">
        <v>0.90563099999999996</v>
      </c>
      <c r="L725" s="54">
        <v>1.742116</v>
      </c>
      <c r="M725" s="54">
        <v>0.159137</v>
      </c>
      <c r="N725" s="54">
        <v>1.284775</v>
      </c>
      <c r="O725" s="54">
        <v>0.118812</v>
      </c>
      <c r="P725" s="54">
        <v>6.5268839999999999</v>
      </c>
      <c r="Q725" s="54">
        <v>0</v>
      </c>
      <c r="R725" s="54">
        <v>2.4622000000000002E-2</v>
      </c>
      <c r="S725" s="54">
        <v>2.4851000000000001</v>
      </c>
      <c r="T725" s="54">
        <v>3.6006999999999997E-2</v>
      </c>
      <c r="U725" s="54">
        <v>5.7667469999999996</v>
      </c>
      <c r="V725" s="54">
        <v>5.9570230000000004</v>
      </c>
      <c r="W725" s="54">
        <v>1.6777820000000001</v>
      </c>
      <c r="X725" s="54">
        <v>2.0854999999999999E-2</v>
      </c>
      <c r="Y725" s="54">
        <v>1.4063300000000001</v>
      </c>
      <c r="Z725" s="54">
        <v>0</v>
      </c>
      <c r="AA725" s="54">
        <v>6.1715869999999997</v>
      </c>
      <c r="AB725" s="54">
        <v>0</v>
      </c>
      <c r="AC725" s="54">
        <v>5.8755839999999999</v>
      </c>
      <c r="AD725" s="54">
        <v>1.218113</v>
      </c>
      <c r="AE725" s="54">
        <v>101.578954</v>
      </c>
      <c r="AF725" s="54">
        <v>8.2286199999999994</v>
      </c>
      <c r="AG725" s="53">
        <v>73.788881000000003</v>
      </c>
      <c r="AH725" s="53">
        <v>5.3185000000000003E-2</v>
      </c>
      <c r="AI725" s="54">
        <v>0.981769</v>
      </c>
      <c r="AJ725" s="54">
        <v>1.6574070000000001</v>
      </c>
      <c r="AK725" s="53">
        <v>2.1412</v>
      </c>
      <c r="AL725" s="53">
        <v>0</v>
      </c>
      <c r="AM725" s="53">
        <v>2.1585E-2</v>
      </c>
      <c r="AN725" s="53">
        <v>0.118864</v>
      </c>
      <c r="AO725" s="53">
        <v>0</v>
      </c>
      <c r="AP725" s="53">
        <v>2.1491609999999999</v>
      </c>
      <c r="AQ725" s="53">
        <v>1.6075649999999999</v>
      </c>
      <c r="AR725" s="53">
        <v>2.8982999999999998E-2</v>
      </c>
      <c r="AS725" s="53">
        <v>2.6289E-2</v>
      </c>
      <c r="AT725" s="53">
        <v>1.2799149999999999</v>
      </c>
      <c r="AU725" s="109">
        <v>0</v>
      </c>
      <c r="AV725" s="109">
        <v>1.4621E-2</v>
      </c>
    </row>
    <row r="726" spans="1:48" x14ac:dyDescent="0.3">
      <c r="A726" s="9">
        <v>725</v>
      </c>
      <c r="B726" s="3">
        <v>43648</v>
      </c>
      <c r="C726" s="112">
        <v>5.3500769999999997</v>
      </c>
      <c r="D726" s="54">
        <v>1.5923E-2</v>
      </c>
      <c r="E726" s="112">
        <v>2.6485000000000002E-2</v>
      </c>
      <c r="F726" s="54">
        <v>4.5959500000000002</v>
      </c>
      <c r="G726" s="54">
        <v>1.7101150000000001</v>
      </c>
      <c r="H726" s="54">
        <v>6.0390459999999999</v>
      </c>
      <c r="I726" s="54">
        <v>3.6603999999999998E-2</v>
      </c>
      <c r="J726" s="54">
        <v>1.5266439999999999</v>
      </c>
      <c r="K726" s="54">
        <v>0.90110599999999996</v>
      </c>
      <c r="L726" s="54">
        <v>1.7401580000000001</v>
      </c>
      <c r="M726" s="54">
        <v>0.15904299999999999</v>
      </c>
      <c r="N726" s="54">
        <v>1.2835190000000001</v>
      </c>
      <c r="O726" s="54">
        <v>0.118741</v>
      </c>
      <c r="P726" s="54">
        <v>6.5318100000000001</v>
      </c>
      <c r="Q726" s="54">
        <v>0</v>
      </c>
      <c r="R726" s="54">
        <v>2.4482E-2</v>
      </c>
      <c r="S726" s="54">
        <v>2.4659</v>
      </c>
      <c r="T726" s="54">
        <v>3.6033999999999997E-2</v>
      </c>
      <c r="U726" s="54">
        <v>5.7667469999999996</v>
      </c>
      <c r="V726" s="54">
        <v>5.9570230000000004</v>
      </c>
      <c r="W726" s="54">
        <v>1.677251</v>
      </c>
      <c r="X726" s="54">
        <v>2.0854000000000001E-2</v>
      </c>
      <c r="Y726" s="54">
        <v>1.3957700000000002</v>
      </c>
      <c r="Z726" s="54">
        <v>0</v>
      </c>
      <c r="AA726" s="54">
        <v>6.1868020000000001</v>
      </c>
      <c r="AB726" s="54">
        <v>0</v>
      </c>
      <c r="AC726" s="54">
        <v>5.8755839999999999</v>
      </c>
      <c r="AD726" s="54">
        <v>1.218113</v>
      </c>
      <c r="AE726" s="54">
        <v>101.660518</v>
      </c>
      <c r="AF726" s="54">
        <v>8.2638599999999993</v>
      </c>
      <c r="AG726" s="53">
        <v>73.767100999999997</v>
      </c>
      <c r="AH726" s="53">
        <v>5.3108000000000002E-2</v>
      </c>
      <c r="AI726" s="54">
        <v>0.98352099999999998</v>
      </c>
      <c r="AJ726" s="54">
        <v>1.656798</v>
      </c>
      <c r="AK726" s="53">
        <v>2.1292999999999997</v>
      </c>
      <c r="AL726" s="53">
        <v>0</v>
      </c>
      <c r="AM726" s="53">
        <v>2.1895000000000001E-2</v>
      </c>
      <c r="AN726" s="53">
        <v>0.118649</v>
      </c>
      <c r="AO726" s="53">
        <v>0</v>
      </c>
      <c r="AP726" s="53">
        <v>2.123513</v>
      </c>
      <c r="AQ726" s="53">
        <v>1.6075649999999999</v>
      </c>
      <c r="AR726" s="53">
        <v>2.8768999999999999E-2</v>
      </c>
      <c r="AS726" s="53">
        <v>2.6187999999999999E-2</v>
      </c>
      <c r="AT726" s="53">
        <v>1.2786979999999999</v>
      </c>
      <c r="AU726" s="109">
        <v>0</v>
      </c>
      <c r="AV726" s="109">
        <v>1.5329000000000001E-2</v>
      </c>
    </row>
    <row r="727" spans="1:48" x14ac:dyDescent="0.3">
      <c r="A727" s="9">
        <v>726</v>
      </c>
      <c r="B727" s="3">
        <v>43647</v>
      </c>
      <c r="C727" s="112">
        <v>5.3456770000000002</v>
      </c>
      <c r="D727" s="54">
        <v>1.5911999999999999E-2</v>
      </c>
      <c r="E727" s="112">
        <v>2.6467999999999998E-2</v>
      </c>
      <c r="F727" s="54">
        <v>4.5962399999999999</v>
      </c>
      <c r="G727" s="54">
        <v>1.705179</v>
      </c>
      <c r="H727" s="54">
        <v>6.0797809999999997</v>
      </c>
      <c r="I727" s="54">
        <v>3.7763999999999999E-2</v>
      </c>
      <c r="J727" s="54">
        <v>1.4904759999999999</v>
      </c>
      <c r="K727" s="54">
        <v>0.88658199999999998</v>
      </c>
      <c r="L727" s="54">
        <v>1.7338549999999999</v>
      </c>
      <c r="M727" s="54">
        <v>0.158946</v>
      </c>
      <c r="N727" s="54">
        <v>1.282108</v>
      </c>
      <c r="O727" s="54">
        <v>0.11867</v>
      </c>
      <c r="P727" s="54">
        <v>6.5016759999999998</v>
      </c>
      <c r="Q727" s="54">
        <v>0</v>
      </c>
      <c r="R727" s="54">
        <v>2.3951E-2</v>
      </c>
      <c r="S727" s="54">
        <v>2.3990999999999998</v>
      </c>
      <c r="T727" s="54">
        <v>3.5999000000000003E-2</v>
      </c>
      <c r="U727" s="54">
        <v>5.8175999999999997</v>
      </c>
      <c r="V727" s="54">
        <v>6.0087380000000001</v>
      </c>
      <c r="W727" s="54">
        <v>1.6811400000000001</v>
      </c>
      <c r="X727" s="54">
        <v>2.0840999999999998E-2</v>
      </c>
      <c r="Y727" s="54">
        <v>1.35911</v>
      </c>
      <c r="Z727" s="54">
        <v>0</v>
      </c>
      <c r="AA727" s="54">
        <v>6.2438229999999999</v>
      </c>
      <c r="AB727" s="54">
        <v>0</v>
      </c>
      <c r="AC727" s="54">
        <v>5.9027229999999999</v>
      </c>
      <c r="AD727" s="54">
        <v>1.2181299999999999</v>
      </c>
      <c r="AE727" s="54">
        <v>101.414143</v>
      </c>
      <c r="AF727" s="54">
        <v>8.2093849999999993</v>
      </c>
      <c r="AG727" s="53">
        <v>73.881131999999994</v>
      </c>
      <c r="AH727" s="53">
        <v>5.2907999999999997E-2</v>
      </c>
      <c r="AI727" s="54">
        <v>0.99456599999999995</v>
      </c>
      <c r="AJ727" s="54">
        <v>1.6607229999999999</v>
      </c>
      <c r="AK727" s="53">
        <v>2.1341000000000001</v>
      </c>
      <c r="AL727" s="53">
        <v>0</v>
      </c>
      <c r="AM727" s="53">
        <v>2.2259000000000001E-2</v>
      </c>
      <c r="AN727" s="53">
        <v>0.117728</v>
      </c>
      <c r="AO727" s="53">
        <v>0</v>
      </c>
      <c r="AP727" s="53">
        <v>2.123513</v>
      </c>
      <c r="AQ727" s="53">
        <v>1.6075649999999999</v>
      </c>
      <c r="AR727" s="53">
        <v>2.8768999999999999E-2</v>
      </c>
      <c r="AS727" s="53">
        <v>2.6187999999999999E-2</v>
      </c>
      <c r="AT727" s="53">
        <v>1.2759609999999999</v>
      </c>
      <c r="AU727" s="109">
        <v>0</v>
      </c>
      <c r="AV727" s="109">
        <v>1.5257E-2</v>
      </c>
    </row>
    <row r="728" spans="1:48" x14ac:dyDescent="0.3">
      <c r="A728" s="9">
        <v>727</v>
      </c>
      <c r="B728" s="3">
        <v>43644</v>
      </c>
      <c r="C728" s="112">
        <v>5.3362569999999998</v>
      </c>
      <c r="D728" s="54">
        <v>1.5886000000000001E-2</v>
      </c>
      <c r="E728" s="112">
        <v>2.6412999999999999E-2</v>
      </c>
      <c r="F728" s="54">
        <v>4.5876999999999999</v>
      </c>
      <c r="G728" s="54">
        <v>1.705098</v>
      </c>
      <c r="H728" s="54">
        <v>6.0721569999999998</v>
      </c>
      <c r="I728" s="54">
        <v>3.7567999999999997E-2</v>
      </c>
      <c r="J728" s="54">
        <v>1.4823919999999999</v>
      </c>
      <c r="K728" s="54">
        <v>0.88287099999999996</v>
      </c>
      <c r="L728" s="54">
        <v>1.7341439999999999</v>
      </c>
      <c r="M728" s="54">
        <v>0.15867100000000001</v>
      </c>
      <c r="N728" s="54">
        <v>1.2780640000000001</v>
      </c>
      <c r="O728" s="54">
        <v>0.118464</v>
      </c>
      <c r="P728" s="54">
        <v>6.4981489999999997</v>
      </c>
      <c r="Q728" s="54">
        <v>0</v>
      </c>
      <c r="R728" s="54">
        <v>2.8001999999999999E-2</v>
      </c>
      <c r="S728" s="54">
        <v>2.3845999999999998</v>
      </c>
      <c r="T728" s="54">
        <v>3.6013000000000003E-2</v>
      </c>
      <c r="U728" s="54">
        <v>0</v>
      </c>
      <c r="V728" s="54">
        <v>0</v>
      </c>
      <c r="W728" s="54">
        <v>1.6776180000000001</v>
      </c>
      <c r="X728" s="54">
        <v>2.0767000000000001E-2</v>
      </c>
      <c r="Y728" s="54">
        <v>1.3512499999999998</v>
      </c>
      <c r="Z728" s="54">
        <v>0</v>
      </c>
      <c r="AA728" s="54">
        <v>6.2444350000000002</v>
      </c>
      <c r="AB728" s="54">
        <v>0</v>
      </c>
      <c r="AC728" s="54">
        <v>0</v>
      </c>
      <c r="AD728" s="54">
        <v>0</v>
      </c>
      <c r="AE728" s="54">
        <v>101.46329799999999</v>
      </c>
      <c r="AF728" s="54">
        <v>8.1904439999999994</v>
      </c>
      <c r="AG728" s="53">
        <v>73.660898000000003</v>
      </c>
      <c r="AH728" s="53">
        <v>5.2697000000000001E-2</v>
      </c>
      <c r="AI728" s="54">
        <v>0.99389400000000006</v>
      </c>
      <c r="AJ728" s="54">
        <v>1.65716</v>
      </c>
      <c r="AK728" s="53">
        <v>2.1361000000000003</v>
      </c>
      <c r="AL728" s="53">
        <v>0</v>
      </c>
      <c r="AM728" s="53">
        <v>2.2235000000000001E-2</v>
      </c>
      <c r="AN728" s="53">
        <v>0.11723500000000001</v>
      </c>
      <c r="AO728" s="53">
        <v>0</v>
      </c>
      <c r="AP728" s="53">
        <v>2.1200049999999999</v>
      </c>
      <c r="AQ728" s="53">
        <v>1.6075649999999999</v>
      </c>
      <c r="AR728" s="53">
        <v>2.8785000000000002E-2</v>
      </c>
      <c r="AS728" s="53">
        <v>2.5974000000000001E-2</v>
      </c>
      <c r="AT728" s="53">
        <v>1.2747839999999999</v>
      </c>
      <c r="AU728" s="109">
        <v>0</v>
      </c>
      <c r="AV728" s="109">
        <v>1.5603000000000001E-2</v>
      </c>
    </row>
    <row r="729" spans="1:48" x14ac:dyDescent="0.3">
      <c r="A729" s="9">
        <v>728</v>
      </c>
      <c r="B729" s="3">
        <v>43643</v>
      </c>
      <c r="C729" s="112">
        <v>5.3329899999999997</v>
      </c>
      <c r="D729" s="54">
        <v>1.5872000000000001E-2</v>
      </c>
      <c r="E729" s="112">
        <v>2.6395999999999999E-2</v>
      </c>
      <c r="F729" s="54">
        <v>4.5821040000000002</v>
      </c>
      <c r="G729" s="54">
        <v>1.702755</v>
      </c>
      <c r="H729" s="54">
        <v>6.0370790000000003</v>
      </c>
      <c r="I729" s="54">
        <v>3.7746000000000002E-2</v>
      </c>
      <c r="J729" s="54">
        <v>1.4696579999999999</v>
      </c>
      <c r="K729" s="54">
        <v>0.87834400000000001</v>
      </c>
      <c r="L729" s="54">
        <v>1.7317199999999999</v>
      </c>
      <c r="M729" s="54">
        <v>0.158581</v>
      </c>
      <c r="N729" s="54">
        <v>1.2750349999999999</v>
      </c>
      <c r="O729" s="54">
        <v>0.118393</v>
      </c>
      <c r="P729" s="54">
        <v>6.499727</v>
      </c>
      <c r="Q729" s="54">
        <v>0</v>
      </c>
      <c r="R729" s="54">
        <v>2.7650000000000001E-2</v>
      </c>
      <c r="S729" s="54">
        <v>2.3635999999999999</v>
      </c>
      <c r="T729" s="54">
        <v>3.5765999999999999E-2</v>
      </c>
      <c r="U729" s="54">
        <v>0</v>
      </c>
      <c r="V729" s="54">
        <v>0</v>
      </c>
      <c r="W729" s="54">
        <v>1.675538</v>
      </c>
      <c r="X729" s="54">
        <v>2.0754000000000002E-2</v>
      </c>
      <c r="Y729" s="54">
        <v>1.3394400000000002</v>
      </c>
      <c r="Z729" s="54">
        <v>0</v>
      </c>
      <c r="AA729" s="54">
        <v>6.2165790000000003</v>
      </c>
      <c r="AB729" s="54">
        <v>0</v>
      </c>
      <c r="AC729" s="54">
        <v>0</v>
      </c>
      <c r="AD729" s="54">
        <v>0</v>
      </c>
      <c r="AE729" s="54">
        <v>101.433042</v>
      </c>
      <c r="AF729" s="54">
        <v>8.1947530000000004</v>
      </c>
      <c r="AG729" s="53">
        <v>73.645797999999999</v>
      </c>
      <c r="AH729" s="53">
        <v>5.2576999999999999E-2</v>
      </c>
      <c r="AI729" s="54">
        <v>0.993587</v>
      </c>
      <c r="AJ729" s="54">
        <v>1.655322</v>
      </c>
      <c r="AK729" s="53">
        <v>2.1288</v>
      </c>
      <c r="AL729" s="53">
        <v>0</v>
      </c>
      <c r="AM729" s="53">
        <v>2.2290999999999998E-2</v>
      </c>
      <c r="AN729" s="53">
        <v>0.11648699999999999</v>
      </c>
      <c r="AO729" s="53">
        <v>0</v>
      </c>
      <c r="AP729" s="53">
        <v>2.1200049999999999</v>
      </c>
      <c r="AQ729" s="53">
        <v>1.5585009999999999</v>
      </c>
      <c r="AR729" s="53">
        <v>2.8785000000000002E-2</v>
      </c>
      <c r="AS729" s="53">
        <v>2.5974000000000001E-2</v>
      </c>
      <c r="AT729" s="53">
        <v>1.2728680000000001</v>
      </c>
      <c r="AU729" s="109">
        <v>0</v>
      </c>
      <c r="AV729" s="109">
        <v>1.5594999999999999E-2</v>
      </c>
    </row>
    <row r="730" spans="1:48" x14ac:dyDescent="0.3">
      <c r="A730" s="9">
        <v>729</v>
      </c>
      <c r="B730" s="3">
        <v>43642</v>
      </c>
      <c r="C730" s="112">
        <v>5.3296260000000002</v>
      </c>
      <c r="D730" s="54">
        <v>1.5869000000000001E-2</v>
      </c>
      <c r="E730" s="112">
        <v>2.6377999999999999E-2</v>
      </c>
      <c r="F730" s="54">
        <v>4.5822029999999998</v>
      </c>
      <c r="G730" s="54">
        <v>1.7055</v>
      </c>
      <c r="H730" s="54">
        <v>6.0325800000000003</v>
      </c>
      <c r="I730" s="54">
        <v>3.8324999999999998E-2</v>
      </c>
      <c r="J730" s="54">
        <v>1.480577</v>
      </c>
      <c r="K730" s="54">
        <v>0.88539599999999996</v>
      </c>
      <c r="L730" s="54">
        <v>1.732712</v>
      </c>
      <c r="M730" s="54">
        <v>0.15848599999999999</v>
      </c>
      <c r="N730" s="54">
        <v>1.2775259999999999</v>
      </c>
      <c r="O730" s="54">
        <v>0.118323</v>
      </c>
      <c r="P730" s="54">
        <v>6.4977359999999997</v>
      </c>
      <c r="Q730" s="54">
        <v>0</v>
      </c>
      <c r="R730" s="54">
        <v>2.7754999999999998E-2</v>
      </c>
      <c r="S730" s="54">
        <v>2.3731999999999998</v>
      </c>
      <c r="T730" s="54">
        <v>3.5531E-2</v>
      </c>
      <c r="U730" s="54">
        <v>0</v>
      </c>
      <c r="V730" s="54">
        <v>0</v>
      </c>
      <c r="W730" s="54">
        <v>1.677403</v>
      </c>
      <c r="X730" s="54">
        <v>2.0736000000000001E-2</v>
      </c>
      <c r="Y730" s="54">
        <v>1.34521</v>
      </c>
      <c r="Z730" s="54">
        <v>0</v>
      </c>
      <c r="AA730" s="54">
        <v>6.2269779999999999</v>
      </c>
      <c r="AB730" s="54">
        <v>0</v>
      </c>
      <c r="AC730" s="54">
        <v>0</v>
      </c>
      <c r="AD730" s="54">
        <v>0</v>
      </c>
      <c r="AE730" s="54">
        <v>101.38026499999999</v>
      </c>
      <c r="AF730" s="54">
        <v>8.1778259999999996</v>
      </c>
      <c r="AG730" s="53">
        <v>73.663646</v>
      </c>
      <c r="AH730" s="53">
        <v>5.2579000000000001E-2</v>
      </c>
      <c r="AI730" s="54">
        <v>0.99597000000000002</v>
      </c>
      <c r="AJ730" s="54">
        <v>1.6571400000000001</v>
      </c>
      <c r="AK730" s="53">
        <v>2.1264000000000003</v>
      </c>
      <c r="AL730" s="53">
        <v>0</v>
      </c>
      <c r="AM730" s="53">
        <v>2.2244E-2</v>
      </c>
      <c r="AN730" s="53">
        <v>0.116859</v>
      </c>
      <c r="AO730" s="53">
        <v>0</v>
      </c>
      <c r="AP730" s="53">
        <v>2.1200049999999999</v>
      </c>
      <c r="AQ730" s="53">
        <v>1.5585009999999999</v>
      </c>
      <c r="AR730" s="53">
        <v>2.8785000000000002E-2</v>
      </c>
      <c r="AS730" s="53">
        <v>2.5974000000000001E-2</v>
      </c>
      <c r="AT730" s="53">
        <v>1.2735019999999999</v>
      </c>
      <c r="AU730" s="109">
        <v>0</v>
      </c>
      <c r="AV730" s="109">
        <v>1.5322000000000001E-2</v>
      </c>
    </row>
    <row r="731" spans="1:48" x14ac:dyDescent="0.3">
      <c r="A731" s="9">
        <v>730</v>
      </c>
      <c r="B731" s="3">
        <v>43641</v>
      </c>
      <c r="C731" s="112">
        <v>5.3262470000000004</v>
      </c>
      <c r="D731" s="54">
        <v>1.5859999999999999E-2</v>
      </c>
      <c r="E731" s="112">
        <v>2.6360999999999999E-2</v>
      </c>
      <c r="F731" s="54">
        <v>4.5747359999999997</v>
      </c>
      <c r="G731" s="54">
        <v>1.704812</v>
      </c>
      <c r="H731" s="54">
        <v>5.974113</v>
      </c>
      <c r="I731" s="54">
        <v>3.7444999999999999E-2</v>
      </c>
      <c r="J731" s="54">
        <v>1.4789540000000001</v>
      </c>
      <c r="K731" s="54">
        <v>0.87667499999999998</v>
      </c>
      <c r="L731" s="54">
        <v>1.7298990000000001</v>
      </c>
      <c r="M731" s="54">
        <v>0.15839</v>
      </c>
      <c r="N731" s="54">
        <v>1.272921</v>
      </c>
      <c r="O731" s="54">
        <v>0.118253</v>
      </c>
      <c r="P731" s="54">
        <v>6.5032699999999997</v>
      </c>
      <c r="Q731" s="54">
        <v>0</v>
      </c>
      <c r="R731" s="54">
        <v>2.7639E-2</v>
      </c>
      <c r="S731" s="54">
        <v>2.3527</v>
      </c>
      <c r="T731" s="54">
        <v>3.5883999999999999E-2</v>
      </c>
      <c r="U731" s="54">
        <v>0</v>
      </c>
      <c r="V731" s="54">
        <v>0</v>
      </c>
      <c r="W731" s="54">
        <v>1.6700520000000001</v>
      </c>
      <c r="X731" s="54">
        <v>2.0722999999999998E-2</v>
      </c>
      <c r="Y731" s="54">
        <v>1.3331499999999998</v>
      </c>
      <c r="Z731" s="54">
        <v>0</v>
      </c>
      <c r="AA731" s="54">
        <v>6.171608</v>
      </c>
      <c r="AB731" s="54">
        <v>0</v>
      </c>
      <c r="AC731" s="54">
        <v>0</v>
      </c>
      <c r="AD731" s="54">
        <v>0</v>
      </c>
      <c r="AE731" s="54">
        <v>101.522989</v>
      </c>
      <c r="AF731" s="54">
        <v>8.1569299999999991</v>
      </c>
      <c r="AG731" s="53">
        <v>73.586952999999994</v>
      </c>
      <c r="AH731" s="53">
        <v>5.2544E-2</v>
      </c>
      <c r="AI731" s="54">
        <v>0.990923</v>
      </c>
      <c r="AJ731" s="54">
        <v>1.649824</v>
      </c>
      <c r="AK731" s="53">
        <v>2.1122999999999998</v>
      </c>
      <c r="AL731" s="53">
        <v>0</v>
      </c>
      <c r="AM731" s="53">
        <v>2.1853000000000001E-2</v>
      </c>
      <c r="AN731" s="53">
        <v>0.116704</v>
      </c>
      <c r="AO731" s="53">
        <v>0</v>
      </c>
      <c r="AP731" s="53">
        <v>2.1521159999999999</v>
      </c>
      <c r="AQ731" s="53">
        <v>1.5585009999999999</v>
      </c>
      <c r="AR731" s="53">
        <v>2.9054E-2</v>
      </c>
      <c r="AS731" s="53">
        <v>2.5822999999999999E-2</v>
      </c>
      <c r="AT731" s="53">
        <v>1.2722290000000001</v>
      </c>
      <c r="AU731" s="109">
        <v>0</v>
      </c>
      <c r="AV731" s="109">
        <v>1.5181E-2</v>
      </c>
    </row>
    <row r="732" spans="1:48" x14ac:dyDescent="0.3">
      <c r="A732" s="9">
        <v>731</v>
      </c>
      <c r="B732" s="3">
        <v>43640</v>
      </c>
      <c r="C732" s="112">
        <v>5.3227960000000003</v>
      </c>
      <c r="D732" s="54">
        <v>1.585E-2</v>
      </c>
      <c r="E732" s="112">
        <v>2.6342999999999998E-2</v>
      </c>
      <c r="F732" s="54">
        <v>4.5723979999999997</v>
      </c>
      <c r="G732" s="54">
        <v>1.7017770000000001</v>
      </c>
      <c r="H732" s="54">
        <v>5.9967350000000001</v>
      </c>
      <c r="I732" s="54">
        <v>3.7357000000000001E-2</v>
      </c>
      <c r="J732" s="54">
        <v>1.4592270000000001</v>
      </c>
      <c r="K732" s="54">
        <v>0.86546699999999999</v>
      </c>
      <c r="L732" s="54">
        <v>1.7264600000000001</v>
      </c>
      <c r="M732" s="54">
        <v>0.15829299999999999</v>
      </c>
      <c r="N732" s="54">
        <v>1.2702530000000001</v>
      </c>
      <c r="O732" s="54">
        <v>0.118182</v>
      </c>
      <c r="P732" s="54">
        <v>6.464124</v>
      </c>
      <c r="Q732" s="54">
        <v>0</v>
      </c>
      <c r="R732" s="54">
        <v>2.7566E-2</v>
      </c>
      <c r="S732" s="54">
        <v>2.3233000000000001</v>
      </c>
      <c r="T732" s="54">
        <v>3.6103999999999997E-2</v>
      </c>
      <c r="U732" s="54">
        <v>0</v>
      </c>
      <c r="V732" s="54">
        <v>0</v>
      </c>
      <c r="W732" s="54">
        <v>1.66933</v>
      </c>
      <c r="X732" s="54">
        <v>2.0709000000000002E-2</v>
      </c>
      <c r="Y732" s="54">
        <v>1.3160799999999999</v>
      </c>
      <c r="Z732" s="54">
        <v>0</v>
      </c>
      <c r="AA732" s="54">
        <v>6.2049890000000003</v>
      </c>
      <c r="AB732" s="54">
        <v>0</v>
      </c>
      <c r="AC732" s="54">
        <v>0</v>
      </c>
      <c r="AD732" s="54">
        <v>0</v>
      </c>
      <c r="AE732" s="54">
        <v>100.91907399999999</v>
      </c>
      <c r="AF732" s="54">
        <v>8.1299939999999999</v>
      </c>
      <c r="AG732" s="53">
        <v>73.408317999999994</v>
      </c>
      <c r="AH732" s="53">
        <v>5.2564E-2</v>
      </c>
      <c r="AI732" s="54">
        <v>0.99450099999999997</v>
      </c>
      <c r="AJ732" s="54">
        <v>1.649159</v>
      </c>
      <c r="AK732" s="53">
        <v>2.1055999999999999</v>
      </c>
      <c r="AL732" s="53">
        <v>0</v>
      </c>
      <c r="AM732" s="53">
        <v>2.1901E-2</v>
      </c>
      <c r="AN732" s="53">
        <v>0.11663900000000001</v>
      </c>
      <c r="AO732" s="53">
        <v>0</v>
      </c>
      <c r="AP732" s="53">
        <v>2.1521159999999999</v>
      </c>
      <c r="AQ732" s="53">
        <v>1.5585009999999999</v>
      </c>
      <c r="AR732" s="53">
        <v>2.9054E-2</v>
      </c>
      <c r="AS732" s="53">
        <v>2.5822999999999999E-2</v>
      </c>
      <c r="AT732" s="53">
        <v>1.270081</v>
      </c>
      <c r="AU732" s="109">
        <v>0</v>
      </c>
      <c r="AV732" s="109">
        <v>1.5292999999999999E-2</v>
      </c>
    </row>
    <row r="733" spans="1:48" x14ac:dyDescent="0.3">
      <c r="A733" s="9">
        <v>732</v>
      </c>
      <c r="B733" s="3">
        <v>43637</v>
      </c>
      <c r="C733" s="112">
        <v>5.3127529999999998</v>
      </c>
      <c r="D733" s="54">
        <v>1.5824999999999999E-2</v>
      </c>
      <c r="E733" s="112">
        <v>2.6290999999999998E-2</v>
      </c>
      <c r="F733" s="54">
        <v>4.5599410000000002</v>
      </c>
      <c r="G733" s="54">
        <v>1.697433</v>
      </c>
      <c r="H733" s="54">
        <v>5.9406730000000003</v>
      </c>
      <c r="I733" s="54">
        <v>3.6741999999999997E-2</v>
      </c>
      <c r="J733" s="54">
        <v>1.4658359999999999</v>
      </c>
      <c r="K733" s="54">
        <v>0.86888699999999996</v>
      </c>
      <c r="L733" s="54">
        <v>1.722</v>
      </c>
      <c r="M733" s="54">
        <v>0.158</v>
      </c>
      <c r="N733" s="54">
        <v>1.2646219999999999</v>
      </c>
      <c r="O733" s="54">
        <v>0.11797000000000001</v>
      </c>
      <c r="P733" s="54">
        <v>6.4358810000000002</v>
      </c>
      <c r="Q733" s="54">
        <v>0</v>
      </c>
      <c r="R733" s="54">
        <v>2.7719000000000001E-2</v>
      </c>
      <c r="S733" s="54">
        <v>2.3309000000000002</v>
      </c>
      <c r="T733" s="54">
        <v>3.5779999999999999E-2</v>
      </c>
      <c r="U733" s="54">
        <v>0</v>
      </c>
      <c r="V733" s="54">
        <v>0</v>
      </c>
      <c r="W733" s="54">
        <v>1.662979</v>
      </c>
      <c r="X733" s="54">
        <v>2.0667999999999999E-2</v>
      </c>
      <c r="Y733" s="54">
        <v>1.32053</v>
      </c>
      <c r="Z733" s="54">
        <v>0</v>
      </c>
      <c r="AA733" s="54">
        <v>6.1416700000000004</v>
      </c>
      <c r="AB733" s="54">
        <v>0</v>
      </c>
      <c r="AC733" s="54">
        <v>0</v>
      </c>
      <c r="AD733" s="54">
        <v>0</v>
      </c>
      <c r="AE733" s="54">
        <v>100.502016</v>
      </c>
      <c r="AF733" s="54">
        <v>8.1050409999999999</v>
      </c>
      <c r="AG733" s="53">
        <v>73.146510000000006</v>
      </c>
      <c r="AH733" s="53">
        <v>5.2423999999999998E-2</v>
      </c>
      <c r="AI733" s="54">
        <v>0.98582000000000003</v>
      </c>
      <c r="AJ733" s="54">
        <v>1.6428959999999999</v>
      </c>
      <c r="AK733" s="53">
        <v>2.1113</v>
      </c>
      <c r="AL733" s="53">
        <v>0</v>
      </c>
      <c r="AM733" s="53">
        <v>2.1728999999999998E-2</v>
      </c>
      <c r="AN733" s="53">
        <v>0.11675099999999999</v>
      </c>
      <c r="AO733" s="53">
        <v>0</v>
      </c>
      <c r="AP733" s="53">
        <v>2.1521159999999999</v>
      </c>
      <c r="AQ733" s="53">
        <v>1.5585009999999999</v>
      </c>
      <c r="AR733" s="53">
        <v>2.9054E-2</v>
      </c>
      <c r="AS733" s="53">
        <v>2.5822999999999999E-2</v>
      </c>
      <c r="AT733" s="53">
        <v>1.2680689999999999</v>
      </c>
      <c r="AU733" s="109">
        <v>0</v>
      </c>
      <c r="AV733" s="109">
        <v>1.4987E-2</v>
      </c>
    </row>
    <row r="734" spans="1:48" x14ac:dyDescent="0.3">
      <c r="A734" s="9">
        <v>733</v>
      </c>
      <c r="B734" s="3">
        <v>43636</v>
      </c>
      <c r="C734" s="112">
        <v>5.3093779999999997</v>
      </c>
      <c r="D734" s="54">
        <v>1.5816E-2</v>
      </c>
      <c r="E734" s="112">
        <v>2.6273000000000001E-2</v>
      </c>
      <c r="F734" s="54">
        <v>4.5619149999999999</v>
      </c>
      <c r="G734" s="54">
        <v>1.697684</v>
      </c>
      <c r="H734" s="54">
        <v>6.0135139999999998</v>
      </c>
      <c r="I734" s="54">
        <v>3.6427000000000001E-2</v>
      </c>
      <c r="J734" s="54">
        <v>1.459708</v>
      </c>
      <c r="K734" s="54">
        <v>0.86527100000000001</v>
      </c>
      <c r="L734" s="54">
        <v>1.7205509999999999</v>
      </c>
      <c r="M734" s="54">
        <v>0.15790399999999999</v>
      </c>
      <c r="N734" s="54">
        <v>1.2642789999999999</v>
      </c>
      <c r="O734" s="54">
        <v>0.11790100000000001</v>
      </c>
      <c r="P734" s="54">
        <v>6.364592</v>
      </c>
      <c r="Q734" s="54">
        <v>0</v>
      </c>
      <c r="R734" s="54">
        <v>2.7626999999999999E-2</v>
      </c>
      <c r="S734" s="54">
        <v>2.3321999999999998</v>
      </c>
      <c r="T734" s="54">
        <v>3.5998000000000002E-2</v>
      </c>
      <c r="U734" s="54">
        <v>0</v>
      </c>
      <c r="V734" s="54">
        <v>0</v>
      </c>
      <c r="W734" s="54">
        <v>1.6613329999999999</v>
      </c>
      <c r="X734" s="54">
        <v>2.0650000000000002E-2</v>
      </c>
      <c r="Y734" s="54">
        <v>1.3211999999999999</v>
      </c>
      <c r="Z734" s="54">
        <v>0</v>
      </c>
      <c r="AA734" s="54">
        <v>6.2408159999999997</v>
      </c>
      <c r="AB734" s="54">
        <v>0</v>
      </c>
      <c r="AC734" s="54">
        <v>0</v>
      </c>
      <c r="AD734" s="54">
        <v>0</v>
      </c>
      <c r="AE734" s="54">
        <v>99.560423999999998</v>
      </c>
      <c r="AF734" s="54">
        <v>8.1257160000000006</v>
      </c>
      <c r="AG734" s="53">
        <v>72.947869999999995</v>
      </c>
      <c r="AH734" s="53">
        <v>5.2475000000000001E-2</v>
      </c>
      <c r="AI734" s="54">
        <v>0.99589899999999998</v>
      </c>
      <c r="AJ734" s="54">
        <v>1.641167</v>
      </c>
      <c r="AK734" s="53">
        <v>2.1053999999999999</v>
      </c>
      <c r="AL734" s="53">
        <v>0</v>
      </c>
      <c r="AM734" s="53">
        <v>2.1857000000000001E-2</v>
      </c>
      <c r="AN734" s="53">
        <v>0.116574</v>
      </c>
      <c r="AO734" s="53">
        <v>0</v>
      </c>
      <c r="AP734" s="53">
        <v>2.1521159999999999</v>
      </c>
      <c r="AQ734" s="53">
        <v>1.5585009999999999</v>
      </c>
      <c r="AR734" s="53">
        <v>2.9054E-2</v>
      </c>
      <c r="AS734" s="53">
        <v>2.5822999999999999E-2</v>
      </c>
      <c r="AT734" s="53">
        <v>1.266613</v>
      </c>
      <c r="AU734" s="109">
        <v>0</v>
      </c>
      <c r="AV734" s="109">
        <v>1.4645E-2</v>
      </c>
    </row>
    <row r="735" spans="1:48" x14ac:dyDescent="0.3">
      <c r="A735" s="9">
        <v>734</v>
      </c>
      <c r="B735" s="3">
        <v>43635</v>
      </c>
      <c r="C735" s="112">
        <v>5.3060210000000003</v>
      </c>
      <c r="D735" s="54">
        <v>1.5806000000000001E-2</v>
      </c>
      <c r="E735" s="112">
        <v>2.6256000000000002E-2</v>
      </c>
      <c r="F735" s="54">
        <v>4.558306</v>
      </c>
      <c r="G735" s="54">
        <v>1.697592</v>
      </c>
      <c r="H735" s="54">
        <v>5.9997569999999998</v>
      </c>
      <c r="I735" s="54">
        <v>3.6479999999999999E-2</v>
      </c>
      <c r="J735" s="54">
        <v>1.463365</v>
      </c>
      <c r="K735" s="54">
        <v>0.86106400000000005</v>
      </c>
      <c r="L735" s="54">
        <v>1.7198530000000001</v>
      </c>
      <c r="M735" s="54">
        <v>0.157808</v>
      </c>
      <c r="N735" s="54">
        <v>1.2617370000000001</v>
      </c>
      <c r="O735" s="54">
        <v>0.117829</v>
      </c>
      <c r="P735" s="54">
        <v>6.3646469999999997</v>
      </c>
      <c r="Q735" s="54">
        <v>0</v>
      </c>
      <c r="R735" s="54">
        <v>2.7755999999999999E-2</v>
      </c>
      <c r="S735" s="54">
        <v>2.3331</v>
      </c>
      <c r="T735" s="54">
        <v>3.5756999999999997E-2</v>
      </c>
      <c r="U735" s="54">
        <v>0</v>
      </c>
      <c r="V735" s="54">
        <v>0</v>
      </c>
      <c r="W735" s="54">
        <v>1.659894</v>
      </c>
      <c r="X735" s="54">
        <v>2.0636999999999999E-2</v>
      </c>
      <c r="Y735" s="54">
        <v>1.3215599999999998</v>
      </c>
      <c r="Z735" s="54">
        <v>0</v>
      </c>
      <c r="AA735" s="54">
        <v>6.2268210000000002</v>
      </c>
      <c r="AB735" s="54">
        <v>0</v>
      </c>
      <c r="AC735" s="54">
        <v>0</v>
      </c>
      <c r="AD735" s="54">
        <v>0</v>
      </c>
      <c r="AE735" s="54">
        <v>99.567696999999995</v>
      </c>
      <c r="AF735" s="54">
        <v>8.1151160000000004</v>
      </c>
      <c r="AG735" s="53">
        <v>72.895004999999998</v>
      </c>
      <c r="AH735" s="53">
        <v>5.2526000000000003E-2</v>
      </c>
      <c r="AI735" s="54">
        <v>0.99243400000000004</v>
      </c>
      <c r="AJ735" s="54">
        <v>1.6398680000000001</v>
      </c>
      <c r="AK735" s="53">
        <v>2.1086</v>
      </c>
      <c r="AL735" s="53">
        <v>0</v>
      </c>
      <c r="AM735" s="53">
        <v>2.1699E-2</v>
      </c>
      <c r="AN735" s="53">
        <v>0.11654399999999999</v>
      </c>
      <c r="AO735" s="53">
        <v>0</v>
      </c>
      <c r="AP735" s="53">
        <v>2.1521159999999999</v>
      </c>
      <c r="AQ735" s="53">
        <v>1.5585009999999999</v>
      </c>
      <c r="AR735" s="53">
        <v>2.9054E-2</v>
      </c>
      <c r="AS735" s="53">
        <v>2.5822999999999999E-2</v>
      </c>
      <c r="AT735" s="53">
        <v>1.2665770000000001</v>
      </c>
      <c r="AU735" s="109">
        <v>0</v>
      </c>
      <c r="AV735" s="109">
        <v>1.4553E-2</v>
      </c>
    </row>
    <row r="736" spans="1:48" x14ac:dyDescent="0.3">
      <c r="A736" s="9">
        <v>735</v>
      </c>
      <c r="B736" s="3">
        <v>43634</v>
      </c>
      <c r="C736" s="112">
        <v>5.3027009999999999</v>
      </c>
      <c r="D736" s="54">
        <v>1.5796000000000001E-2</v>
      </c>
      <c r="E736" s="112">
        <v>2.6238000000000001E-2</v>
      </c>
      <c r="F736" s="54">
        <v>4.5528589999999998</v>
      </c>
      <c r="G736" s="54">
        <v>1.692456</v>
      </c>
      <c r="H736" s="54">
        <v>6.0177050000000003</v>
      </c>
      <c r="I736" s="54">
        <v>3.6351000000000001E-2</v>
      </c>
      <c r="J736" s="54">
        <v>1.4397979999999999</v>
      </c>
      <c r="K736" s="54">
        <v>0.84270299999999998</v>
      </c>
      <c r="L736" s="54">
        <v>1.715991</v>
      </c>
      <c r="M736" s="54">
        <v>0.15771199999999999</v>
      </c>
      <c r="N736" s="54">
        <v>1.2546280000000001</v>
      </c>
      <c r="O736" s="54">
        <v>0.11776</v>
      </c>
      <c r="P736" s="54">
        <v>6.3380900000000002</v>
      </c>
      <c r="Q736" s="54">
        <v>0</v>
      </c>
      <c r="R736" s="54">
        <v>2.7383000000000001E-2</v>
      </c>
      <c r="S736" s="54">
        <v>2.2808999999999999</v>
      </c>
      <c r="T736" s="54">
        <v>3.5194999999999997E-2</v>
      </c>
      <c r="U736" s="54">
        <v>0</v>
      </c>
      <c r="V736" s="54">
        <v>0</v>
      </c>
      <c r="W736" s="54">
        <v>1.658425</v>
      </c>
      <c r="X736" s="54">
        <v>2.0624E-2</v>
      </c>
      <c r="Y736" s="54">
        <v>1.2917200000000002</v>
      </c>
      <c r="Z736" s="54">
        <v>0</v>
      </c>
      <c r="AA736" s="54">
        <v>6.2528649999999999</v>
      </c>
      <c r="AB736" s="54">
        <v>0</v>
      </c>
      <c r="AC736" s="54">
        <v>0</v>
      </c>
      <c r="AD736" s="54">
        <v>0</v>
      </c>
      <c r="AE736" s="54">
        <v>99.182254999999998</v>
      </c>
      <c r="AF736" s="54">
        <v>8.1101519999999994</v>
      </c>
      <c r="AG736" s="53">
        <v>72.847384000000005</v>
      </c>
      <c r="AH736" s="53">
        <v>5.2462000000000002E-2</v>
      </c>
      <c r="AI736" s="54">
        <v>0.99630200000000002</v>
      </c>
      <c r="AJ736" s="54">
        <v>1.638477</v>
      </c>
      <c r="AK736" s="53">
        <v>2.0962000000000001</v>
      </c>
      <c r="AL736" s="53">
        <v>0</v>
      </c>
      <c r="AM736" s="53">
        <v>2.1746999999999999E-2</v>
      </c>
      <c r="AN736" s="53">
        <v>0.115679</v>
      </c>
      <c r="AO736" s="53">
        <v>0</v>
      </c>
      <c r="AP736" s="53">
        <v>2.1182439999999998</v>
      </c>
      <c r="AQ736" s="53">
        <v>1.5585009999999999</v>
      </c>
      <c r="AR736" s="53">
        <v>2.8788999999999999E-2</v>
      </c>
      <c r="AS736" s="53">
        <v>2.5673999999999999E-2</v>
      </c>
      <c r="AT736" s="53">
        <v>1.2645709999999999</v>
      </c>
      <c r="AU736" s="109">
        <v>0</v>
      </c>
      <c r="AV736" s="109">
        <v>1.4123E-2</v>
      </c>
    </row>
    <row r="737" spans="1:48" x14ac:dyDescent="0.3">
      <c r="A737" s="9">
        <v>736</v>
      </c>
      <c r="B737" s="3">
        <v>43633</v>
      </c>
      <c r="C737" s="112">
        <v>5.2992869999999996</v>
      </c>
      <c r="D737" s="54">
        <v>1.5858000000000001E-2</v>
      </c>
      <c r="E737" s="112">
        <v>2.622E-2</v>
      </c>
      <c r="F737" s="54">
        <v>4.5514950000000001</v>
      </c>
      <c r="G737" s="54">
        <v>1.6914830000000001</v>
      </c>
      <c r="H737" s="54">
        <v>6.032095</v>
      </c>
      <c r="I737" s="54">
        <v>3.6825999999999998E-2</v>
      </c>
      <c r="J737" s="54">
        <v>1.4221950000000001</v>
      </c>
      <c r="K737" s="54">
        <v>0.83250000000000002</v>
      </c>
      <c r="L737" s="54">
        <v>1.7152240000000001</v>
      </c>
      <c r="M737" s="54">
        <v>0.15761500000000001</v>
      </c>
      <c r="N737" s="54">
        <v>1.253215</v>
      </c>
      <c r="O737" s="54">
        <v>0.117691</v>
      </c>
      <c r="P737" s="54">
        <v>6.3234409999999999</v>
      </c>
      <c r="Q737" s="54">
        <v>0</v>
      </c>
      <c r="R737" s="54">
        <v>2.7057999999999999E-2</v>
      </c>
      <c r="S737" s="54">
        <v>2.2448000000000001</v>
      </c>
      <c r="T737" s="54">
        <v>3.4953999999999999E-2</v>
      </c>
      <c r="U737" s="54">
        <v>0</v>
      </c>
      <c r="V737" s="54">
        <v>0</v>
      </c>
      <c r="W737" s="54">
        <v>1.661421</v>
      </c>
      <c r="X737" s="54">
        <v>2.0612999999999999E-2</v>
      </c>
      <c r="Y737" s="54">
        <v>1.27138</v>
      </c>
      <c r="Z737" s="54">
        <v>0</v>
      </c>
      <c r="AA737" s="54">
        <v>6.2670469999999998</v>
      </c>
      <c r="AB737" s="54">
        <v>0</v>
      </c>
      <c r="AC737" s="54">
        <v>0</v>
      </c>
      <c r="AD737" s="54">
        <v>0</v>
      </c>
      <c r="AE737" s="54">
        <v>98.985877000000002</v>
      </c>
      <c r="AF737" s="54">
        <v>8.0678739999999998</v>
      </c>
      <c r="AG737" s="53">
        <v>72.865718999999999</v>
      </c>
      <c r="AH737" s="53">
        <v>5.2365000000000002E-2</v>
      </c>
      <c r="AI737" s="54">
        <v>0.99802100000000005</v>
      </c>
      <c r="AJ737" s="54">
        <v>1.641454</v>
      </c>
      <c r="AK737" s="53">
        <v>2.0924999999999998</v>
      </c>
      <c r="AL737" s="53">
        <v>0</v>
      </c>
      <c r="AM737" s="53">
        <v>2.1856E-2</v>
      </c>
      <c r="AN737" s="53">
        <v>0.11512600000000001</v>
      </c>
      <c r="AO737" s="53">
        <v>0</v>
      </c>
      <c r="AP737" s="53">
        <v>2.1182439999999998</v>
      </c>
      <c r="AQ737" s="53">
        <v>1.5585009999999999</v>
      </c>
      <c r="AR737" s="53">
        <v>2.8788999999999999E-2</v>
      </c>
      <c r="AS737" s="53">
        <v>2.5673999999999999E-2</v>
      </c>
      <c r="AT737" s="53">
        <v>1.2645310000000001</v>
      </c>
      <c r="AU737" s="109">
        <v>0</v>
      </c>
      <c r="AV737" s="109">
        <v>1.4343E-2</v>
      </c>
    </row>
    <row r="738" spans="1:48" x14ac:dyDescent="0.3">
      <c r="A738" s="9">
        <v>737</v>
      </c>
      <c r="B738" s="3">
        <v>43630</v>
      </c>
      <c r="C738" s="112">
        <v>5.2892710000000003</v>
      </c>
      <c r="D738" s="54">
        <v>1.5755999999999999E-2</v>
      </c>
      <c r="E738" s="112">
        <v>2.6168E-2</v>
      </c>
      <c r="F738" s="54">
        <v>4.5417050000000003</v>
      </c>
      <c r="G738" s="54">
        <v>1.687451</v>
      </c>
      <c r="H738" s="54">
        <v>5.9831329999999996</v>
      </c>
      <c r="I738" s="54">
        <v>3.6131999999999997E-2</v>
      </c>
      <c r="J738" s="54">
        <v>1.4180919999999999</v>
      </c>
      <c r="K738" s="54">
        <v>0.82686300000000001</v>
      </c>
      <c r="L738" s="54">
        <v>1.7107589999999999</v>
      </c>
      <c r="M738" s="54">
        <v>0.15732099999999999</v>
      </c>
      <c r="N738" s="54">
        <v>1.247913</v>
      </c>
      <c r="O738" s="54">
        <v>0.117481</v>
      </c>
      <c r="P738" s="54">
        <v>6.3330979999999997</v>
      </c>
      <c r="Q738" s="54">
        <v>0</v>
      </c>
      <c r="R738" s="54">
        <v>2.6981000000000002E-2</v>
      </c>
      <c r="S738" s="54">
        <v>2.2384999999999997</v>
      </c>
      <c r="T738" s="54">
        <v>3.4943000000000002E-2</v>
      </c>
      <c r="U738" s="54">
        <v>0</v>
      </c>
      <c r="V738" s="54">
        <v>0</v>
      </c>
      <c r="W738" s="54">
        <v>1.6542589999999999</v>
      </c>
      <c r="X738" s="54">
        <v>2.0573000000000001E-2</v>
      </c>
      <c r="Y738" s="54">
        <v>1.26806</v>
      </c>
      <c r="Z738" s="54">
        <v>0</v>
      </c>
      <c r="AA738" s="54">
        <v>6.2121190000000004</v>
      </c>
      <c r="AB738" s="54">
        <v>0</v>
      </c>
      <c r="AC738" s="54">
        <v>0</v>
      </c>
      <c r="AD738" s="54">
        <v>0</v>
      </c>
      <c r="AE738" s="54">
        <v>98.980138999999994</v>
      </c>
      <c r="AF738" s="54">
        <v>8.0362439999999999</v>
      </c>
      <c r="AG738" s="53">
        <v>72.657256000000004</v>
      </c>
      <c r="AH738" s="53">
        <v>5.2212000000000001E-2</v>
      </c>
      <c r="AI738" s="54">
        <v>0.99033199999999999</v>
      </c>
      <c r="AJ738" s="54">
        <v>1.63429</v>
      </c>
      <c r="AK738" s="53">
        <v>2.0903999999999998</v>
      </c>
      <c r="AL738" s="53">
        <v>0</v>
      </c>
      <c r="AM738" s="53">
        <v>2.1697000000000001E-2</v>
      </c>
      <c r="AN738" s="53">
        <v>0.114861</v>
      </c>
      <c r="AO738" s="53">
        <v>0</v>
      </c>
      <c r="AP738" s="53">
        <v>2.1182439999999998</v>
      </c>
      <c r="AQ738" s="53">
        <v>1.5585009999999999</v>
      </c>
      <c r="AR738" s="53">
        <v>2.8788999999999999E-2</v>
      </c>
      <c r="AS738" s="53">
        <v>2.5673999999999999E-2</v>
      </c>
      <c r="AT738" s="53">
        <v>1.262008</v>
      </c>
      <c r="AU738" s="109">
        <v>0</v>
      </c>
      <c r="AV738" s="109">
        <v>1.4119E-2</v>
      </c>
    </row>
    <row r="739" spans="1:48" x14ac:dyDescent="0.3">
      <c r="A739" s="9">
        <v>738</v>
      </c>
      <c r="B739" s="3">
        <v>43629</v>
      </c>
      <c r="C739" s="112">
        <v>5.2859980000000002</v>
      </c>
      <c r="D739" s="54">
        <v>1.5751999999999999E-2</v>
      </c>
      <c r="E739" s="112">
        <v>2.6152000000000002E-2</v>
      </c>
      <c r="F739" s="54">
        <v>4.5374420000000004</v>
      </c>
      <c r="G739" s="54">
        <v>1.6869510000000001</v>
      </c>
      <c r="H739" s="54">
        <v>5.9547939999999997</v>
      </c>
      <c r="I739" s="54">
        <v>3.5864E-2</v>
      </c>
      <c r="J739" s="54">
        <v>1.436896</v>
      </c>
      <c r="K739" s="54">
        <v>0.84284199999999998</v>
      </c>
      <c r="L739" s="54">
        <v>1.711694</v>
      </c>
      <c r="M739" s="54">
        <v>0.157223</v>
      </c>
      <c r="N739" s="54">
        <v>1.248067</v>
      </c>
      <c r="O739" s="54">
        <v>0.117411</v>
      </c>
      <c r="P739" s="54">
        <v>6.32911</v>
      </c>
      <c r="Q739" s="54">
        <v>0</v>
      </c>
      <c r="R739" s="54">
        <v>2.7300000000000001E-2</v>
      </c>
      <c r="S739" s="54">
        <v>2.2793000000000001</v>
      </c>
      <c r="T739" s="54">
        <v>3.4639999999999997E-2</v>
      </c>
      <c r="U739" s="54">
        <v>0</v>
      </c>
      <c r="V739" s="54">
        <v>0</v>
      </c>
      <c r="W739" s="54">
        <v>1.650827</v>
      </c>
      <c r="X739" s="54">
        <v>2.0560999999999999E-2</v>
      </c>
      <c r="Y739" s="54">
        <v>1.29131</v>
      </c>
      <c r="Z739" s="54">
        <v>0</v>
      </c>
      <c r="AA739" s="54">
        <v>6.1825650000000003</v>
      </c>
      <c r="AB739" s="54">
        <v>0</v>
      </c>
      <c r="AC739" s="54">
        <v>0</v>
      </c>
      <c r="AD739" s="54">
        <v>0</v>
      </c>
      <c r="AE739" s="54">
        <v>98.831648000000001</v>
      </c>
      <c r="AF739" s="54">
        <v>8.0458949999999998</v>
      </c>
      <c r="AG739" s="53">
        <v>72.522442999999996</v>
      </c>
      <c r="AH739" s="53">
        <v>5.1985999999999997E-2</v>
      </c>
      <c r="AI739" s="54">
        <v>0.98540099999999997</v>
      </c>
      <c r="AJ739" s="54">
        <v>1.6307970000000001</v>
      </c>
      <c r="AK739" s="53">
        <v>2.0867</v>
      </c>
      <c r="AL739" s="53">
        <v>0</v>
      </c>
      <c r="AM739" s="53">
        <v>2.1566999999999999E-2</v>
      </c>
      <c r="AN739" s="53">
        <v>0.115555</v>
      </c>
      <c r="AO739" s="53">
        <v>0</v>
      </c>
      <c r="AP739" s="53">
        <v>2.1182439999999998</v>
      </c>
      <c r="AQ739" s="53">
        <v>1.5585009999999999</v>
      </c>
      <c r="AR739" s="53">
        <v>2.8788999999999999E-2</v>
      </c>
      <c r="AS739" s="53">
        <v>2.5673999999999999E-2</v>
      </c>
      <c r="AT739" s="53">
        <v>1.260975</v>
      </c>
      <c r="AU739" s="109">
        <v>0</v>
      </c>
      <c r="AV739" s="109">
        <v>1.3772E-2</v>
      </c>
    </row>
    <row r="740" spans="1:48" x14ac:dyDescent="0.3">
      <c r="A740" s="9">
        <v>739</v>
      </c>
      <c r="B740" s="3">
        <v>43628</v>
      </c>
      <c r="C740" s="112">
        <v>5.2826979999999999</v>
      </c>
      <c r="D740" s="54">
        <v>1.5741999999999999E-2</v>
      </c>
      <c r="E740" s="112">
        <v>2.6134999999999999E-2</v>
      </c>
      <c r="F740" s="54">
        <v>4.5389229999999996</v>
      </c>
      <c r="G740" s="54">
        <v>1.68577</v>
      </c>
      <c r="H740" s="54">
        <v>5.9235579999999999</v>
      </c>
      <c r="I740" s="54">
        <v>3.5436000000000002E-2</v>
      </c>
      <c r="J740" s="54">
        <v>1.4311780000000001</v>
      </c>
      <c r="K740" s="54">
        <v>0.83792100000000003</v>
      </c>
      <c r="L740" s="54">
        <v>1.7081949999999999</v>
      </c>
      <c r="M740" s="54">
        <v>0.15712999999999999</v>
      </c>
      <c r="N740" s="54">
        <v>1.245619</v>
      </c>
      <c r="O740" s="54">
        <v>0.11734700000000001</v>
      </c>
      <c r="P740" s="54">
        <v>6.3262409999999996</v>
      </c>
      <c r="Q740" s="54">
        <v>0</v>
      </c>
      <c r="R740" s="54">
        <v>2.7081000000000001E-2</v>
      </c>
      <c r="S740" s="54">
        <v>2.274</v>
      </c>
      <c r="T740" s="54">
        <v>3.4976E-2</v>
      </c>
      <c r="U740" s="54">
        <v>0</v>
      </c>
      <c r="V740" s="54">
        <v>0</v>
      </c>
      <c r="W740" s="54">
        <v>1.647346</v>
      </c>
      <c r="X740" s="54">
        <v>2.0548E-2</v>
      </c>
      <c r="Y740" s="54">
        <v>1.28864</v>
      </c>
      <c r="Z740" s="54">
        <v>0</v>
      </c>
      <c r="AA740" s="54">
        <v>6.1595519999999997</v>
      </c>
      <c r="AB740" s="54">
        <v>0</v>
      </c>
      <c r="AC740" s="54">
        <v>0</v>
      </c>
      <c r="AD740" s="54">
        <v>0</v>
      </c>
      <c r="AE740" s="54">
        <v>98.775643000000002</v>
      </c>
      <c r="AF740" s="54">
        <v>8.0365990000000007</v>
      </c>
      <c r="AG740" s="53">
        <v>72.448843999999994</v>
      </c>
      <c r="AH740" s="53">
        <v>5.2004000000000002E-2</v>
      </c>
      <c r="AI740" s="54">
        <v>0.98408300000000004</v>
      </c>
      <c r="AJ740" s="54">
        <v>1.6272329999999999</v>
      </c>
      <c r="AK740" s="53">
        <v>2.0829</v>
      </c>
      <c r="AL740" s="53">
        <v>0</v>
      </c>
      <c r="AM740" s="53">
        <v>2.1604000000000002E-2</v>
      </c>
      <c r="AN740" s="53">
        <v>0.115282</v>
      </c>
      <c r="AO740" s="53">
        <v>0</v>
      </c>
      <c r="AP740" s="53">
        <v>2.1182439999999998</v>
      </c>
      <c r="AQ740" s="53">
        <v>1.5585009999999999</v>
      </c>
      <c r="AR740" s="53">
        <v>2.8788999999999999E-2</v>
      </c>
      <c r="AS740" s="53">
        <v>2.5673999999999999E-2</v>
      </c>
      <c r="AT740" s="53">
        <v>1.2591490000000001</v>
      </c>
      <c r="AU740" s="109">
        <v>0</v>
      </c>
      <c r="AV740" s="109">
        <v>1.4319E-2</v>
      </c>
    </row>
    <row r="741" spans="1:48" x14ac:dyDescent="0.3">
      <c r="A741" s="9">
        <v>740</v>
      </c>
      <c r="B741" s="3">
        <v>43627</v>
      </c>
      <c r="C741" s="112">
        <v>5.2793299999999999</v>
      </c>
      <c r="D741" s="54">
        <v>1.5734000000000001E-2</v>
      </c>
      <c r="E741" s="112">
        <v>2.6117999999999999E-2</v>
      </c>
      <c r="F741" s="54">
        <v>4.5391159999999999</v>
      </c>
      <c r="G741" s="54">
        <v>1.6879010000000001</v>
      </c>
      <c r="H741" s="54">
        <v>5.9417790000000004</v>
      </c>
      <c r="I741" s="54">
        <v>3.5576000000000003E-2</v>
      </c>
      <c r="J741" s="54">
        <v>1.4509080000000001</v>
      </c>
      <c r="K741" s="54">
        <v>0.847908</v>
      </c>
      <c r="L741" s="54">
        <v>1.7110190000000001</v>
      </c>
      <c r="M741" s="54">
        <v>0.15703400000000001</v>
      </c>
      <c r="N741" s="54">
        <v>1.249039</v>
      </c>
      <c r="O741" s="54">
        <v>0.11727799999999999</v>
      </c>
      <c r="P741" s="54">
        <v>6.2996629999999998</v>
      </c>
      <c r="Q741" s="54">
        <v>0</v>
      </c>
      <c r="R741" s="54">
        <v>2.7331000000000001E-2</v>
      </c>
      <c r="S741" s="54">
        <v>2.2991000000000001</v>
      </c>
      <c r="T741" s="54">
        <v>3.4897999999999998E-2</v>
      </c>
      <c r="U741" s="54">
        <v>0</v>
      </c>
      <c r="V741" s="54">
        <v>0</v>
      </c>
      <c r="W741" s="54">
        <v>1.6478520000000001</v>
      </c>
      <c r="X741" s="54">
        <v>2.0534E-2</v>
      </c>
      <c r="Y741" s="54">
        <v>1.30298</v>
      </c>
      <c r="Z741" s="54">
        <v>0</v>
      </c>
      <c r="AA741" s="54">
        <v>6.1788619999999996</v>
      </c>
      <c r="AB741" s="54">
        <v>0</v>
      </c>
      <c r="AC741" s="54">
        <v>0</v>
      </c>
      <c r="AD741" s="54">
        <v>0</v>
      </c>
      <c r="AE741" s="54">
        <v>98.331833000000003</v>
      </c>
      <c r="AF741" s="54">
        <v>8.0957600000000003</v>
      </c>
      <c r="AG741" s="53">
        <v>72.491926000000007</v>
      </c>
      <c r="AH741" s="53">
        <v>5.2067000000000002E-2</v>
      </c>
      <c r="AI741" s="54">
        <v>0.98419699999999999</v>
      </c>
      <c r="AJ741" s="54">
        <v>1.6277029999999999</v>
      </c>
      <c r="AK741" s="53">
        <v>2.0774999999999997</v>
      </c>
      <c r="AL741" s="53">
        <v>0</v>
      </c>
      <c r="AM741" s="53">
        <v>2.1576999999999999E-2</v>
      </c>
      <c r="AN741" s="53">
        <v>0.115869</v>
      </c>
      <c r="AO741" s="53">
        <v>0</v>
      </c>
      <c r="AP741" s="53">
        <v>2.0996630000000001</v>
      </c>
      <c r="AQ741" s="53">
        <v>1.5585009999999999</v>
      </c>
      <c r="AR741" s="53">
        <v>2.8629999999999999E-2</v>
      </c>
      <c r="AS741" s="53">
        <v>2.5662999999999998E-2</v>
      </c>
      <c r="AT741" s="53">
        <v>1.2597739999999999</v>
      </c>
      <c r="AU741" s="109">
        <v>0</v>
      </c>
      <c r="AV741" s="109">
        <v>1.4376999999999999E-2</v>
      </c>
    </row>
    <row r="742" spans="1:48" x14ac:dyDescent="0.3">
      <c r="A742" s="9">
        <v>741</v>
      </c>
      <c r="B742" s="3">
        <v>43626</v>
      </c>
      <c r="C742" s="112">
        <v>5.2759960000000001</v>
      </c>
      <c r="D742" s="54">
        <v>1.5723999999999998E-2</v>
      </c>
      <c r="E742" s="112">
        <v>2.6100000000000002E-2</v>
      </c>
      <c r="F742" s="54">
        <v>4.5376219999999998</v>
      </c>
      <c r="G742" s="54">
        <v>1.687962</v>
      </c>
      <c r="H742" s="54">
        <v>5.9464220000000001</v>
      </c>
      <c r="I742" s="54">
        <v>3.6103999999999997E-2</v>
      </c>
      <c r="J742" s="54">
        <v>1.44173</v>
      </c>
      <c r="K742" s="54">
        <v>0.84848100000000004</v>
      </c>
      <c r="L742" s="54">
        <v>1.710745</v>
      </c>
      <c r="M742" s="54">
        <v>0.156939</v>
      </c>
      <c r="N742" s="54">
        <v>1.2483470000000001</v>
      </c>
      <c r="O742" s="54">
        <v>0.11720899999999999</v>
      </c>
      <c r="P742" s="54">
        <v>6.2836499999999997</v>
      </c>
      <c r="Q742" s="54">
        <v>0</v>
      </c>
      <c r="R742" s="54">
        <v>2.7179999999999999E-2</v>
      </c>
      <c r="S742" s="54">
        <v>2.2877999999999998</v>
      </c>
      <c r="T742" s="54">
        <v>3.4547000000000001E-2</v>
      </c>
      <c r="U742" s="54">
        <v>0</v>
      </c>
      <c r="V742" s="54">
        <v>0</v>
      </c>
      <c r="W742" s="54">
        <v>1.6496219999999999</v>
      </c>
      <c r="X742" s="54">
        <v>2.0517000000000001E-2</v>
      </c>
      <c r="Y742" s="54">
        <v>1.2965499999999999</v>
      </c>
      <c r="Z742" s="54">
        <v>0</v>
      </c>
      <c r="AA742" s="54">
        <v>6.1982140000000001</v>
      </c>
      <c r="AB742" s="54">
        <v>0</v>
      </c>
      <c r="AC742" s="54">
        <v>0</v>
      </c>
      <c r="AD742" s="54">
        <v>0</v>
      </c>
      <c r="AE742" s="54">
        <v>98.111116999999993</v>
      </c>
      <c r="AF742" s="54">
        <v>8.0647629999999992</v>
      </c>
      <c r="AG742" s="53">
        <v>72.462656999999993</v>
      </c>
      <c r="AH742" s="53">
        <v>5.1985999999999997E-2</v>
      </c>
      <c r="AI742" s="54">
        <v>0.98508399999999996</v>
      </c>
      <c r="AJ742" s="54">
        <v>1.62947</v>
      </c>
      <c r="AK742" s="53">
        <v>2.0747999999999998</v>
      </c>
      <c r="AL742" s="53">
        <v>0</v>
      </c>
      <c r="AM742" s="53">
        <v>2.1607999999999999E-2</v>
      </c>
      <c r="AN742" s="53">
        <v>0.115366</v>
      </c>
      <c r="AO742" s="53">
        <v>0</v>
      </c>
      <c r="AP742" s="53">
        <v>2.0996630000000001</v>
      </c>
      <c r="AQ742" s="53">
        <v>1.5585009999999999</v>
      </c>
      <c r="AR742" s="53">
        <v>2.8629999999999999E-2</v>
      </c>
      <c r="AS742" s="53">
        <v>2.5662999999999998E-2</v>
      </c>
      <c r="AT742" s="53">
        <v>1.25963</v>
      </c>
      <c r="AU742" s="109">
        <v>0</v>
      </c>
      <c r="AV742" s="109">
        <v>1.4595E-2</v>
      </c>
    </row>
    <row r="743" spans="1:48" x14ac:dyDescent="0.3">
      <c r="A743" s="9">
        <v>742</v>
      </c>
      <c r="B743" s="3">
        <v>43623</v>
      </c>
      <c r="C743" s="112">
        <v>5.265911</v>
      </c>
      <c r="D743" s="54">
        <v>1.5682999999999999E-2</v>
      </c>
      <c r="E743" s="112">
        <v>2.6054000000000001E-2</v>
      </c>
      <c r="F743" s="54">
        <v>4.5202359999999997</v>
      </c>
      <c r="G743" s="54">
        <v>1.6810860000000001</v>
      </c>
      <c r="H743" s="54">
        <v>5.9019579999999996</v>
      </c>
      <c r="I743" s="54">
        <v>3.5203999999999999E-2</v>
      </c>
      <c r="J743" s="54">
        <v>1.394118</v>
      </c>
      <c r="K743" s="54">
        <v>0.82079599999999997</v>
      </c>
      <c r="L743" s="54">
        <v>1.7027589999999999</v>
      </c>
      <c r="M743" s="54">
        <v>0.15664600000000001</v>
      </c>
      <c r="N743" s="54">
        <v>1.233878</v>
      </c>
      <c r="O743" s="54">
        <v>0.11700199999999999</v>
      </c>
      <c r="P743" s="54">
        <v>6.2523669999999996</v>
      </c>
      <c r="Q743" s="54">
        <v>0</v>
      </c>
      <c r="R743" s="54">
        <v>2.6543000000000001E-2</v>
      </c>
      <c r="S743" s="54">
        <v>2.2162999999999999</v>
      </c>
      <c r="T743" s="54">
        <v>3.4173000000000002E-2</v>
      </c>
      <c r="U743" s="54">
        <v>0</v>
      </c>
      <c r="V743" s="54">
        <v>0</v>
      </c>
      <c r="W743" s="54">
        <v>1.6452469999999999</v>
      </c>
      <c r="X743" s="54">
        <v>2.0480000000000002E-2</v>
      </c>
      <c r="Y743" s="54">
        <v>1.25549</v>
      </c>
      <c r="Z743" s="54">
        <v>0</v>
      </c>
      <c r="AA743" s="54">
        <v>6.182912</v>
      </c>
      <c r="AB743" s="54">
        <v>0</v>
      </c>
      <c r="AC743" s="54">
        <v>0</v>
      </c>
      <c r="AD743" s="54">
        <v>0</v>
      </c>
      <c r="AE743" s="54">
        <v>97.612181000000007</v>
      </c>
      <c r="AF743" s="54">
        <v>7.9604410000000003</v>
      </c>
      <c r="AG743" s="53">
        <v>72.035903000000005</v>
      </c>
      <c r="AH743" s="53">
        <v>5.1726000000000001E-2</v>
      </c>
      <c r="AI743" s="54">
        <v>0.98232399999999997</v>
      </c>
      <c r="AJ743" s="54">
        <v>1.6253580000000001</v>
      </c>
      <c r="AK743" s="53">
        <v>2.0809000000000002</v>
      </c>
      <c r="AL743" s="53">
        <v>0</v>
      </c>
      <c r="AM743" s="53">
        <v>2.2124999999999999E-2</v>
      </c>
      <c r="AN743" s="53">
        <v>0.113923</v>
      </c>
      <c r="AO743" s="53">
        <v>0</v>
      </c>
      <c r="AP743" s="53">
        <v>2.1042719999999999</v>
      </c>
      <c r="AQ743" s="53">
        <v>1.5585009999999999</v>
      </c>
      <c r="AR743" s="53">
        <v>2.8549999999999999E-2</v>
      </c>
      <c r="AS743" s="53">
        <v>2.5475000000000001E-2</v>
      </c>
      <c r="AT743" s="53">
        <v>1.259571</v>
      </c>
      <c r="AU743" s="109">
        <v>0</v>
      </c>
      <c r="AV743" s="109">
        <v>1.4397E-2</v>
      </c>
    </row>
    <row r="744" spans="1:48" x14ac:dyDescent="0.3">
      <c r="A744" s="9">
        <v>743</v>
      </c>
      <c r="B744" s="3">
        <v>43619</v>
      </c>
      <c r="C744" s="112">
        <v>5.2524360000000003</v>
      </c>
      <c r="D744" s="54">
        <v>1.5646E-2</v>
      </c>
      <c r="E744" s="112">
        <v>2.5988000000000001E-2</v>
      </c>
      <c r="F744" s="54">
        <v>4.5075510000000003</v>
      </c>
      <c r="G744" s="54">
        <v>1.6751480000000001</v>
      </c>
      <c r="H744" s="54">
        <v>5.8985750000000001</v>
      </c>
      <c r="I744" s="54">
        <v>3.5191E-2</v>
      </c>
      <c r="J744" s="54">
        <v>1.3895599999999999</v>
      </c>
      <c r="K744" s="54">
        <v>0.82982500000000003</v>
      </c>
      <c r="L744" s="54">
        <v>1.6969959999999999</v>
      </c>
      <c r="M744" s="54">
        <v>0.156252</v>
      </c>
      <c r="N744" s="54">
        <v>1.2301420000000001</v>
      </c>
      <c r="O744" s="54">
        <v>0.11672399999999999</v>
      </c>
      <c r="P744" s="54">
        <v>6.2340400000000002</v>
      </c>
      <c r="Q744" s="54">
        <v>0</v>
      </c>
      <c r="R744" s="54">
        <v>2.6456E-2</v>
      </c>
      <c r="S744" s="54">
        <v>2.2155</v>
      </c>
      <c r="T744" s="54">
        <v>3.3451000000000002E-2</v>
      </c>
      <c r="U744" s="54">
        <v>0</v>
      </c>
      <c r="V744" s="54">
        <v>0</v>
      </c>
      <c r="W744" s="54">
        <v>1.6405400000000001</v>
      </c>
      <c r="X744" s="54">
        <v>2.0428999999999999E-2</v>
      </c>
      <c r="Y744" s="54">
        <v>1.2551599999999998</v>
      </c>
      <c r="Z744" s="54">
        <v>0</v>
      </c>
      <c r="AA744" s="54">
        <v>6.180078</v>
      </c>
      <c r="AB744" s="54">
        <v>0</v>
      </c>
      <c r="AC744" s="54">
        <v>0</v>
      </c>
      <c r="AD744" s="54">
        <v>0</v>
      </c>
      <c r="AE744" s="54">
        <v>97.292761999999996</v>
      </c>
      <c r="AF744" s="54">
        <v>7.9657039999999997</v>
      </c>
      <c r="AG744" s="53">
        <v>71.874332999999993</v>
      </c>
      <c r="AH744" s="53">
        <v>5.1513999999999997E-2</v>
      </c>
      <c r="AI744" s="54">
        <v>0.98303399999999996</v>
      </c>
      <c r="AJ744" s="54">
        <v>1.6205259999999999</v>
      </c>
      <c r="AK744" s="53">
        <v>2.0674000000000001</v>
      </c>
      <c r="AL744" s="53">
        <v>0</v>
      </c>
      <c r="AM744" s="53">
        <v>2.2123E-2</v>
      </c>
      <c r="AN744" s="53">
        <v>0.11393300000000001</v>
      </c>
      <c r="AO744" s="53">
        <v>0</v>
      </c>
      <c r="AP744" s="53">
        <v>2.1042719999999999</v>
      </c>
      <c r="AQ744" s="53">
        <v>1.5585009999999999</v>
      </c>
      <c r="AR744" s="53">
        <v>2.8549999999999999E-2</v>
      </c>
      <c r="AS744" s="53">
        <v>2.5475000000000001E-2</v>
      </c>
      <c r="AT744" s="53">
        <v>1.2542450000000001</v>
      </c>
      <c r="AU744" s="109">
        <v>0</v>
      </c>
      <c r="AV744" s="109">
        <v>1.4468999999999999E-2</v>
      </c>
    </row>
    <row r="745" spans="1:48" x14ac:dyDescent="0.3">
      <c r="A745" s="9">
        <v>744</v>
      </c>
      <c r="B745" s="3">
        <v>43616</v>
      </c>
      <c r="C745" s="112">
        <v>5.2424350000000004</v>
      </c>
      <c r="D745" s="54">
        <v>1.5617000000000001E-2</v>
      </c>
      <c r="E745" s="112">
        <v>2.5933999999999999E-2</v>
      </c>
      <c r="F745" s="54">
        <v>4.5031939999999997</v>
      </c>
      <c r="G745" s="54">
        <v>1.675241</v>
      </c>
      <c r="H745" s="54">
        <v>5.9523849999999996</v>
      </c>
      <c r="I745" s="54">
        <v>3.5053000000000001E-2</v>
      </c>
      <c r="J745" s="54">
        <v>1.37774</v>
      </c>
      <c r="K745" s="54">
        <v>0.82009799999999999</v>
      </c>
      <c r="L745" s="54">
        <v>1.694315</v>
      </c>
      <c r="M745" s="54">
        <v>0.15595700000000001</v>
      </c>
      <c r="N745" s="54">
        <v>1.233263</v>
      </c>
      <c r="O745" s="54">
        <v>0.116518</v>
      </c>
      <c r="P745" s="54">
        <v>6.2222059999999999</v>
      </c>
      <c r="Q745" s="54">
        <v>0</v>
      </c>
      <c r="R745" s="54">
        <v>2.6273000000000001E-2</v>
      </c>
      <c r="S745" s="54">
        <v>2.1947000000000001</v>
      </c>
      <c r="T745" s="54">
        <v>3.4306000000000003E-2</v>
      </c>
      <c r="U745" s="54">
        <v>0</v>
      </c>
      <c r="V745" s="54">
        <v>0</v>
      </c>
      <c r="W745" s="54">
        <v>1.6415519999999999</v>
      </c>
      <c r="X745" s="54">
        <v>2.0381E-2</v>
      </c>
      <c r="Y745" s="54">
        <v>1.2432400000000001</v>
      </c>
      <c r="Z745" s="54">
        <v>0</v>
      </c>
      <c r="AA745" s="54">
        <v>6.2403700000000004</v>
      </c>
      <c r="AB745" s="54">
        <v>0</v>
      </c>
      <c r="AC745" s="54">
        <v>0</v>
      </c>
      <c r="AD745" s="54">
        <v>0</v>
      </c>
      <c r="AE745" s="54">
        <v>97.059152999999995</v>
      </c>
      <c r="AF745" s="54">
        <v>7.9644110000000001</v>
      </c>
      <c r="AG745" s="53">
        <v>71.718828999999999</v>
      </c>
      <c r="AH745" s="53">
        <v>5.1413E-2</v>
      </c>
      <c r="AI745" s="54">
        <v>0.99426899999999996</v>
      </c>
      <c r="AJ745" s="54">
        <v>1.621569</v>
      </c>
      <c r="AK745" s="53">
        <v>2.0617000000000001</v>
      </c>
      <c r="AL745" s="53">
        <v>0</v>
      </c>
      <c r="AM745" s="53">
        <v>2.2869E-2</v>
      </c>
      <c r="AN745" s="53">
        <v>0.11345</v>
      </c>
      <c r="AO745" s="53">
        <v>0</v>
      </c>
      <c r="AP745" s="53">
        <v>2.0943200000000002</v>
      </c>
      <c r="AQ745" s="53">
        <v>1.5585009999999999</v>
      </c>
      <c r="AR745" s="53">
        <v>2.8524000000000001E-2</v>
      </c>
      <c r="AS745" s="53">
        <v>2.5402000000000001E-2</v>
      </c>
      <c r="AT745" s="53">
        <v>1.2528429999999999</v>
      </c>
      <c r="AU745" s="109">
        <v>0</v>
      </c>
      <c r="AV745" s="109">
        <v>1.5519E-2</v>
      </c>
    </row>
    <row r="746" spans="1:48" x14ac:dyDescent="0.3">
      <c r="A746" s="9">
        <v>745</v>
      </c>
      <c r="B746" s="3">
        <v>43615</v>
      </c>
      <c r="C746" s="112">
        <v>5.2385770000000003</v>
      </c>
      <c r="D746" s="54">
        <v>1.5608E-2</v>
      </c>
      <c r="E746" s="112">
        <v>2.5918E-2</v>
      </c>
      <c r="F746" s="54">
        <v>4.5008020000000002</v>
      </c>
      <c r="G746" s="54">
        <v>1.6728719999999999</v>
      </c>
      <c r="H746" s="54">
        <v>6.0203990000000003</v>
      </c>
      <c r="I746" s="54">
        <v>3.5707999999999997E-2</v>
      </c>
      <c r="J746" s="54">
        <v>1.344481</v>
      </c>
      <c r="K746" s="54">
        <v>0.79681199999999996</v>
      </c>
      <c r="L746" s="54">
        <v>1.6895929999999999</v>
      </c>
      <c r="M746" s="54">
        <v>0.155862</v>
      </c>
      <c r="N746" s="54">
        <v>1.2322759999999999</v>
      </c>
      <c r="O746" s="54">
        <v>0.11644500000000001</v>
      </c>
      <c r="P746" s="54">
        <v>6.2036519999999999</v>
      </c>
      <c r="Q746" s="54">
        <v>0</v>
      </c>
      <c r="R746" s="54">
        <v>2.5714999999999998E-2</v>
      </c>
      <c r="S746" s="54">
        <v>2.1282000000000001</v>
      </c>
      <c r="T746" s="54">
        <v>3.4736999999999997E-2</v>
      </c>
      <c r="U746" s="54">
        <v>0</v>
      </c>
      <c r="V746" s="54">
        <v>0</v>
      </c>
      <c r="W746" s="54">
        <v>1.6456029999999999</v>
      </c>
      <c r="X746" s="54">
        <v>2.0368000000000001E-2</v>
      </c>
      <c r="Y746" s="54">
        <v>1.2044600000000001</v>
      </c>
      <c r="Z746" s="54">
        <v>0</v>
      </c>
      <c r="AA746" s="54">
        <v>6.3211370000000002</v>
      </c>
      <c r="AB746" s="54">
        <v>0</v>
      </c>
      <c r="AC746" s="54">
        <v>0</v>
      </c>
      <c r="AD746" s="54">
        <v>0</v>
      </c>
      <c r="AE746" s="54">
        <v>96.749009000000001</v>
      </c>
      <c r="AF746" s="54">
        <v>7.9146910000000004</v>
      </c>
      <c r="AG746" s="53">
        <v>71.598353000000003</v>
      </c>
      <c r="AH746" s="53">
        <v>5.1336E-2</v>
      </c>
      <c r="AI746" s="54">
        <v>1.0085660000000001</v>
      </c>
      <c r="AJ746" s="54">
        <v>1.625629</v>
      </c>
      <c r="AK746" s="53">
        <v>2.0447000000000002</v>
      </c>
      <c r="AL746" s="53">
        <v>0</v>
      </c>
      <c r="AM746" s="53">
        <v>2.3302E-2</v>
      </c>
      <c r="AN746" s="53">
        <v>0.112247</v>
      </c>
      <c r="AO746" s="53">
        <v>0</v>
      </c>
      <c r="AP746" s="53">
        <v>2.0943200000000002</v>
      </c>
      <c r="AQ746" s="53">
        <v>1.5497609999999999</v>
      </c>
      <c r="AR746" s="53">
        <v>2.8524000000000001E-2</v>
      </c>
      <c r="AS746" s="53">
        <v>2.5402000000000001E-2</v>
      </c>
      <c r="AT746" s="53">
        <v>1.2492859999999999</v>
      </c>
      <c r="AU746" s="109">
        <v>0</v>
      </c>
      <c r="AV746" s="109">
        <v>1.6383000000000002E-2</v>
      </c>
    </row>
    <row r="747" spans="1:48" x14ac:dyDescent="0.3">
      <c r="A747" s="9">
        <v>746</v>
      </c>
      <c r="B747" s="3">
        <v>43614</v>
      </c>
      <c r="C747" s="112">
        <v>5.2351010000000002</v>
      </c>
      <c r="D747" s="54">
        <v>1.5599999999999999E-2</v>
      </c>
      <c r="E747" s="112">
        <v>2.5901E-2</v>
      </c>
      <c r="F747" s="54">
        <v>4.4933889999999996</v>
      </c>
      <c r="G747" s="54">
        <v>1.6726000000000001</v>
      </c>
      <c r="H747" s="54">
        <v>6.0379699999999996</v>
      </c>
      <c r="I747" s="54">
        <v>3.5910999999999998E-2</v>
      </c>
      <c r="J747" s="54">
        <v>1.3397129999999999</v>
      </c>
      <c r="K747" s="54">
        <v>0.79191299999999998</v>
      </c>
      <c r="L747" s="54">
        <v>1.68852</v>
      </c>
      <c r="M747" s="54">
        <v>0.15576400000000001</v>
      </c>
      <c r="N747" s="54">
        <v>1.2340009999999999</v>
      </c>
      <c r="O747" s="54">
        <v>0.11637699999999999</v>
      </c>
      <c r="P747" s="54">
        <v>6.1986780000000001</v>
      </c>
      <c r="Q747" s="54">
        <v>0</v>
      </c>
      <c r="R747" s="54">
        <v>2.5724E-2</v>
      </c>
      <c r="S747" s="54">
        <v>2.1274000000000002</v>
      </c>
      <c r="T747" s="54">
        <v>3.5135E-2</v>
      </c>
      <c r="U747" s="54">
        <v>0</v>
      </c>
      <c r="V747" s="54">
        <v>0</v>
      </c>
      <c r="W747" s="54">
        <v>1.646498</v>
      </c>
      <c r="X747" s="54">
        <v>2.0361000000000001E-2</v>
      </c>
      <c r="Y747" s="54">
        <v>1.20397</v>
      </c>
      <c r="Z747" s="54">
        <v>0</v>
      </c>
      <c r="AA747" s="54">
        <v>6.3453530000000002</v>
      </c>
      <c r="AB747" s="54">
        <v>0</v>
      </c>
      <c r="AC747" s="54">
        <v>0</v>
      </c>
      <c r="AD747" s="54">
        <v>0</v>
      </c>
      <c r="AE747" s="54">
        <v>96.651769999999999</v>
      </c>
      <c r="AF747" s="54">
        <v>7.9074809999999998</v>
      </c>
      <c r="AG747" s="53">
        <v>71.557936999999995</v>
      </c>
      <c r="AH747" s="53">
        <v>5.1241000000000002E-2</v>
      </c>
      <c r="AI747" s="54">
        <v>1.0131810000000001</v>
      </c>
      <c r="AJ747" s="54">
        <v>1.626492</v>
      </c>
      <c r="AK747" s="53">
        <v>2.0449999999999999</v>
      </c>
      <c r="AL747" s="53">
        <v>0</v>
      </c>
      <c r="AM747" s="53">
        <v>2.3550000000000001E-2</v>
      </c>
      <c r="AN747" s="53">
        <v>0.11206099999999999</v>
      </c>
      <c r="AO747" s="53">
        <v>0</v>
      </c>
      <c r="AP747" s="53">
        <v>2.0943200000000002</v>
      </c>
      <c r="AQ747" s="53">
        <v>1.5497609999999999</v>
      </c>
      <c r="AR747" s="53">
        <v>2.8524000000000001E-2</v>
      </c>
      <c r="AS747" s="53">
        <v>2.5402000000000001E-2</v>
      </c>
      <c r="AT747" s="53">
        <v>1.2471719999999999</v>
      </c>
      <c r="AU747" s="109">
        <v>0</v>
      </c>
      <c r="AV747" s="109">
        <v>1.6506E-2</v>
      </c>
    </row>
    <row r="748" spans="1:48" x14ac:dyDescent="0.3">
      <c r="A748" s="9">
        <v>747</v>
      </c>
      <c r="B748" s="3">
        <v>43613</v>
      </c>
      <c r="C748" s="112">
        <v>5.2317809999999998</v>
      </c>
      <c r="D748" s="54">
        <v>1.559E-2</v>
      </c>
      <c r="E748" s="112">
        <v>2.5884000000000001E-2</v>
      </c>
      <c r="F748" s="54">
        <v>4.4896500000000001</v>
      </c>
      <c r="G748" s="54">
        <v>1.670758</v>
      </c>
      <c r="H748" s="54">
        <v>6.0444550000000001</v>
      </c>
      <c r="I748" s="54">
        <v>3.5954E-2</v>
      </c>
      <c r="J748" s="54">
        <v>1.3230500000000001</v>
      </c>
      <c r="K748" s="54">
        <v>0.77782600000000002</v>
      </c>
      <c r="L748" s="54">
        <v>1.6866270000000001</v>
      </c>
      <c r="M748" s="54">
        <v>0.15567</v>
      </c>
      <c r="N748" s="54">
        <v>1.23136</v>
      </c>
      <c r="O748" s="54">
        <v>0.116309</v>
      </c>
      <c r="P748" s="54">
        <v>6.1892360000000002</v>
      </c>
      <c r="Q748" s="54">
        <v>0</v>
      </c>
      <c r="R748" s="54">
        <v>2.5319000000000001E-2</v>
      </c>
      <c r="S748" s="54">
        <v>2.0882999999999998</v>
      </c>
      <c r="T748" s="54">
        <v>3.5348999999999998E-2</v>
      </c>
      <c r="U748" s="54">
        <v>0</v>
      </c>
      <c r="V748" s="54">
        <v>0</v>
      </c>
      <c r="W748" s="54">
        <v>1.646137</v>
      </c>
      <c r="X748" s="54">
        <v>2.0348000000000002E-2</v>
      </c>
      <c r="Y748" s="54">
        <v>1.18113</v>
      </c>
      <c r="Z748" s="54">
        <v>0</v>
      </c>
      <c r="AA748" s="54">
        <v>6.352652</v>
      </c>
      <c r="AB748" s="54">
        <v>0</v>
      </c>
      <c r="AC748" s="54">
        <v>0</v>
      </c>
      <c r="AD748" s="54">
        <v>0</v>
      </c>
      <c r="AE748" s="54">
        <v>96.492919999999998</v>
      </c>
      <c r="AF748" s="54">
        <v>7.9103760000000003</v>
      </c>
      <c r="AG748" s="53">
        <v>71.582021999999995</v>
      </c>
      <c r="AH748" s="53">
        <v>5.1157000000000001E-2</v>
      </c>
      <c r="AI748" s="54">
        <v>1.0156339999999999</v>
      </c>
      <c r="AJ748" s="54">
        <v>1.6261760000000001</v>
      </c>
      <c r="AK748" s="53">
        <v>2.0351999999999997</v>
      </c>
      <c r="AL748" s="53">
        <v>0</v>
      </c>
      <c r="AM748" s="53">
        <v>2.3543999999999999E-2</v>
      </c>
      <c r="AN748" s="53">
        <v>0.111399</v>
      </c>
      <c r="AO748" s="53">
        <v>0</v>
      </c>
      <c r="AP748" s="53">
        <v>2.1180180000000002</v>
      </c>
      <c r="AQ748" s="53">
        <v>1.5497609999999999</v>
      </c>
      <c r="AR748" s="53">
        <v>2.8707E-2</v>
      </c>
      <c r="AS748" s="53">
        <v>2.5342E-2</v>
      </c>
      <c r="AT748" s="53">
        <v>1.247565</v>
      </c>
      <c r="AU748" s="109">
        <v>0</v>
      </c>
      <c r="AV748" s="109">
        <v>1.6459999999999999E-2</v>
      </c>
    </row>
    <row r="749" spans="1:48" x14ac:dyDescent="0.3">
      <c r="A749" s="9">
        <v>748</v>
      </c>
      <c r="B749" s="3">
        <v>43612</v>
      </c>
      <c r="C749" s="112">
        <v>5.2284300000000004</v>
      </c>
      <c r="D749" s="54">
        <v>1.5583E-2</v>
      </c>
      <c r="E749" s="112">
        <v>2.5866E-2</v>
      </c>
      <c r="F749" s="54">
        <v>4.4917379999999998</v>
      </c>
      <c r="G749" s="54">
        <v>1.673991</v>
      </c>
      <c r="H749" s="54">
        <v>6.0622790000000002</v>
      </c>
      <c r="I749" s="54">
        <v>3.6069999999999998E-2</v>
      </c>
      <c r="J749" s="54">
        <v>1.333755</v>
      </c>
      <c r="K749" s="54">
        <v>0.78322499999999995</v>
      </c>
      <c r="L749" s="54">
        <v>1.687378</v>
      </c>
      <c r="M749" s="54">
        <v>0.15557199999999999</v>
      </c>
      <c r="N749" s="54">
        <v>1.2336940000000001</v>
      </c>
      <c r="O749" s="54">
        <v>0.116239</v>
      </c>
      <c r="P749" s="54">
        <v>6.1817979999999997</v>
      </c>
      <c r="Q749" s="54">
        <v>0</v>
      </c>
      <c r="R749" s="54">
        <v>2.5448999999999999E-2</v>
      </c>
      <c r="S749" s="54">
        <v>2.1002000000000001</v>
      </c>
      <c r="T749" s="54">
        <v>3.5465000000000003E-2</v>
      </c>
      <c r="U749" s="54">
        <v>0</v>
      </c>
      <c r="V749" s="54">
        <v>0</v>
      </c>
      <c r="W749" s="54">
        <v>1.64724</v>
      </c>
      <c r="X749" s="54">
        <v>2.0334999999999999E-2</v>
      </c>
      <c r="Y749" s="54">
        <v>1.1876200000000001</v>
      </c>
      <c r="Z749" s="54">
        <v>0</v>
      </c>
      <c r="AA749" s="54">
        <v>6.3725399999999999</v>
      </c>
      <c r="AB749" s="54">
        <v>0</v>
      </c>
      <c r="AC749" s="54">
        <v>0</v>
      </c>
      <c r="AD749" s="54">
        <v>0</v>
      </c>
      <c r="AE749" s="54">
        <v>96.356904999999998</v>
      </c>
      <c r="AF749" s="54">
        <v>7.916722</v>
      </c>
      <c r="AG749" s="53">
        <v>71.556663</v>
      </c>
      <c r="AH749" s="53">
        <v>5.1179000000000002E-2</v>
      </c>
      <c r="AI749" s="54">
        <v>1.020624</v>
      </c>
      <c r="AJ749" s="54">
        <v>1.627256</v>
      </c>
      <c r="AK749" s="53">
        <v>2.0369000000000002</v>
      </c>
      <c r="AL749" s="53">
        <v>0</v>
      </c>
      <c r="AM749" s="53">
        <v>2.3529999999999999E-2</v>
      </c>
      <c r="AN749" s="53">
        <v>0.111501</v>
      </c>
      <c r="AO749" s="53">
        <v>0</v>
      </c>
      <c r="AP749" s="53">
        <v>2.1180180000000002</v>
      </c>
      <c r="AQ749" s="53">
        <v>1.5497609999999999</v>
      </c>
      <c r="AR749" s="53">
        <v>2.8707E-2</v>
      </c>
      <c r="AS749" s="53">
        <v>2.5342E-2</v>
      </c>
      <c r="AT749" s="53">
        <v>1.2497910000000001</v>
      </c>
      <c r="AU749" s="109">
        <v>0</v>
      </c>
      <c r="AV749" s="109">
        <v>1.6514999999999998E-2</v>
      </c>
    </row>
    <row r="750" spans="1:48" x14ac:dyDescent="0.3">
      <c r="A750" s="9">
        <v>749</v>
      </c>
      <c r="B750" s="3">
        <v>43609</v>
      </c>
      <c r="C750" s="112">
        <v>5.2183840000000004</v>
      </c>
      <c r="D750" s="54">
        <v>1.5557E-2</v>
      </c>
      <c r="E750" s="112">
        <v>2.5817E-2</v>
      </c>
      <c r="F750" s="54">
        <v>4.4883430000000004</v>
      </c>
      <c r="G750" s="54">
        <v>1.6719440000000001</v>
      </c>
      <c r="H750" s="54">
        <v>6.1309509999999996</v>
      </c>
      <c r="I750" s="54">
        <v>3.6207000000000003E-2</v>
      </c>
      <c r="J750" s="54">
        <v>1.3146679999999999</v>
      </c>
      <c r="K750" s="54">
        <v>0.76830900000000002</v>
      </c>
      <c r="L750" s="54">
        <v>1.6863889999999999</v>
      </c>
      <c r="M750" s="54">
        <v>0.155277</v>
      </c>
      <c r="N750" s="54">
        <v>1.235195</v>
      </c>
      <c r="O750" s="54">
        <v>0.116036</v>
      </c>
      <c r="P750" s="54">
        <v>6.175999</v>
      </c>
      <c r="Q750" s="54">
        <v>0</v>
      </c>
      <c r="R750" s="54">
        <v>2.5225999999999998E-2</v>
      </c>
      <c r="S750" s="54">
        <v>2.0628000000000002</v>
      </c>
      <c r="T750" s="54">
        <v>3.5989E-2</v>
      </c>
      <c r="U750" s="54">
        <v>0</v>
      </c>
      <c r="V750" s="54">
        <v>0</v>
      </c>
      <c r="W750" s="54">
        <v>1.649686</v>
      </c>
      <c r="X750" s="54">
        <v>2.0299999999999999E-2</v>
      </c>
      <c r="Y750" s="54">
        <v>1.1657500000000001</v>
      </c>
      <c r="Z750" s="54">
        <v>0</v>
      </c>
      <c r="AA750" s="54">
        <v>6.441033</v>
      </c>
      <c r="AB750" s="54">
        <v>0</v>
      </c>
      <c r="AC750" s="54">
        <v>0</v>
      </c>
      <c r="AD750" s="54">
        <v>0</v>
      </c>
      <c r="AE750" s="54">
        <v>96.296402999999998</v>
      </c>
      <c r="AF750" s="54">
        <v>7.918952</v>
      </c>
      <c r="AG750" s="53">
        <v>71.496870000000001</v>
      </c>
      <c r="AH750" s="53">
        <v>5.1054000000000002E-2</v>
      </c>
      <c r="AI750" s="54">
        <v>1.028403</v>
      </c>
      <c r="AJ750" s="54">
        <v>1.6297900000000001</v>
      </c>
      <c r="AK750" s="53">
        <v>2.0244999999999997</v>
      </c>
      <c r="AL750" s="53">
        <v>0</v>
      </c>
      <c r="AM750" s="53">
        <v>2.3751000000000001E-2</v>
      </c>
      <c r="AN750" s="53">
        <v>0.110738</v>
      </c>
      <c r="AO750" s="53">
        <v>0</v>
      </c>
      <c r="AP750" s="53">
        <v>2.1180180000000002</v>
      </c>
      <c r="AQ750" s="53">
        <v>1.5497609999999999</v>
      </c>
      <c r="AR750" s="53">
        <v>2.8707E-2</v>
      </c>
      <c r="AS750" s="53">
        <v>2.5342E-2</v>
      </c>
      <c r="AT750" s="53">
        <v>1.2473799999999999</v>
      </c>
      <c r="AU750" s="109">
        <v>0</v>
      </c>
      <c r="AV750" s="109">
        <v>1.6449999999999999E-2</v>
      </c>
    </row>
    <row r="751" spans="1:48" x14ac:dyDescent="0.3">
      <c r="A751" s="9">
        <v>750</v>
      </c>
      <c r="B751" s="3">
        <v>43608</v>
      </c>
      <c r="C751" s="112">
        <v>5.2150350000000003</v>
      </c>
      <c r="D751" s="54">
        <v>1.5547999999999999E-2</v>
      </c>
      <c r="E751" s="112">
        <v>2.5801000000000001E-2</v>
      </c>
      <c r="F751" s="54">
        <v>4.4813530000000004</v>
      </c>
      <c r="G751" s="54">
        <v>1.668218</v>
      </c>
      <c r="H751" s="54">
        <v>6.1147499999999999</v>
      </c>
      <c r="I751" s="54">
        <v>3.5867999999999997E-2</v>
      </c>
      <c r="J751" s="54">
        <v>1.3041560000000001</v>
      </c>
      <c r="K751" s="54">
        <v>0.76198299999999997</v>
      </c>
      <c r="L751" s="54">
        <v>1.6819189999999999</v>
      </c>
      <c r="M751" s="54">
        <v>0.15517800000000001</v>
      </c>
      <c r="N751" s="54">
        <v>1.2337149999999999</v>
      </c>
      <c r="O751" s="54">
        <v>0.11597</v>
      </c>
      <c r="P751" s="54">
        <v>6.1763669999999999</v>
      </c>
      <c r="Q751" s="54">
        <v>0</v>
      </c>
      <c r="R751" s="54">
        <v>2.512E-2</v>
      </c>
      <c r="S751" s="54">
        <v>2.044</v>
      </c>
      <c r="T751" s="54">
        <v>3.6362999999999999E-2</v>
      </c>
      <c r="U751" s="54">
        <v>0</v>
      </c>
      <c r="V751" s="54">
        <v>0</v>
      </c>
      <c r="W751" s="54">
        <v>1.647419</v>
      </c>
      <c r="X751" s="54">
        <v>2.0288E-2</v>
      </c>
      <c r="Y751" s="54">
        <v>1.1546700000000001</v>
      </c>
      <c r="Z751" s="54">
        <v>0</v>
      </c>
      <c r="AA751" s="54">
        <v>6.4032419999999997</v>
      </c>
      <c r="AB751" s="54">
        <v>0</v>
      </c>
      <c r="AC751" s="54">
        <v>0</v>
      </c>
      <c r="AD751" s="54">
        <v>0</v>
      </c>
      <c r="AE751" s="54">
        <v>96.317869000000002</v>
      </c>
      <c r="AF751" s="54">
        <v>7.8867430000000001</v>
      </c>
      <c r="AG751" s="53">
        <v>71.433942000000002</v>
      </c>
      <c r="AH751" s="53">
        <v>5.1052E-2</v>
      </c>
      <c r="AI751" s="54">
        <v>1.022753</v>
      </c>
      <c r="AJ751" s="54">
        <v>1.6274409999999999</v>
      </c>
      <c r="AK751" s="53">
        <v>2.0167999999999999</v>
      </c>
      <c r="AL751" s="53">
        <v>0</v>
      </c>
      <c r="AM751" s="53">
        <v>2.3963000000000002E-2</v>
      </c>
      <c r="AN751" s="53">
        <v>0.11061</v>
      </c>
      <c r="AO751" s="53">
        <v>0</v>
      </c>
      <c r="AP751" s="53">
        <v>2.1180180000000002</v>
      </c>
      <c r="AQ751" s="53">
        <v>1.5497609999999999</v>
      </c>
      <c r="AR751" s="53">
        <v>2.8707E-2</v>
      </c>
      <c r="AS751" s="53">
        <v>2.5342E-2</v>
      </c>
      <c r="AT751" s="53">
        <v>1.2429460000000001</v>
      </c>
      <c r="AU751" s="109">
        <v>0</v>
      </c>
      <c r="AV751" s="109">
        <v>1.7221E-2</v>
      </c>
    </row>
    <row r="752" spans="1:48" x14ac:dyDescent="0.3">
      <c r="A752" s="9">
        <v>751</v>
      </c>
      <c r="B752" s="3">
        <v>43607</v>
      </c>
      <c r="C752" s="112">
        <v>5.2116800000000003</v>
      </c>
      <c r="D752" s="54">
        <v>1.5539000000000001E-2</v>
      </c>
      <c r="E752" s="112">
        <v>2.5786E-2</v>
      </c>
      <c r="F752" s="54">
        <v>4.4795239999999996</v>
      </c>
      <c r="G752" s="54">
        <v>1.6666700000000001</v>
      </c>
      <c r="H752" s="54">
        <v>6.0808580000000001</v>
      </c>
      <c r="I752" s="54">
        <v>3.5741000000000002E-2</v>
      </c>
      <c r="J752" s="54">
        <v>1.3272569999999999</v>
      </c>
      <c r="K752" s="54">
        <v>0.777667</v>
      </c>
      <c r="L752" s="54">
        <v>1.681235</v>
      </c>
      <c r="M752" s="54">
        <v>0.15508</v>
      </c>
      <c r="N752" s="54">
        <v>1.235419</v>
      </c>
      <c r="O752" s="54">
        <v>0.11590300000000001</v>
      </c>
      <c r="P752" s="54">
        <v>6.1717389999999996</v>
      </c>
      <c r="Q752" s="54">
        <v>0</v>
      </c>
      <c r="R752" s="54">
        <v>2.5413000000000002E-2</v>
      </c>
      <c r="S752" s="54">
        <v>2.085</v>
      </c>
      <c r="T752" s="54">
        <v>3.6580000000000001E-2</v>
      </c>
      <c r="U752" s="54">
        <v>0</v>
      </c>
      <c r="V752" s="54">
        <v>0</v>
      </c>
      <c r="W752" s="54">
        <v>1.644979</v>
      </c>
      <c r="X752" s="54">
        <v>2.0277E-2</v>
      </c>
      <c r="Y752" s="54">
        <v>1.17889</v>
      </c>
      <c r="Z752" s="54">
        <v>0</v>
      </c>
      <c r="AA752" s="54">
        <v>6.3672360000000001</v>
      </c>
      <c r="AB752" s="54">
        <v>0</v>
      </c>
      <c r="AC752" s="54">
        <v>0</v>
      </c>
      <c r="AD752" s="54">
        <v>0</v>
      </c>
      <c r="AE752" s="54">
        <v>96.259011000000001</v>
      </c>
      <c r="AF752" s="54">
        <v>7.8780780000000004</v>
      </c>
      <c r="AG752" s="53">
        <v>71.361793000000006</v>
      </c>
      <c r="AH752" s="53">
        <v>5.1048000000000003E-2</v>
      </c>
      <c r="AI752" s="54">
        <v>1.016837</v>
      </c>
      <c r="AJ752" s="54">
        <v>1.6249640000000001</v>
      </c>
      <c r="AK752" s="53">
        <v>2.0240999999999998</v>
      </c>
      <c r="AL752" s="53">
        <v>0</v>
      </c>
      <c r="AM752" s="53">
        <v>2.4014000000000001E-2</v>
      </c>
      <c r="AN752" s="53">
        <v>0.11148</v>
      </c>
      <c r="AO752" s="53">
        <v>0</v>
      </c>
      <c r="AP752" s="53">
        <v>2.1180180000000002</v>
      </c>
      <c r="AQ752" s="53">
        <v>1.5497609999999999</v>
      </c>
      <c r="AR752" s="53">
        <v>2.8707E-2</v>
      </c>
      <c r="AS752" s="53">
        <v>2.5342E-2</v>
      </c>
      <c r="AT752" s="53">
        <v>1.242791</v>
      </c>
      <c r="AU752" s="109">
        <v>0</v>
      </c>
      <c r="AV752" s="109">
        <v>1.7621000000000001E-2</v>
      </c>
    </row>
    <row r="753" spans="1:48" x14ac:dyDescent="0.3">
      <c r="A753" s="9">
        <v>752</v>
      </c>
      <c r="B753" s="3">
        <v>43606</v>
      </c>
      <c r="C753" s="112">
        <v>5.2083050000000002</v>
      </c>
      <c r="D753" s="54">
        <v>1.553E-2</v>
      </c>
      <c r="E753" s="112">
        <v>2.5769E-2</v>
      </c>
      <c r="F753" s="54">
        <v>4.4787889999999999</v>
      </c>
      <c r="G753" s="54">
        <v>1.667888</v>
      </c>
      <c r="H753" s="54">
        <v>6.0753060000000003</v>
      </c>
      <c r="I753" s="54">
        <v>3.5746E-2</v>
      </c>
      <c r="J753" s="54">
        <v>1.3469</v>
      </c>
      <c r="K753" s="54">
        <v>0.791157</v>
      </c>
      <c r="L753" s="54">
        <v>1.682574</v>
      </c>
      <c r="M753" s="54">
        <v>0.15498100000000001</v>
      </c>
      <c r="N753" s="54">
        <v>1.2363470000000001</v>
      </c>
      <c r="O753" s="54">
        <v>0.115841</v>
      </c>
      <c r="P753" s="54">
        <v>6.1692929999999997</v>
      </c>
      <c r="Q753" s="54">
        <v>0</v>
      </c>
      <c r="R753" s="54">
        <v>2.5704000000000001E-2</v>
      </c>
      <c r="S753" s="54">
        <v>2.1215000000000002</v>
      </c>
      <c r="T753" s="54">
        <v>3.6059000000000001E-2</v>
      </c>
      <c r="U753" s="54">
        <v>0</v>
      </c>
      <c r="V753" s="54">
        <v>0</v>
      </c>
      <c r="W753" s="54">
        <v>1.644317</v>
      </c>
      <c r="X753" s="54">
        <v>2.0264999999999998E-2</v>
      </c>
      <c r="Y753" s="54">
        <v>1.2001999999999999</v>
      </c>
      <c r="Z753" s="54">
        <v>0</v>
      </c>
      <c r="AA753" s="54">
        <v>6.363607</v>
      </c>
      <c r="AB753" s="54">
        <v>0</v>
      </c>
      <c r="AC753" s="54">
        <v>0</v>
      </c>
      <c r="AD753" s="54">
        <v>0</v>
      </c>
      <c r="AE753" s="54">
        <v>96.236583999999993</v>
      </c>
      <c r="AF753" s="54">
        <v>7.8864640000000001</v>
      </c>
      <c r="AG753" s="53">
        <v>71.325964999999997</v>
      </c>
      <c r="AH753" s="53">
        <v>5.1124000000000003E-2</v>
      </c>
      <c r="AI753" s="54">
        <v>1.0151190000000001</v>
      </c>
      <c r="AJ753" s="54">
        <v>1.6242110000000001</v>
      </c>
      <c r="AK753" s="53">
        <v>2.0308000000000002</v>
      </c>
      <c r="AL753" s="53">
        <v>0</v>
      </c>
      <c r="AM753" s="53">
        <v>2.4087000000000001E-2</v>
      </c>
      <c r="AN753" s="53">
        <v>0.111956</v>
      </c>
      <c r="AO753" s="53">
        <v>0</v>
      </c>
      <c r="AP753" s="53">
        <v>2.1432880000000001</v>
      </c>
      <c r="AQ753" s="53">
        <v>1.5497609999999999</v>
      </c>
      <c r="AR753" s="53">
        <v>2.8941000000000001E-2</v>
      </c>
      <c r="AS753" s="53">
        <v>2.5232999999999998E-2</v>
      </c>
      <c r="AT753" s="53">
        <v>1.2447710000000001</v>
      </c>
      <c r="AU753" s="109">
        <v>0</v>
      </c>
      <c r="AV753" s="109">
        <v>1.7631999999999998E-2</v>
      </c>
    </row>
    <row r="754" spans="1:48" x14ac:dyDescent="0.3">
      <c r="A754" s="9">
        <v>753</v>
      </c>
      <c r="B754" s="3">
        <v>43605</v>
      </c>
      <c r="C754" s="112">
        <v>5.2049289999999999</v>
      </c>
      <c r="D754" s="54">
        <v>1.5521999999999999E-2</v>
      </c>
      <c r="E754" s="112">
        <v>2.5753000000000002E-2</v>
      </c>
      <c r="F754" s="54">
        <v>4.4787499999999998</v>
      </c>
      <c r="G754" s="54">
        <v>1.6694770000000001</v>
      </c>
      <c r="H754" s="54">
        <v>6.0751080000000002</v>
      </c>
      <c r="I754" s="54">
        <v>3.6162E-2</v>
      </c>
      <c r="J754" s="54">
        <v>1.3422240000000001</v>
      </c>
      <c r="K754" s="54">
        <v>0.79102099999999997</v>
      </c>
      <c r="L754" s="54">
        <v>1.6815560000000001</v>
      </c>
      <c r="M754" s="54">
        <v>0.15488299999999999</v>
      </c>
      <c r="N754" s="54">
        <v>1.2402280000000001</v>
      </c>
      <c r="O754" s="54">
        <v>0.115774</v>
      </c>
      <c r="P754" s="54">
        <v>6.1620410000000003</v>
      </c>
      <c r="Q754" s="54">
        <v>0</v>
      </c>
      <c r="R754" s="54">
        <v>2.5641000000000001E-2</v>
      </c>
      <c r="S754" s="54">
        <v>2.1252</v>
      </c>
      <c r="T754" s="54">
        <v>3.7005000000000003E-2</v>
      </c>
      <c r="U754" s="54">
        <v>0</v>
      </c>
      <c r="V754" s="54">
        <v>0</v>
      </c>
      <c r="W754" s="54">
        <v>1.644055</v>
      </c>
      <c r="X754" s="54">
        <v>2.0253E-2</v>
      </c>
      <c r="Y754" s="54">
        <v>1.2024300000000001</v>
      </c>
      <c r="Z754" s="54">
        <v>0</v>
      </c>
      <c r="AA754" s="54">
        <v>6.3673219999999997</v>
      </c>
      <c r="AB754" s="54">
        <v>0</v>
      </c>
      <c r="AC754" s="54">
        <v>0</v>
      </c>
      <c r="AD754" s="54">
        <v>0</v>
      </c>
      <c r="AE754" s="54">
        <v>96.100024000000005</v>
      </c>
      <c r="AF754" s="54">
        <v>7.8823790000000002</v>
      </c>
      <c r="AG754" s="53">
        <v>71.285202999999996</v>
      </c>
      <c r="AH754" s="53">
        <v>5.1097999999999998E-2</v>
      </c>
      <c r="AI754" s="54">
        <v>1.0150889999999999</v>
      </c>
      <c r="AJ754" s="54">
        <v>1.6239429999999999</v>
      </c>
      <c r="AK754" s="53">
        <v>2.0348000000000002</v>
      </c>
      <c r="AL754" s="53">
        <v>0</v>
      </c>
      <c r="AM754" s="53">
        <v>2.4275000000000001E-2</v>
      </c>
      <c r="AN754" s="53">
        <v>0.111664</v>
      </c>
      <c r="AO754" s="53">
        <v>0</v>
      </c>
      <c r="AP754" s="53">
        <v>2.1432880000000001</v>
      </c>
      <c r="AQ754" s="53">
        <v>1.5497609999999999</v>
      </c>
      <c r="AR754" s="53">
        <v>2.8941000000000001E-2</v>
      </c>
      <c r="AS754" s="53">
        <v>2.5232999999999998E-2</v>
      </c>
      <c r="AT754" s="53">
        <v>1.2442690000000001</v>
      </c>
      <c r="AU754" s="109">
        <v>0</v>
      </c>
      <c r="AV754" s="109">
        <v>1.7579000000000001E-2</v>
      </c>
    </row>
    <row r="755" spans="1:48" x14ac:dyDescent="0.3">
      <c r="A755" s="9">
        <v>754</v>
      </c>
      <c r="B755" s="3">
        <v>43602</v>
      </c>
      <c r="C755" s="112">
        <v>5.1949249999999996</v>
      </c>
      <c r="D755" s="54">
        <v>1.5498E-2</v>
      </c>
      <c r="E755" s="112">
        <v>2.5704999999999999E-2</v>
      </c>
      <c r="F755" s="54">
        <v>4.4688590000000001</v>
      </c>
      <c r="G755" s="54">
        <v>1.667673</v>
      </c>
      <c r="H755" s="54">
        <v>6.016057</v>
      </c>
      <c r="I755" s="54">
        <v>3.61E-2</v>
      </c>
      <c r="J755" s="54">
        <v>1.3487020000000001</v>
      </c>
      <c r="K755" s="54">
        <v>0.79566000000000003</v>
      </c>
      <c r="L755" s="54">
        <v>1.679225</v>
      </c>
      <c r="M755" s="54">
        <v>0.154588</v>
      </c>
      <c r="N755" s="54">
        <v>1.239007</v>
      </c>
      <c r="O755" s="54">
        <v>0.115574</v>
      </c>
      <c r="P755" s="54">
        <v>6.1512719999999996</v>
      </c>
      <c r="Q755" s="54">
        <v>0</v>
      </c>
      <c r="R755" s="54">
        <v>2.579E-2</v>
      </c>
      <c r="S755" s="54">
        <v>2.1510000000000002</v>
      </c>
      <c r="T755" s="54">
        <v>3.7679999999999998E-2</v>
      </c>
      <c r="U755" s="54">
        <v>0</v>
      </c>
      <c r="V755" s="54">
        <v>0</v>
      </c>
      <c r="W755" s="54">
        <v>1.6389119999999999</v>
      </c>
      <c r="X755" s="54">
        <v>2.0216999999999999E-2</v>
      </c>
      <c r="Y755" s="54">
        <v>1.2173</v>
      </c>
      <c r="Z755" s="54">
        <v>0</v>
      </c>
      <c r="AA755" s="54">
        <v>6.3132840000000003</v>
      </c>
      <c r="AB755" s="54">
        <v>0</v>
      </c>
      <c r="AC755" s="54">
        <v>0</v>
      </c>
      <c r="AD755" s="54">
        <v>0</v>
      </c>
      <c r="AE755" s="54">
        <v>95.917766</v>
      </c>
      <c r="AF755" s="54">
        <v>7.8807210000000003</v>
      </c>
      <c r="AG755" s="53">
        <v>71.150322000000003</v>
      </c>
      <c r="AH755" s="53">
        <v>5.1020000000000003E-2</v>
      </c>
      <c r="AI755" s="54">
        <v>1.0086409999999999</v>
      </c>
      <c r="AJ755" s="54">
        <v>1.618959</v>
      </c>
      <c r="AK755" s="53">
        <v>2.0495999999999999</v>
      </c>
      <c r="AL755" s="53">
        <v>0</v>
      </c>
      <c r="AM755" s="53">
        <v>2.4114E-2</v>
      </c>
      <c r="AN755" s="53">
        <v>0.11183700000000001</v>
      </c>
      <c r="AO755" s="53">
        <v>0</v>
      </c>
      <c r="AP755" s="53">
        <v>2.1432880000000001</v>
      </c>
      <c r="AQ755" s="53">
        <v>1.5497609999999999</v>
      </c>
      <c r="AR755" s="53">
        <v>2.8941000000000001E-2</v>
      </c>
      <c r="AS755" s="53">
        <v>2.5232999999999998E-2</v>
      </c>
      <c r="AT755" s="53">
        <v>1.2434240000000001</v>
      </c>
      <c r="AU755" s="109">
        <v>0</v>
      </c>
      <c r="AV755" s="109">
        <v>1.7552000000000002E-2</v>
      </c>
    </row>
    <row r="756" spans="1:48" x14ac:dyDescent="0.3">
      <c r="A756" s="9">
        <v>755</v>
      </c>
      <c r="B756" s="3">
        <v>43601</v>
      </c>
      <c r="C756" s="112">
        <v>5.1915889999999996</v>
      </c>
      <c r="D756" s="54">
        <v>1.549E-2</v>
      </c>
      <c r="E756" s="112">
        <v>2.5687999999999999E-2</v>
      </c>
      <c r="F756" s="54">
        <v>4.4675050000000001</v>
      </c>
      <c r="G756" s="54">
        <v>1.667524</v>
      </c>
      <c r="H756" s="54">
        <v>6.0599360000000004</v>
      </c>
      <c r="I756" s="54">
        <v>3.6437999999999998E-2</v>
      </c>
      <c r="J756" s="54">
        <v>1.353548</v>
      </c>
      <c r="K756" s="54">
        <v>0.80051300000000003</v>
      </c>
      <c r="L756" s="54">
        <v>1.680596</v>
      </c>
      <c r="M756" s="54">
        <v>0.15448999999999999</v>
      </c>
      <c r="N756" s="54">
        <v>1.2411719999999999</v>
      </c>
      <c r="O756" s="54">
        <v>0.115507</v>
      </c>
      <c r="P756" s="54">
        <v>6.1369860000000003</v>
      </c>
      <c r="Q756" s="54">
        <v>0</v>
      </c>
      <c r="R756" s="54">
        <v>2.5751E-2</v>
      </c>
      <c r="S756" s="54">
        <v>2.1524000000000001</v>
      </c>
      <c r="T756" s="54">
        <v>3.7779E-2</v>
      </c>
      <c r="U756" s="54">
        <v>0</v>
      </c>
      <c r="V756" s="54">
        <v>0</v>
      </c>
      <c r="W756" s="54">
        <v>1.6407929999999999</v>
      </c>
      <c r="X756" s="54">
        <v>2.0206000000000002E-2</v>
      </c>
      <c r="Y756" s="54">
        <v>1.2181500000000001</v>
      </c>
      <c r="Z756" s="54">
        <v>0</v>
      </c>
      <c r="AA756" s="54">
        <v>6.3647640000000001</v>
      </c>
      <c r="AB756" s="54">
        <v>0</v>
      </c>
      <c r="AC756" s="54">
        <v>0</v>
      </c>
      <c r="AD756" s="54">
        <v>0</v>
      </c>
      <c r="AE756" s="54">
        <v>95.690911999999997</v>
      </c>
      <c r="AF756" s="54">
        <v>7.9008979999999998</v>
      </c>
      <c r="AG756" s="53">
        <v>71.156462000000005</v>
      </c>
      <c r="AH756" s="53">
        <v>5.1013000000000003E-2</v>
      </c>
      <c r="AI756" s="54">
        <v>1.0141279999999999</v>
      </c>
      <c r="AJ756" s="54">
        <v>1.6207450000000001</v>
      </c>
      <c r="AK756" s="53">
        <v>2.0444</v>
      </c>
      <c r="AL756" s="53">
        <v>0</v>
      </c>
      <c r="AM756" s="53">
        <v>2.4060999999999999E-2</v>
      </c>
      <c r="AN756" s="53">
        <v>0.111806</v>
      </c>
      <c r="AO756" s="53">
        <v>0</v>
      </c>
      <c r="AP756" s="53">
        <v>2.1432880000000001</v>
      </c>
      <c r="AQ756" s="53">
        <v>1.5497609999999999</v>
      </c>
      <c r="AR756" s="53">
        <v>2.8941000000000001E-2</v>
      </c>
      <c r="AS756" s="53">
        <v>2.5232999999999998E-2</v>
      </c>
      <c r="AT756" s="53">
        <v>1.2439800000000001</v>
      </c>
      <c r="AU756" s="109">
        <v>0</v>
      </c>
      <c r="AV756" s="109">
        <v>1.7510000000000001E-2</v>
      </c>
    </row>
    <row r="757" spans="1:48" x14ac:dyDescent="0.3">
      <c r="A757" s="9">
        <v>756</v>
      </c>
      <c r="B757" s="3">
        <v>43600</v>
      </c>
      <c r="C757" s="112">
        <v>5.1882210000000004</v>
      </c>
      <c r="D757" s="54">
        <v>1.5479E-2</v>
      </c>
      <c r="E757" s="112">
        <v>2.5672E-2</v>
      </c>
      <c r="F757" s="54">
        <v>4.4637650000000004</v>
      </c>
      <c r="G757" s="54">
        <v>1.6671929999999999</v>
      </c>
      <c r="H757" s="54">
        <v>6.0464609999999999</v>
      </c>
      <c r="I757" s="54">
        <v>3.6368999999999999E-2</v>
      </c>
      <c r="J757" s="54">
        <v>1.3601890000000001</v>
      </c>
      <c r="K757" s="54">
        <v>0.80193899999999996</v>
      </c>
      <c r="L757" s="54">
        <v>1.6794279999999999</v>
      </c>
      <c r="M757" s="54">
        <v>0.154392</v>
      </c>
      <c r="N757" s="54">
        <v>1.2373369999999999</v>
      </c>
      <c r="O757" s="54">
        <v>0.115441</v>
      </c>
      <c r="P757" s="54">
        <v>6.1240129999999997</v>
      </c>
      <c r="Q757" s="54">
        <v>0</v>
      </c>
      <c r="R757" s="54">
        <v>2.58E-2</v>
      </c>
      <c r="S757" s="54">
        <v>2.1742999999999997</v>
      </c>
      <c r="T757" s="54">
        <v>3.7407000000000003E-2</v>
      </c>
      <c r="U757" s="54">
        <v>0</v>
      </c>
      <c r="V757" s="54">
        <v>0</v>
      </c>
      <c r="W757" s="54">
        <v>1.637818</v>
      </c>
      <c r="X757" s="54">
        <v>2.0194E-2</v>
      </c>
      <c r="Y757" s="54">
        <v>1.2306300000000001</v>
      </c>
      <c r="Z757" s="54">
        <v>0</v>
      </c>
      <c r="AA757" s="54">
        <v>6.3516209999999997</v>
      </c>
      <c r="AB757" s="54">
        <v>0</v>
      </c>
      <c r="AC757" s="54">
        <v>0</v>
      </c>
      <c r="AD757" s="54">
        <v>0</v>
      </c>
      <c r="AE757" s="54">
        <v>95.668740999999997</v>
      </c>
      <c r="AF757" s="54">
        <v>7.9001429999999999</v>
      </c>
      <c r="AG757" s="53">
        <v>71.102091999999999</v>
      </c>
      <c r="AH757" s="53">
        <v>5.0958000000000003E-2</v>
      </c>
      <c r="AI757" s="54">
        <v>1.0129969999999999</v>
      </c>
      <c r="AJ757" s="54">
        <v>1.6177999999999999</v>
      </c>
      <c r="AK757" s="53">
        <v>2.0507</v>
      </c>
      <c r="AL757" s="53">
        <v>0</v>
      </c>
      <c r="AM757" s="53">
        <v>2.4011000000000001E-2</v>
      </c>
      <c r="AN757" s="53">
        <v>0.11182599999999999</v>
      </c>
      <c r="AO757" s="53">
        <v>0</v>
      </c>
      <c r="AP757" s="53">
        <v>2.1432880000000001</v>
      </c>
      <c r="AQ757" s="53">
        <v>1.5497609999999999</v>
      </c>
      <c r="AR757" s="53">
        <v>2.8941000000000001E-2</v>
      </c>
      <c r="AS757" s="53">
        <v>2.5232999999999998E-2</v>
      </c>
      <c r="AT757" s="53">
        <v>1.2431209999999999</v>
      </c>
      <c r="AU757" s="109">
        <v>0</v>
      </c>
      <c r="AV757" s="109">
        <v>1.7305999999999998E-2</v>
      </c>
    </row>
    <row r="758" spans="1:48" x14ac:dyDescent="0.3">
      <c r="A758" s="9">
        <v>757</v>
      </c>
      <c r="B758" s="3">
        <v>43599</v>
      </c>
      <c r="C758" s="112">
        <v>5.1848999999999998</v>
      </c>
      <c r="D758" s="54">
        <v>1.5467E-2</v>
      </c>
      <c r="E758" s="112">
        <v>2.5656000000000002E-2</v>
      </c>
      <c r="F758" s="54">
        <v>4.4574299999999996</v>
      </c>
      <c r="G758" s="54">
        <v>1.663635</v>
      </c>
      <c r="H758" s="54">
        <v>6.0753579999999996</v>
      </c>
      <c r="I758" s="54">
        <v>3.6289000000000002E-2</v>
      </c>
      <c r="J758" s="54">
        <v>1.335928</v>
      </c>
      <c r="K758" s="54">
        <v>0.79406299999999996</v>
      </c>
      <c r="L758" s="54">
        <v>1.6750659999999999</v>
      </c>
      <c r="M758" s="54">
        <v>0.15429499999999999</v>
      </c>
      <c r="N758" s="54">
        <v>1.23384</v>
      </c>
      <c r="O758" s="54">
        <v>0.115374</v>
      </c>
      <c r="P758" s="54">
        <v>6.1143939999999999</v>
      </c>
      <c r="Q758" s="54">
        <v>0</v>
      </c>
      <c r="R758" s="54">
        <v>2.5541000000000001E-2</v>
      </c>
      <c r="S758" s="54">
        <v>2.1238000000000001</v>
      </c>
      <c r="T758" s="54">
        <v>3.7161E-2</v>
      </c>
      <c r="U758" s="54">
        <v>0</v>
      </c>
      <c r="V758" s="54">
        <v>0</v>
      </c>
      <c r="W758" s="54">
        <v>1.635858</v>
      </c>
      <c r="X758" s="54">
        <v>2.0181000000000001E-2</v>
      </c>
      <c r="Y758" s="54">
        <v>1.2018900000000001</v>
      </c>
      <c r="Z758" s="54">
        <v>0</v>
      </c>
      <c r="AA758" s="54">
        <v>6.390358</v>
      </c>
      <c r="AB758" s="54">
        <v>0</v>
      </c>
      <c r="AC758" s="54">
        <v>0</v>
      </c>
      <c r="AD758" s="54">
        <v>0</v>
      </c>
      <c r="AE758" s="54">
        <v>95.331457999999998</v>
      </c>
      <c r="AF758" s="54">
        <v>7.9104999999999999</v>
      </c>
      <c r="AG758" s="53">
        <v>71.103781999999995</v>
      </c>
      <c r="AH758" s="53">
        <v>5.0934E-2</v>
      </c>
      <c r="AI758" s="54">
        <v>1.0227580000000001</v>
      </c>
      <c r="AJ758" s="54">
        <v>1.615796</v>
      </c>
      <c r="AK758" s="53">
        <v>2.0345999999999997</v>
      </c>
      <c r="AL758" s="53">
        <v>0</v>
      </c>
      <c r="AM758" s="53">
        <v>2.4324999999999999E-2</v>
      </c>
      <c r="AN758" s="53">
        <v>0.111322</v>
      </c>
      <c r="AO758" s="53">
        <v>0</v>
      </c>
      <c r="AP758" s="53">
        <v>2.1823670000000002</v>
      </c>
      <c r="AQ758" s="53">
        <v>1.5497609999999999</v>
      </c>
      <c r="AR758" s="53">
        <v>2.9328E-2</v>
      </c>
      <c r="AS758" s="53">
        <v>2.5177999999999999E-2</v>
      </c>
      <c r="AT758" s="53">
        <v>1.237204</v>
      </c>
      <c r="AU758" s="109">
        <v>0</v>
      </c>
      <c r="AV758" s="109">
        <v>1.7194999999999998E-2</v>
      </c>
    </row>
    <row r="759" spans="1:48" x14ac:dyDescent="0.3">
      <c r="A759" s="9">
        <v>758</v>
      </c>
      <c r="B759" s="3">
        <v>43598</v>
      </c>
      <c r="C759" s="112">
        <v>5.1815699999999998</v>
      </c>
      <c r="D759" s="54">
        <v>1.5462E-2</v>
      </c>
      <c r="E759" s="112">
        <v>2.564E-2</v>
      </c>
      <c r="F759" s="54">
        <v>4.4643899999999999</v>
      </c>
      <c r="G759" s="54">
        <v>1.669413</v>
      </c>
      <c r="H759" s="54">
        <v>6.1242609999999997</v>
      </c>
      <c r="I759" s="54">
        <v>3.6478999999999998E-2</v>
      </c>
      <c r="J759" s="54">
        <v>1.369129</v>
      </c>
      <c r="K759" s="54">
        <v>0.80674500000000005</v>
      </c>
      <c r="L759" s="54">
        <v>1.6765699999999999</v>
      </c>
      <c r="M759" s="54">
        <v>0.154198</v>
      </c>
      <c r="N759" s="54">
        <v>1.2453069999999999</v>
      </c>
      <c r="O759" s="54">
        <v>0.11530700000000001</v>
      </c>
      <c r="P759" s="54">
        <v>6.1095680000000003</v>
      </c>
      <c r="Q759" s="54">
        <v>0</v>
      </c>
      <c r="R759" s="54">
        <v>2.5963E-2</v>
      </c>
      <c r="S759" s="54">
        <v>2.1749999999999998</v>
      </c>
      <c r="T759" s="54">
        <v>3.8700999999999999E-2</v>
      </c>
      <c r="U759" s="54">
        <v>0</v>
      </c>
      <c r="V759" s="54">
        <v>0</v>
      </c>
      <c r="W759" s="54">
        <v>1.6390960000000001</v>
      </c>
      <c r="X759" s="54">
        <v>2.0168999999999999E-2</v>
      </c>
      <c r="Y759" s="54">
        <v>1.2313100000000001</v>
      </c>
      <c r="Z759" s="54">
        <v>0</v>
      </c>
      <c r="AA759" s="54">
        <v>6.4296530000000001</v>
      </c>
      <c r="AB759" s="54">
        <v>0</v>
      </c>
      <c r="AC759" s="54">
        <v>0</v>
      </c>
      <c r="AD759" s="54">
        <v>0</v>
      </c>
      <c r="AE759" s="54">
        <v>95.217948000000007</v>
      </c>
      <c r="AF759" s="54">
        <v>7.919759</v>
      </c>
      <c r="AG759" s="53">
        <v>71.081484000000003</v>
      </c>
      <c r="AH759" s="53">
        <v>5.1026000000000002E-2</v>
      </c>
      <c r="AI759" s="54">
        <v>1.0302420000000001</v>
      </c>
      <c r="AJ759" s="54">
        <v>1.619049</v>
      </c>
      <c r="AK759" s="53">
        <v>2.0434999999999999</v>
      </c>
      <c r="AL759" s="53">
        <v>0</v>
      </c>
      <c r="AM759" s="53">
        <v>2.4303000000000002E-2</v>
      </c>
      <c r="AN759" s="53">
        <v>0.11169</v>
      </c>
      <c r="AO759" s="53">
        <v>0</v>
      </c>
      <c r="AP759" s="53">
        <v>2.1823670000000002</v>
      </c>
      <c r="AQ759" s="53">
        <v>1.5497609999999999</v>
      </c>
      <c r="AR759" s="53">
        <v>2.9328E-2</v>
      </c>
      <c r="AS759" s="53">
        <v>2.5177999999999999E-2</v>
      </c>
      <c r="AT759" s="53">
        <v>1.2382820000000001</v>
      </c>
      <c r="AU759" s="109">
        <v>0</v>
      </c>
      <c r="AV759" s="109">
        <v>1.7479000000000001E-2</v>
      </c>
    </row>
    <row r="760" spans="1:48" x14ac:dyDescent="0.3">
      <c r="A760" s="9">
        <v>759</v>
      </c>
      <c r="B760" s="3">
        <v>43595</v>
      </c>
      <c r="C760" s="112">
        <v>5.1716439999999997</v>
      </c>
      <c r="D760" s="54">
        <v>1.5436999999999999E-2</v>
      </c>
      <c r="E760" s="112">
        <v>2.5595E-2</v>
      </c>
      <c r="F760" s="54">
        <v>4.4666819999999996</v>
      </c>
      <c r="G760" s="54">
        <v>1.671702</v>
      </c>
      <c r="H760" s="54">
        <v>6.2095739999999999</v>
      </c>
      <c r="I760" s="54">
        <v>3.7082999999999998E-2</v>
      </c>
      <c r="J760" s="54">
        <v>1.3615919999999999</v>
      </c>
      <c r="K760" s="54">
        <v>0.80929700000000004</v>
      </c>
      <c r="L760" s="54">
        <v>1.675678</v>
      </c>
      <c r="M760" s="54">
        <v>0.15390599999999999</v>
      </c>
      <c r="N760" s="54">
        <v>1.253358</v>
      </c>
      <c r="O760" s="54">
        <v>0.115106</v>
      </c>
      <c r="P760" s="54">
        <v>6.1232949999999997</v>
      </c>
      <c r="Q760" s="54">
        <v>0</v>
      </c>
      <c r="R760" s="54">
        <v>2.5905000000000001E-2</v>
      </c>
      <c r="S760" s="54">
        <v>2.1760000000000002</v>
      </c>
      <c r="T760" s="54">
        <v>3.9281000000000003E-2</v>
      </c>
      <c r="U760" s="54">
        <v>0</v>
      </c>
      <c r="V760" s="54">
        <v>0</v>
      </c>
      <c r="W760" s="54">
        <v>1.6434489999999999</v>
      </c>
      <c r="X760" s="54">
        <v>2.0133999999999999E-2</v>
      </c>
      <c r="Y760" s="54">
        <v>1.2320899999999999</v>
      </c>
      <c r="Z760" s="54">
        <v>0</v>
      </c>
      <c r="AA760" s="54">
        <v>6.52339</v>
      </c>
      <c r="AB760" s="54">
        <v>0</v>
      </c>
      <c r="AC760" s="54">
        <v>0</v>
      </c>
      <c r="AD760" s="54">
        <v>0</v>
      </c>
      <c r="AE760" s="54">
        <v>95.319588999999993</v>
      </c>
      <c r="AF760" s="54">
        <v>7.9459489999999997</v>
      </c>
      <c r="AG760" s="53">
        <v>71.021946</v>
      </c>
      <c r="AH760" s="53">
        <v>5.0998000000000002E-2</v>
      </c>
      <c r="AI760" s="54">
        <v>1.04657</v>
      </c>
      <c r="AJ760" s="54">
        <v>1.6232009999999999</v>
      </c>
      <c r="AK760" s="53">
        <v>2.0388999999999999</v>
      </c>
      <c r="AL760" s="53">
        <v>0</v>
      </c>
      <c r="AM760" s="53">
        <v>2.4635000000000001E-2</v>
      </c>
      <c r="AN760" s="53">
        <v>0.11126800000000001</v>
      </c>
      <c r="AO760" s="53">
        <v>0</v>
      </c>
      <c r="AP760" s="53">
        <v>2.1823670000000002</v>
      </c>
      <c r="AQ760" s="53">
        <v>1.5497609999999999</v>
      </c>
      <c r="AR760" s="53">
        <v>2.9328E-2</v>
      </c>
      <c r="AS760" s="53">
        <v>2.5177999999999999E-2</v>
      </c>
      <c r="AT760" s="53">
        <v>1.237735</v>
      </c>
      <c r="AU760" s="109">
        <v>0</v>
      </c>
      <c r="AV760" s="109">
        <v>1.7687000000000001E-2</v>
      </c>
    </row>
    <row r="761" spans="1:48" x14ac:dyDescent="0.3">
      <c r="A761" s="9">
        <v>760</v>
      </c>
      <c r="B761" s="3">
        <v>43594</v>
      </c>
      <c r="C761" s="112">
        <v>5.1683260000000004</v>
      </c>
      <c r="D761" s="54">
        <v>1.5432E-2</v>
      </c>
      <c r="E761" s="112">
        <v>2.5579999999999999E-2</v>
      </c>
      <c r="F761" s="54">
        <v>4.4656580000000003</v>
      </c>
      <c r="G761" s="54">
        <v>1.6689400000000001</v>
      </c>
      <c r="H761" s="54">
        <v>6.2060760000000004</v>
      </c>
      <c r="I761" s="54">
        <v>3.6845000000000003E-2</v>
      </c>
      <c r="J761" s="54">
        <v>1.369281</v>
      </c>
      <c r="K761" s="54">
        <v>0.82069999999999999</v>
      </c>
      <c r="L761" s="54">
        <v>1.6728639999999999</v>
      </c>
      <c r="M761" s="54">
        <v>0.153808</v>
      </c>
      <c r="N761" s="54">
        <v>1.2551349999999999</v>
      </c>
      <c r="O761" s="54">
        <v>0.11504300000000001</v>
      </c>
      <c r="P761" s="54">
        <v>6.1223190000000001</v>
      </c>
      <c r="Q761" s="54">
        <v>0</v>
      </c>
      <c r="R761" s="54">
        <v>2.5919000000000001E-2</v>
      </c>
      <c r="S761" s="54">
        <v>2.2042999999999999</v>
      </c>
      <c r="T761" s="54">
        <v>3.9505999999999999E-2</v>
      </c>
      <c r="U761" s="54">
        <v>0</v>
      </c>
      <c r="V761" s="54">
        <v>0</v>
      </c>
      <c r="W761" s="54">
        <v>1.641497</v>
      </c>
      <c r="X761" s="54">
        <v>2.0122000000000001E-2</v>
      </c>
      <c r="Y761" s="54">
        <v>1.2484500000000001</v>
      </c>
      <c r="Z761" s="54">
        <v>0</v>
      </c>
      <c r="AA761" s="54">
        <v>6.4898100000000003</v>
      </c>
      <c r="AB761" s="54">
        <v>0</v>
      </c>
      <c r="AC761" s="54">
        <v>0</v>
      </c>
      <c r="AD761" s="54">
        <v>0</v>
      </c>
      <c r="AE761" s="54">
        <v>95.399056999999999</v>
      </c>
      <c r="AF761" s="54">
        <v>7.9467970000000001</v>
      </c>
      <c r="AG761" s="53">
        <v>70.967752000000004</v>
      </c>
      <c r="AH761" s="53">
        <v>5.0916000000000003E-2</v>
      </c>
      <c r="AI761" s="54">
        <v>1.0409010000000001</v>
      </c>
      <c r="AJ761" s="54">
        <v>1.6210450000000001</v>
      </c>
      <c r="AK761" s="53">
        <v>2.032</v>
      </c>
      <c r="AL761" s="53">
        <v>0</v>
      </c>
      <c r="AM761" s="53">
        <v>2.4468E-2</v>
      </c>
      <c r="AN761" s="53">
        <v>0.111183</v>
      </c>
      <c r="AO761" s="53">
        <v>0</v>
      </c>
      <c r="AP761" s="53">
        <v>2.1823670000000002</v>
      </c>
      <c r="AQ761" s="53">
        <v>1.5497609999999999</v>
      </c>
      <c r="AR761" s="53">
        <v>2.9328E-2</v>
      </c>
      <c r="AS761" s="53">
        <v>2.5177999999999999E-2</v>
      </c>
      <c r="AT761" s="53">
        <v>1.233525</v>
      </c>
      <c r="AU761" s="109">
        <v>0</v>
      </c>
      <c r="AV761" s="109">
        <v>1.7662000000000001E-2</v>
      </c>
    </row>
    <row r="762" spans="1:48" x14ac:dyDescent="0.3">
      <c r="A762" s="9">
        <v>761</v>
      </c>
      <c r="B762" s="3">
        <v>43593</v>
      </c>
      <c r="C762" s="112">
        <v>5.165114</v>
      </c>
      <c r="D762" s="54">
        <v>1.5439E-2</v>
      </c>
      <c r="E762" s="112">
        <v>2.5565999999999998E-2</v>
      </c>
      <c r="F762" s="54">
        <v>4.4648849999999998</v>
      </c>
      <c r="G762" s="54">
        <v>1.667001</v>
      </c>
      <c r="H762" s="54">
        <v>6.211106</v>
      </c>
      <c r="I762" s="54">
        <v>3.6586E-2</v>
      </c>
      <c r="J762" s="54">
        <v>1.3636269999999999</v>
      </c>
      <c r="K762" s="54">
        <v>0.81901900000000005</v>
      </c>
      <c r="L762" s="54">
        <v>1.672118</v>
      </c>
      <c r="M762" s="54">
        <v>0.15371399999999999</v>
      </c>
      <c r="N762" s="54">
        <v>1.2553879999999999</v>
      </c>
      <c r="O762" s="54">
        <v>0.114978</v>
      </c>
      <c r="P762" s="54">
        <v>6.139672</v>
      </c>
      <c r="Q762" s="54">
        <v>0</v>
      </c>
      <c r="R762" s="54">
        <v>2.5794999999999998E-2</v>
      </c>
      <c r="S762" s="54">
        <v>2.2072000000000003</v>
      </c>
      <c r="T762" s="54">
        <v>3.9523000000000003E-2</v>
      </c>
      <c r="U762" s="54">
        <v>0</v>
      </c>
      <c r="V762" s="54">
        <v>0</v>
      </c>
      <c r="W762" s="54">
        <v>1.6384030000000001</v>
      </c>
      <c r="X762" s="54">
        <v>2.0112000000000001E-2</v>
      </c>
      <c r="Y762" s="54">
        <v>1.25021</v>
      </c>
      <c r="Z762" s="54">
        <v>0</v>
      </c>
      <c r="AA762" s="54">
        <v>6.4810930000000004</v>
      </c>
      <c r="AB762" s="54">
        <v>0</v>
      </c>
      <c r="AC762" s="54">
        <v>0</v>
      </c>
      <c r="AD762" s="54">
        <v>0</v>
      </c>
      <c r="AE762" s="54">
        <v>95.636697999999996</v>
      </c>
      <c r="AF762" s="54">
        <v>7.9370200000000004</v>
      </c>
      <c r="AG762" s="53">
        <v>70.927575000000004</v>
      </c>
      <c r="AH762" s="53">
        <v>5.0848999999999998E-2</v>
      </c>
      <c r="AI762" s="54">
        <v>1.037674</v>
      </c>
      <c r="AJ762" s="54">
        <v>1.618179</v>
      </c>
      <c r="AK762" s="53">
        <v>2.0329000000000002</v>
      </c>
      <c r="AL762" s="53">
        <v>0</v>
      </c>
      <c r="AM762" s="53">
        <v>2.4442999999999999E-2</v>
      </c>
      <c r="AN762" s="53">
        <v>0.110777</v>
      </c>
      <c r="AO762" s="53">
        <v>0</v>
      </c>
      <c r="AP762" s="53">
        <v>2.1823670000000002</v>
      </c>
      <c r="AQ762" s="53">
        <v>1.5497609999999999</v>
      </c>
      <c r="AR762" s="53">
        <v>2.9328E-2</v>
      </c>
      <c r="AS762" s="53">
        <v>2.5177999999999999E-2</v>
      </c>
      <c r="AT762" s="53">
        <v>1.232637</v>
      </c>
      <c r="AU762" s="109">
        <v>0</v>
      </c>
      <c r="AV762" s="109">
        <v>1.7399000000000001E-2</v>
      </c>
    </row>
    <row r="763" spans="1:48" x14ac:dyDescent="0.3">
      <c r="A763" s="9">
        <v>762</v>
      </c>
      <c r="B763" s="3">
        <v>43592</v>
      </c>
      <c r="C763" s="112">
        <v>5.1618269999999997</v>
      </c>
      <c r="D763" s="54">
        <v>1.5429999999999999E-2</v>
      </c>
      <c r="E763" s="112">
        <v>2.5551999999999998E-2</v>
      </c>
      <c r="F763" s="54">
        <v>4.4547169999999996</v>
      </c>
      <c r="G763" s="54">
        <v>1.661376</v>
      </c>
      <c r="H763" s="54">
        <v>6.0860329999999996</v>
      </c>
      <c r="I763" s="54">
        <v>3.5579E-2</v>
      </c>
      <c r="J763" s="54">
        <v>1.382849</v>
      </c>
      <c r="K763" s="54">
        <v>0.83519699999999997</v>
      </c>
      <c r="L763" s="54">
        <v>1.667851</v>
      </c>
      <c r="M763" s="54">
        <v>0.15361900000000001</v>
      </c>
      <c r="N763" s="54">
        <v>1.250054</v>
      </c>
      <c r="O763" s="54">
        <v>0.11493100000000001</v>
      </c>
      <c r="P763" s="54">
        <v>6.157724</v>
      </c>
      <c r="Q763" s="54">
        <v>0</v>
      </c>
      <c r="R763" s="54">
        <v>2.5874000000000001E-2</v>
      </c>
      <c r="S763" s="54">
        <v>2.2408000000000001</v>
      </c>
      <c r="T763" s="54">
        <v>3.9379999999999998E-2</v>
      </c>
      <c r="U763" s="54">
        <v>0</v>
      </c>
      <c r="V763" s="54">
        <v>0</v>
      </c>
      <c r="W763" s="54">
        <v>1.6340730000000001</v>
      </c>
      <c r="X763" s="54">
        <v>2.0101000000000001E-2</v>
      </c>
      <c r="Y763" s="54">
        <v>1.2695500000000002</v>
      </c>
      <c r="Z763" s="54">
        <v>0</v>
      </c>
      <c r="AA763" s="54">
        <v>6.3246510000000002</v>
      </c>
      <c r="AB763" s="54">
        <v>0</v>
      </c>
      <c r="AC763" s="54">
        <v>0</v>
      </c>
      <c r="AD763" s="54">
        <v>0</v>
      </c>
      <c r="AE763" s="54">
        <v>95.881848000000005</v>
      </c>
      <c r="AF763" s="54">
        <v>7.9139860000000004</v>
      </c>
      <c r="AG763" s="53">
        <v>70.744927000000004</v>
      </c>
      <c r="AH763" s="53">
        <v>5.0744999999999998E-2</v>
      </c>
      <c r="AI763" s="54">
        <v>1.0126219999999999</v>
      </c>
      <c r="AJ763" s="54">
        <v>1.6133090000000001</v>
      </c>
      <c r="AK763" s="53">
        <v>2.0388000000000002</v>
      </c>
      <c r="AL763" s="53">
        <v>0</v>
      </c>
      <c r="AM763" s="53">
        <v>2.3973000000000001E-2</v>
      </c>
      <c r="AN763" s="53">
        <v>0.11053399999999999</v>
      </c>
      <c r="AO763" s="53">
        <v>0</v>
      </c>
      <c r="AP763" s="53">
        <v>2.140498</v>
      </c>
      <c r="AQ763" s="53">
        <v>1.5497609999999999</v>
      </c>
      <c r="AR763" s="53">
        <v>2.8882999999999999E-2</v>
      </c>
      <c r="AS763" s="53">
        <v>2.511E-2</v>
      </c>
      <c r="AT763" s="53">
        <v>1.2296009999999999</v>
      </c>
      <c r="AU763" s="109">
        <v>0</v>
      </c>
      <c r="AV763" s="109">
        <v>1.7429E-2</v>
      </c>
    </row>
    <row r="764" spans="1:48" x14ac:dyDescent="0.3">
      <c r="A764" s="9">
        <v>763</v>
      </c>
      <c r="B764" s="3">
        <v>43591</v>
      </c>
      <c r="C764" s="112">
        <v>5.1586059999999998</v>
      </c>
      <c r="D764" s="54">
        <v>1.5426E-2</v>
      </c>
      <c r="E764" s="112">
        <v>2.5536E-2</v>
      </c>
      <c r="F764" s="54">
        <v>4.4506180000000004</v>
      </c>
      <c r="G764" s="54">
        <v>1.6589940000000001</v>
      </c>
      <c r="H764" s="54">
        <v>6.0511619999999997</v>
      </c>
      <c r="I764" s="54">
        <v>3.5151000000000002E-2</v>
      </c>
      <c r="J764" s="54">
        <v>1.395389</v>
      </c>
      <c r="K764" s="54">
        <v>0.84305200000000002</v>
      </c>
      <c r="L764" s="54">
        <v>1.6651199999999999</v>
      </c>
      <c r="M764" s="54">
        <v>0.153526</v>
      </c>
      <c r="N764" s="54">
        <v>1.248983</v>
      </c>
      <c r="O764" s="54">
        <v>0.11486499999999999</v>
      </c>
      <c r="P764" s="54">
        <v>6.155049</v>
      </c>
      <c r="Q764" s="54">
        <v>0</v>
      </c>
      <c r="R764" s="54">
        <v>2.6044999999999999E-2</v>
      </c>
      <c r="S764" s="54">
        <v>2.2616000000000001</v>
      </c>
      <c r="T764" s="54">
        <v>3.9574999999999999E-2</v>
      </c>
      <c r="U764" s="54">
        <v>0</v>
      </c>
      <c r="V764" s="54">
        <v>0</v>
      </c>
      <c r="W764" s="54">
        <v>1.630822</v>
      </c>
      <c r="X764" s="54">
        <v>2.0088999999999999E-2</v>
      </c>
      <c r="Y764" s="54">
        <v>1.2817500000000002</v>
      </c>
      <c r="Z764" s="54">
        <v>0</v>
      </c>
      <c r="AA764" s="54">
        <v>6.2906750000000002</v>
      </c>
      <c r="AB764" s="54">
        <v>0</v>
      </c>
      <c r="AC764" s="54">
        <v>0</v>
      </c>
      <c r="AD764" s="54">
        <v>0</v>
      </c>
      <c r="AE764" s="54">
        <v>95.858142999999998</v>
      </c>
      <c r="AF764" s="54">
        <v>7.9208400000000001</v>
      </c>
      <c r="AG764" s="53">
        <v>70.691846999999996</v>
      </c>
      <c r="AH764" s="53">
        <v>5.0734000000000001E-2</v>
      </c>
      <c r="AI764" s="54">
        <v>1.008899</v>
      </c>
      <c r="AJ764" s="54">
        <v>1.6102540000000001</v>
      </c>
      <c r="AK764" s="53">
        <v>2.0348999999999999</v>
      </c>
      <c r="AL764" s="53">
        <v>0</v>
      </c>
      <c r="AM764" s="53">
        <v>2.3875E-2</v>
      </c>
      <c r="AN764" s="53">
        <v>0.11083</v>
      </c>
      <c r="AO764" s="53">
        <v>0</v>
      </c>
      <c r="AP764" s="53">
        <v>2.140498</v>
      </c>
      <c r="AQ764" s="53">
        <v>1.5497609999999999</v>
      </c>
      <c r="AR764" s="53">
        <v>2.8882999999999999E-2</v>
      </c>
      <c r="AS764" s="53">
        <v>2.511E-2</v>
      </c>
      <c r="AT764" s="53">
        <v>1.2262999999999999</v>
      </c>
      <c r="AU764" s="109">
        <v>0</v>
      </c>
      <c r="AV764" s="109">
        <v>1.7097000000000001E-2</v>
      </c>
    </row>
    <row r="765" spans="1:48" x14ac:dyDescent="0.3">
      <c r="A765" s="9">
        <v>764</v>
      </c>
      <c r="B765" s="3">
        <v>43588</v>
      </c>
      <c r="C765" s="112">
        <v>5.1489560000000001</v>
      </c>
      <c r="D765" s="54">
        <v>1.5406E-2</v>
      </c>
      <c r="E765" s="112">
        <v>2.5492999999999998E-2</v>
      </c>
      <c r="F765" s="54">
        <v>4.44428</v>
      </c>
      <c r="G765" s="54">
        <v>1.659124</v>
      </c>
      <c r="H765" s="54">
        <v>6.0515270000000001</v>
      </c>
      <c r="I765" s="54">
        <v>3.5156E-2</v>
      </c>
      <c r="J765" s="54">
        <v>1.404569</v>
      </c>
      <c r="K765" s="54">
        <v>0.84317600000000004</v>
      </c>
      <c r="L765" s="54">
        <v>1.664501</v>
      </c>
      <c r="M765" s="54">
        <v>0.153252</v>
      </c>
      <c r="N765" s="54">
        <v>1.2461040000000001</v>
      </c>
      <c r="O765" s="54">
        <v>0.11466899999999999</v>
      </c>
      <c r="P765" s="54">
        <v>6.1315670000000004</v>
      </c>
      <c r="Q765" s="54">
        <v>0</v>
      </c>
      <c r="R765" s="54">
        <v>2.6193999999999999E-2</v>
      </c>
      <c r="S765" s="54">
        <v>2.2749999999999999</v>
      </c>
      <c r="T765" s="54">
        <v>3.9026999999999999E-2</v>
      </c>
      <c r="U765" s="54">
        <v>0</v>
      </c>
      <c r="V765" s="54">
        <v>0</v>
      </c>
      <c r="W765" s="54">
        <v>1.6289419999999999</v>
      </c>
      <c r="X765" s="54">
        <v>2.0059E-2</v>
      </c>
      <c r="Y765" s="54">
        <v>1.2896099999999999</v>
      </c>
      <c r="Z765" s="54">
        <v>0</v>
      </c>
      <c r="AA765" s="54">
        <v>6.2860699999999996</v>
      </c>
      <c r="AB765" s="54">
        <v>0</v>
      </c>
      <c r="AC765" s="54">
        <v>0</v>
      </c>
      <c r="AD765" s="54">
        <v>0</v>
      </c>
      <c r="AE765" s="54">
        <v>95.489182999999997</v>
      </c>
      <c r="AF765" s="54">
        <v>7.8871909999999996</v>
      </c>
      <c r="AG765" s="53">
        <v>70.551266999999996</v>
      </c>
      <c r="AH765" s="53">
        <v>5.0620999999999999E-2</v>
      </c>
      <c r="AI765" s="54">
        <v>1.0089589999999999</v>
      </c>
      <c r="AJ765" s="54">
        <v>1.6086800000000001</v>
      </c>
      <c r="AK765" s="53">
        <v>2.0514000000000001</v>
      </c>
      <c r="AL765" s="53">
        <v>0</v>
      </c>
      <c r="AM765" s="53">
        <v>2.3843E-2</v>
      </c>
      <c r="AN765" s="53">
        <v>0.110915</v>
      </c>
      <c r="AO765" s="53">
        <v>0</v>
      </c>
      <c r="AP765" s="53">
        <v>2.140498</v>
      </c>
      <c r="AQ765" s="53">
        <v>1.5497609999999999</v>
      </c>
      <c r="AR765" s="53">
        <v>2.8882999999999999E-2</v>
      </c>
      <c r="AS765" s="53">
        <v>2.511E-2</v>
      </c>
      <c r="AT765" s="53">
        <v>1.2283280000000001</v>
      </c>
      <c r="AU765" s="109">
        <v>0</v>
      </c>
      <c r="AV765" s="109">
        <v>1.7003000000000001E-2</v>
      </c>
    </row>
    <row r="766" spans="1:48" x14ac:dyDescent="0.3">
      <c r="A766" s="9">
        <v>765</v>
      </c>
      <c r="B766" s="3">
        <v>43587</v>
      </c>
      <c r="C766" s="112">
        <v>5.1456650000000002</v>
      </c>
      <c r="D766" s="54">
        <v>1.5407000000000001E-2</v>
      </c>
      <c r="E766" s="112">
        <v>2.5478000000000001E-2</v>
      </c>
      <c r="F766" s="54">
        <v>4.4372740000000004</v>
      </c>
      <c r="G766" s="54">
        <v>1.6611590000000001</v>
      </c>
      <c r="H766" s="54">
        <v>6.016178</v>
      </c>
      <c r="I766" s="54">
        <v>3.5493999999999998E-2</v>
      </c>
      <c r="J766" s="54">
        <v>1.427152</v>
      </c>
      <c r="K766" s="54">
        <v>0.84226800000000002</v>
      </c>
      <c r="L766" s="54">
        <v>1.6650659999999999</v>
      </c>
      <c r="M766" s="54">
        <v>0.15316199999999999</v>
      </c>
      <c r="N766" s="54">
        <v>1.2463599999999999</v>
      </c>
      <c r="O766" s="54">
        <v>0.114604</v>
      </c>
      <c r="P766" s="54">
        <v>6.1398619999999999</v>
      </c>
      <c r="Q766" s="54">
        <v>0</v>
      </c>
      <c r="R766" s="54">
        <v>2.6419999999999999E-2</v>
      </c>
      <c r="S766" s="54">
        <v>2.3022999999999998</v>
      </c>
      <c r="T766" s="54">
        <v>3.9019999999999999E-2</v>
      </c>
      <c r="U766" s="54">
        <v>0</v>
      </c>
      <c r="V766" s="54">
        <v>0</v>
      </c>
      <c r="W766" s="54">
        <v>1.628406</v>
      </c>
      <c r="X766" s="54">
        <v>2.0046999999999999E-2</v>
      </c>
      <c r="Y766" s="54">
        <v>1.3054999999999999</v>
      </c>
      <c r="Z766" s="54">
        <v>0</v>
      </c>
      <c r="AA766" s="54">
        <v>6.2714819999999998</v>
      </c>
      <c r="AB766" s="54">
        <v>0</v>
      </c>
      <c r="AC766" s="54">
        <v>0</v>
      </c>
      <c r="AD766" s="54">
        <v>0</v>
      </c>
      <c r="AE766" s="54">
        <v>95.589189000000005</v>
      </c>
      <c r="AF766" s="54">
        <v>7.9151210000000001</v>
      </c>
      <c r="AG766" s="53">
        <v>70.565774000000005</v>
      </c>
      <c r="AH766" s="53">
        <v>5.0673000000000003E-2</v>
      </c>
      <c r="AI766" s="54">
        <v>1.0083040000000001</v>
      </c>
      <c r="AJ766" s="54">
        <v>1.607135</v>
      </c>
      <c r="AK766" s="53">
        <v>2.0424000000000002</v>
      </c>
      <c r="AL766" s="53">
        <v>0</v>
      </c>
      <c r="AM766" s="53">
        <v>2.4230999999999999E-2</v>
      </c>
      <c r="AN766" s="53">
        <v>0.11135299999999999</v>
      </c>
      <c r="AO766" s="53">
        <v>0</v>
      </c>
      <c r="AP766" s="53">
        <v>2.140498</v>
      </c>
      <c r="AQ766" s="53">
        <v>1.5497609999999999</v>
      </c>
      <c r="AR766" s="53">
        <v>2.8882999999999999E-2</v>
      </c>
      <c r="AS766" s="53">
        <v>2.511E-2</v>
      </c>
      <c r="AT766" s="53">
        <v>1.228502</v>
      </c>
      <c r="AU766" s="109">
        <v>0</v>
      </c>
      <c r="AV766" s="109">
        <v>1.7517999999999999E-2</v>
      </c>
    </row>
    <row r="767" spans="1:48" x14ac:dyDescent="0.3">
      <c r="A767" s="9">
        <v>766</v>
      </c>
      <c r="B767" s="3">
        <v>43585</v>
      </c>
      <c r="C767" s="112">
        <v>5.1393700000000004</v>
      </c>
      <c r="D767" s="54">
        <v>1.5391999999999999E-2</v>
      </c>
      <c r="E767" s="112">
        <v>2.545E-2</v>
      </c>
      <c r="F767" s="54">
        <v>4.4291689999999999</v>
      </c>
      <c r="G767" s="54">
        <v>1.652736</v>
      </c>
      <c r="H767" s="54">
        <v>5.9789700000000003</v>
      </c>
      <c r="I767" s="54">
        <v>3.5305999999999997E-2</v>
      </c>
      <c r="J767" s="54">
        <v>1.408498</v>
      </c>
      <c r="K767" s="54">
        <v>0.83786099999999997</v>
      </c>
      <c r="L767" s="54">
        <v>1.660236</v>
      </c>
      <c r="M767" s="54">
        <v>0.152979</v>
      </c>
      <c r="N767" s="54">
        <v>1.2435389999999999</v>
      </c>
      <c r="O767" s="54">
        <v>0.11447499999999999</v>
      </c>
      <c r="P767" s="54">
        <v>6.1517340000000003</v>
      </c>
      <c r="Q767" s="54">
        <v>0</v>
      </c>
      <c r="R767" s="54">
        <v>2.6176000000000001E-2</v>
      </c>
      <c r="S767" s="54">
        <v>2.2822999999999998</v>
      </c>
      <c r="T767" s="54">
        <v>3.9114999999999997E-2</v>
      </c>
      <c r="U767" s="54">
        <v>0</v>
      </c>
      <c r="V767" s="54">
        <v>0</v>
      </c>
      <c r="W767" s="54">
        <v>1.6250800000000001</v>
      </c>
      <c r="X767" s="54">
        <v>2.0014000000000001E-2</v>
      </c>
      <c r="Y767" s="54">
        <v>1.2938000000000001</v>
      </c>
      <c r="Z767" s="54">
        <v>0</v>
      </c>
      <c r="AA767" s="54">
        <v>6.2362419999999998</v>
      </c>
      <c r="AB767" s="54">
        <v>0</v>
      </c>
      <c r="AC767" s="54">
        <v>0</v>
      </c>
      <c r="AD767" s="54">
        <v>0</v>
      </c>
      <c r="AE767" s="54">
        <v>95.739277999999999</v>
      </c>
      <c r="AF767" s="54">
        <v>7.89351</v>
      </c>
      <c r="AG767" s="53">
        <v>70.454583</v>
      </c>
      <c r="AH767" s="53">
        <v>5.0536999999999999E-2</v>
      </c>
      <c r="AI767" s="54">
        <v>1.0016959999999999</v>
      </c>
      <c r="AJ767" s="54">
        <v>1.603664</v>
      </c>
      <c r="AK767" s="53">
        <v>2.0404</v>
      </c>
      <c r="AL767" s="53">
        <v>0</v>
      </c>
      <c r="AM767" s="53">
        <v>2.3963999999999999E-2</v>
      </c>
      <c r="AN767" s="53">
        <v>0.110947</v>
      </c>
      <c r="AO767" s="53">
        <v>0</v>
      </c>
      <c r="AP767" s="53">
        <v>2.0295489999999998</v>
      </c>
      <c r="AQ767" s="53">
        <v>1.5497609999999999</v>
      </c>
      <c r="AR767" s="53">
        <v>2.827E-2</v>
      </c>
      <c r="AS767" s="53">
        <v>2.5013000000000001E-2</v>
      </c>
      <c r="AT767" s="53">
        <v>1.22323</v>
      </c>
      <c r="AU767" s="109">
        <v>0</v>
      </c>
      <c r="AV767" s="109">
        <v>1.7402000000000001E-2</v>
      </c>
    </row>
    <row r="768" spans="1:48" x14ac:dyDescent="0.3">
      <c r="A768" s="9">
        <v>767</v>
      </c>
      <c r="B768" s="3">
        <v>43584</v>
      </c>
      <c r="C768" s="112">
        <v>5.1361460000000001</v>
      </c>
      <c r="D768" s="54">
        <v>1.5382E-2</v>
      </c>
      <c r="E768" s="112">
        <v>2.5437000000000001E-2</v>
      </c>
      <c r="F768" s="54">
        <v>4.4287830000000001</v>
      </c>
      <c r="G768" s="54">
        <v>1.651999</v>
      </c>
      <c r="H768" s="54">
        <v>5.9729039999999998</v>
      </c>
      <c r="I768" s="54">
        <v>3.5210999999999999E-2</v>
      </c>
      <c r="J768" s="54">
        <v>1.408574</v>
      </c>
      <c r="K768" s="54">
        <v>0.84155500000000005</v>
      </c>
      <c r="L768" s="54">
        <v>1.6595260000000001</v>
      </c>
      <c r="M768" s="54">
        <v>0.15288399999999999</v>
      </c>
      <c r="N768" s="54">
        <v>1.2423409999999999</v>
      </c>
      <c r="O768" s="54">
        <v>0.114411</v>
      </c>
      <c r="P768" s="54">
        <v>6.1572180000000003</v>
      </c>
      <c r="Q768" s="54">
        <v>0</v>
      </c>
      <c r="R768" s="54">
        <v>2.6169999999999999E-2</v>
      </c>
      <c r="S768" s="54">
        <v>2.2822</v>
      </c>
      <c r="T768" s="54">
        <v>3.8941000000000003E-2</v>
      </c>
      <c r="U768" s="54">
        <v>0</v>
      </c>
      <c r="V768" s="54">
        <v>0</v>
      </c>
      <c r="W768" s="54">
        <v>1.6233610000000001</v>
      </c>
      <c r="X768" s="54">
        <v>1.9996E-2</v>
      </c>
      <c r="Y768" s="54">
        <v>1.2934599999999998</v>
      </c>
      <c r="Z768" s="54">
        <v>0</v>
      </c>
      <c r="AA768" s="54">
        <v>6.22973</v>
      </c>
      <c r="AB768" s="54">
        <v>0</v>
      </c>
      <c r="AC768" s="54">
        <v>0</v>
      </c>
      <c r="AD768" s="54">
        <v>0</v>
      </c>
      <c r="AE768" s="54">
        <v>95.809402000000006</v>
      </c>
      <c r="AF768" s="54">
        <v>7.9016799999999998</v>
      </c>
      <c r="AG768" s="53">
        <v>70.438253000000003</v>
      </c>
      <c r="AH768" s="53">
        <v>5.0425999999999999E-2</v>
      </c>
      <c r="AI768" s="54">
        <v>1.000432</v>
      </c>
      <c r="AJ768" s="54">
        <v>1.6019829999999999</v>
      </c>
      <c r="AK768" s="53">
        <v>2.0390999999999999</v>
      </c>
      <c r="AL768" s="53">
        <v>0</v>
      </c>
      <c r="AM768" s="53">
        <v>2.4098000000000001E-2</v>
      </c>
      <c r="AN768" s="53">
        <v>0.110759</v>
      </c>
      <c r="AO768" s="53">
        <v>0</v>
      </c>
      <c r="AP768" s="53">
        <v>2.0295489999999998</v>
      </c>
      <c r="AQ768" s="53">
        <v>1.486944</v>
      </c>
      <c r="AR768" s="53">
        <v>2.827E-2</v>
      </c>
      <c r="AS768" s="53">
        <v>2.5013000000000001E-2</v>
      </c>
      <c r="AT768" s="53">
        <v>1.2223809999999999</v>
      </c>
      <c r="AU768" s="109">
        <v>0</v>
      </c>
      <c r="AV768" s="109">
        <v>1.7222999999999999E-2</v>
      </c>
    </row>
    <row r="769" spans="1:48" x14ac:dyDescent="0.3">
      <c r="A769" s="9">
        <v>768</v>
      </c>
      <c r="B769" s="3">
        <v>43581</v>
      </c>
      <c r="C769" s="112">
        <v>5.1267209999999999</v>
      </c>
      <c r="D769" s="54">
        <v>1.5357000000000001E-2</v>
      </c>
      <c r="E769" s="112">
        <v>2.5394E-2</v>
      </c>
      <c r="F769" s="54">
        <v>4.4149989999999999</v>
      </c>
      <c r="G769" s="54">
        <v>1.648439</v>
      </c>
      <c r="H769" s="54">
        <v>5.9426829999999997</v>
      </c>
      <c r="I769" s="54">
        <v>3.4986999999999997E-2</v>
      </c>
      <c r="J769" s="54">
        <v>1.4025069999999999</v>
      </c>
      <c r="K769" s="54">
        <v>0.83717200000000003</v>
      </c>
      <c r="L769" s="54">
        <v>1.656277</v>
      </c>
      <c r="M769" s="54">
        <v>0.15259700000000001</v>
      </c>
      <c r="N769" s="54">
        <v>1.2380150000000001</v>
      </c>
      <c r="O769" s="54">
        <v>0.114219</v>
      </c>
      <c r="P769" s="54">
        <v>6.1611739999999999</v>
      </c>
      <c r="Q769" s="54">
        <v>0</v>
      </c>
      <c r="R769" s="54">
        <v>2.6027000000000002E-2</v>
      </c>
      <c r="S769" s="54">
        <v>2.2748999999999997</v>
      </c>
      <c r="T769" s="54">
        <v>3.8955999999999998E-2</v>
      </c>
      <c r="U769" s="54">
        <v>0</v>
      </c>
      <c r="V769" s="54">
        <v>0</v>
      </c>
      <c r="W769" s="54">
        <v>1.6192390000000001</v>
      </c>
      <c r="X769" s="54">
        <v>1.9963999999999999E-2</v>
      </c>
      <c r="Y769" s="54">
        <v>1.2895300000000001</v>
      </c>
      <c r="Z769" s="54">
        <v>0</v>
      </c>
      <c r="AA769" s="54">
        <v>6.1945129999999997</v>
      </c>
      <c r="AB769" s="54">
        <v>0</v>
      </c>
      <c r="AC769" s="54">
        <v>0</v>
      </c>
      <c r="AD769" s="54">
        <v>0</v>
      </c>
      <c r="AE769" s="54">
        <v>95.933057000000005</v>
      </c>
      <c r="AF769" s="54">
        <v>7.8689520000000002</v>
      </c>
      <c r="AG769" s="53">
        <v>70.276623000000001</v>
      </c>
      <c r="AH769" s="53">
        <v>5.0366000000000001E-2</v>
      </c>
      <c r="AI769" s="54">
        <v>0.99916799999999995</v>
      </c>
      <c r="AJ769" s="54">
        <v>1.5979559999999999</v>
      </c>
      <c r="AK769" s="53">
        <v>2.0392000000000001</v>
      </c>
      <c r="AL769" s="53">
        <v>0</v>
      </c>
      <c r="AM769" s="53">
        <v>2.4079E-2</v>
      </c>
      <c r="AN769" s="53">
        <v>0.11043</v>
      </c>
      <c r="AO769" s="53">
        <v>0</v>
      </c>
      <c r="AP769" s="53">
        <v>2.0295489999999998</v>
      </c>
      <c r="AQ769" s="53">
        <v>1.486944</v>
      </c>
      <c r="AR769" s="53">
        <v>2.827E-2</v>
      </c>
      <c r="AS769" s="53">
        <v>2.5013000000000001E-2</v>
      </c>
      <c r="AT769" s="53">
        <v>1.221393</v>
      </c>
      <c r="AU769" s="109">
        <v>0</v>
      </c>
      <c r="AV769" s="109">
        <v>1.7735999999999998E-2</v>
      </c>
    </row>
    <row r="770" spans="1:48" x14ac:dyDescent="0.3">
      <c r="A770" s="9">
        <v>769</v>
      </c>
      <c r="B770" s="3">
        <v>43580</v>
      </c>
      <c r="C770" s="112">
        <v>5.1235840000000001</v>
      </c>
      <c r="D770" s="54">
        <v>1.5354E-2</v>
      </c>
      <c r="E770" s="112">
        <v>2.5374000000000001E-2</v>
      </c>
      <c r="F770" s="54">
        <v>4.4136749999999996</v>
      </c>
      <c r="G770" s="54">
        <v>1.6490769999999999</v>
      </c>
      <c r="H770" s="54">
        <v>5.9370240000000001</v>
      </c>
      <c r="I770" s="54">
        <v>3.4658000000000001E-2</v>
      </c>
      <c r="J770" s="54">
        <v>1.4311670000000001</v>
      </c>
      <c r="K770" s="54">
        <v>0.85397000000000001</v>
      </c>
      <c r="L770" s="54">
        <v>1.656677</v>
      </c>
      <c r="M770" s="54">
        <v>0.152502</v>
      </c>
      <c r="N770" s="54">
        <v>1.239304</v>
      </c>
      <c r="O770" s="54">
        <v>0.11415599999999999</v>
      </c>
      <c r="P770" s="54">
        <v>6.171252</v>
      </c>
      <c r="Q770" s="54">
        <v>0</v>
      </c>
      <c r="R770" s="54">
        <v>2.6387000000000001E-2</v>
      </c>
      <c r="S770" s="54">
        <v>2.3209</v>
      </c>
      <c r="T770" s="54">
        <v>3.8924E-2</v>
      </c>
      <c r="U770" s="54">
        <v>0</v>
      </c>
      <c r="V770" s="54">
        <v>0</v>
      </c>
      <c r="W770" s="54">
        <v>1.6169530000000001</v>
      </c>
      <c r="X770" s="54">
        <v>1.9954E-2</v>
      </c>
      <c r="Y770" s="54">
        <v>1.31515</v>
      </c>
      <c r="Z770" s="54">
        <v>0</v>
      </c>
      <c r="AA770" s="54">
        <v>6.1627340000000004</v>
      </c>
      <c r="AB770" s="54">
        <v>0</v>
      </c>
      <c r="AC770" s="54">
        <v>0</v>
      </c>
      <c r="AD770" s="54">
        <v>0</v>
      </c>
      <c r="AE770" s="54">
        <v>96.318146999999996</v>
      </c>
      <c r="AF770" s="54">
        <v>7.8683379999999996</v>
      </c>
      <c r="AG770" s="53">
        <v>70.241757000000007</v>
      </c>
      <c r="AH770" s="53">
        <v>5.0319000000000003E-2</v>
      </c>
      <c r="AI770" s="54">
        <v>0</v>
      </c>
      <c r="AJ770" s="54">
        <v>1.596198</v>
      </c>
      <c r="AK770" s="53">
        <v>2.0372999999999997</v>
      </c>
      <c r="AL770" s="53">
        <v>0</v>
      </c>
      <c r="AM770" s="53">
        <v>2.3945000000000001E-2</v>
      </c>
      <c r="AN770" s="53">
        <v>0.111277</v>
      </c>
      <c r="AO770" s="53">
        <v>0</v>
      </c>
      <c r="AP770" s="53">
        <v>2.0295489999999998</v>
      </c>
      <c r="AQ770" s="53">
        <v>1.486944</v>
      </c>
      <c r="AR770" s="53">
        <v>2.827E-2</v>
      </c>
      <c r="AS770" s="53">
        <v>2.5013000000000001E-2</v>
      </c>
      <c r="AT770" s="53">
        <v>1.2222900000000001</v>
      </c>
      <c r="AU770" s="109">
        <v>0</v>
      </c>
      <c r="AV770" s="109">
        <v>1.7825000000000001E-2</v>
      </c>
    </row>
    <row r="771" spans="1:48" x14ac:dyDescent="0.3">
      <c r="A771" s="9">
        <v>770</v>
      </c>
      <c r="B771" s="3">
        <v>43579</v>
      </c>
      <c r="C771" s="112">
        <v>5.1204450000000001</v>
      </c>
      <c r="D771" s="54">
        <v>1.5339999999999999E-2</v>
      </c>
      <c r="E771" s="112">
        <v>2.5360000000000001E-2</v>
      </c>
      <c r="F771" s="54">
        <v>4.4051619999999998</v>
      </c>
      <c r="G771" s="54">
        <v>1.6457040000000001</v>
      </c>
      <c r="H771" s="54">
        <v>5.8920389999999996</v>
      </c>
      <c r="I771" s="54">
        <v>3.4583000000000003E-2</v>
      </c>
      <c r="J771" s="54">
        <v>1.4275580000000001</v>
      </c>
      <c r="K771" s="54">
        <v>0.85714800000000002</v>
      </c>
      <c r="L771" s="54">
        <v>1.65387</v>
      </c>
      <c r="M771" s="54">
        <v>0.15240600000000001</v>
      </c>
      <c r="N771" s="54">
        <v>1.2369680000000001</v>
      </c>
      <c r="O771" s="54">
        <v>0.114091</v>
      </c>
      <c r="P771" s="54">
        <v>6.1960499999999996</v>
      </c>
      <c r="Q771" s="54">
        <v>0</v>
      </c>
      <c r="R771" s="54">
        <v>2.6202E-2</v>
      </c>
      <c r="S771" s="54">
        <v>2.3207999999999998</v>
      </c>
      <c r="T771" s="54">
        <v>3.8725000000000002E-2</v>
      </c>
      <c r="U771" s="54">
        <v>0</v>
      </c>
      <c r="V771" s="54">
        <v>0</v>
      </c>
      <c r="W771" s="54">
        <v>1.614992</v>
      </c>
      <c r="X771" s="54">
        <v>1.9939999999999999E-2</v>
      </c>
      <c r="Y771" s="54">
        <v>1.3151099999999998</v>
      </c>
      <c r="Z771" s="54">
        <v>0</v>
      </c>
      <c r="AA771" s="54">
        <v>6.119885</v>
      </c>
      <c r="AB771" s="54">
        <v>0</v>
      </c>
      <c r="AC771" s="54">
        <v>0</v>
      </c>
      <c r="AD771" s="54">
        <v>0</v>
      </c>
      <c r="AE771" s="54">
        <v>96.511426</v>
      </c>
      <c r="AF771" s="54">
        <v>7.8588300000000002</v>
      </c>
      <c r="AG771" s="53">
        <v>70.161441999999994</v>
      </c>
      <c r="AH771" s="53">
        <v>5.0230999999999998E-2</v>
      </c>
      <c r="AI771" s="54">
        <v>0</v>
      </c>
      <c r="AJ771" s="54">
        <v>1.593896</v>
      </c>
      <c r="AK771" s="53">
        <v>2.0340000000000003</v>
      </c>
      <c r="AL771" s="53">
        <v>0</v>
      </c>
      <c r="AM771" s="53">
        <v>2.3800000000000002E-2</v>
      </c>
      <c r="AN771" s="53">
        <v>0.111153</v>
      </c>
      <c r="AO771" s="53">
        <v>0</v>
      </c>
      <c r="AP771" s="53">
        <v>2.014799</v>
      </c>
      <c r="AQ771" s="53">
        <v>1.486944</v>
      </c>
      <c r="AR771" s="53">
        <v>2.8060999999999999E-2</v>
      </c>
      <c r="AS771" s="53">
        <v>2.4944999999999998E-2</v>
      </c>
      <c r="AT771" s="53">
        <v>1.219322</v>
      </c>
      <c r="AU771" s="109">
        <v>0</v>
      </c>
      <c r="AV771" s="109">
        <v>1.7815999999999999E-2</v>
      </c>
    </row>
    <row r="772" spans="1:48" x14ac:dyDescent="0.3">
      <c r="A772" s="9">
        <v>771</v>
      </c>
      <c r="B772" s="3">
        <v>43577</v>
      </c>
      <c r="C772" s="112">
        <v>5.114179</v>
      </c>
      <c r="D772" s="54">
        <v>1.5339999999999999E-2</v>
      </c>
      <c r="E772" s="112">
        <v>2.5332E-2</v>
      </c>
      <c r="F772" s="54">
        <v>4.3978190000000001</v>
      </c>
      <c r="G772" s="54">
        <v>1.6446320000000001</v>
      </c>
      <c r="H772" s="54">
        <v>5.8532760000000001</v>
      </c>
      <c r="I772" s="54">
        <v>3.4361000000000003E-2</v>
      </c>
      <c r="J772" s="54">
        <v>1.439486</v>
      </c>
      <c r="K772" s="54">
        <v>0.866035</v>
      </c>
      <c r="L772" s="54">
        <v>1.651667</v>
      </c>
      <c r="M772" s="54">
        <v>0.152221</v>
      </c>
      <c r="N772" s="54">
        <v>1.2326820000000001</v>
      </c>
      <c r="O772" s="54">
        <v>0.11396299999999999</v>
      </c>
      <c r="P772" s="54">
        <v>6.1804690000000004</v>
      </c>
      <c r="Q772" s="54">
        <v>0</v>
      </c>
      <c r="R772" s="54">
        <v>2.6178E-2</v>
      </c>
      <c r="S772" s="54">
        <v>2.3384999999999998</v>
      </c>
      <c r="T772" s="54">
        <v>3.7934000000000002E-2</v>
      </c>
      <c r="U772" s="54">
        <v>0</v>
      </c>
      <c r="V772" s="54">
        <v>0</v>
      </c>
      <c r="W772" s="54">
        <v>1.612039</v>
      </c>
      <c r="X772" s="54">
        <v>1.9918999999999999E-2</v>
      </c>
      <c r="Y772" s="54">
        <v>1.32531</v>
      </c>
      <c r="Z772" s="54">
        <v>0</v>
      </c>
      <c r="AA772" s="54">
        <v>6.0798880000000004</v>
      </c>
      <c r="AB772" s="54">
        <v>0</v>
      </c>
      <c r="AC772" s="54">
        <v>0</v>
      </c>
      <c r="AD772" s="54">
        <v>0</v>
      </c>
      <c r="AE772" s="54">
        <v>96.265219000000002</v>
      </c>
      <c r="AF772" s="54">
        <v>7.852824</v>
      </c>
      <c r="AG772" s="53">
        <v>70.067366000000007</v>
      </c>
      <c r="AH772" s="53">
        <v>5.0157E-2</v>
      </c>
      <c r="AI772" s="54">
        <v>0</v>
      </c>
      <c r="AJ772" s="54">
        <v>1.5909489999999999</v>
      </c>
      <c r="AK772" s="53">
        <v>2.0347</v>
      </c>
      <c r="AL772" s="53">
        <v>0</v>
      </c>
      <c r="AM772" s="53">
        <v>2.3543999999999999E-2</v>
      </c>
      <c r="AN772" s="53">
        <v>0.111265</v>
      </c>
      <c r="AO772" s="53">
        <v>0</v>
      </c>
      <c r="AP772" s="53">
        <v>2.014799</v>
      </c>
      <c r="AQ772" s="53">
        <v>1.486944</v>
      </c>
      <c r="AR772" s="53">
        <v>2.8060999999999999E-2</v>
      </c>
      <c r="AS772" s="53">
        <v>2.4944999999999998E-2</v>
      </c>
      <c r="AT772" s="53">
        <v>1.2185839999999999</v>
      </c>
      <c r="AU772" s="109">
        <v>0</v>
      </c>
      <c r="AV772" s="109">
        <v>1.7156000000000001E-2</v>
      </c>
    </row>
    <row r="773" spans="1:48" x14ac:dyDescent="0.3">
      <c r="A773" s="9">
        <v>772</v>
      </c>
      <c r="B773" s="3">
        <v>43574</v>
      </c>
      <c r="C773" s="112">
        <v>5.1047010000000004</v>
      </c>
      <c r="D773" s="54">
        <v>1.5306999999999999E-2</v>
      </c>
      <c r="E773" s="112">
        <v>2.5281000000000001E-2</v>
      </c>
      <c r="F773" s="54">
        <v>4.395429</v>
      </c>
      <c r="G773" s="54">
        <v>1.6695679999999999</v>
      </c>
      <c r="H773" s="54">
        <v>5.8673409999999997</v>
      </c>
      <c r="I773" s="54">
        <v>3.4379E-2</v>
      </c>
      <c r="J773" s="54">
        <v>1.4363950000000001</v>
      </c>
      <c r="K773" s="54">
        <v>0.86268299999999998</v>
      </c>
      <c r="L773" s="54">
        <v>1.665783</v>
      </c>
      <c r="M773" s="54">
        <v>0.15194299999999999</v>
      </c>
      <c r="N773" s="54">
        <v>1.2325999999999999</v>
      </c>
      <c r="O773" s="54">
        <v>0.113771</v>
      </c>
      <c r="P773" s="54">
        <v>6.1690769999999997</v>
      </c>
      <c r="Q773" s="54">
        <v>0</v>
      </c>
      <c r="R773" s="54">
        <v>2.5860999999999999E-2</v>
      </c>
      <c r="S773" s="54">
        <v>2.3245999999999998</v>
      </c>
      <c r="T773" s="54">
        <v>3.8059999999999997E-2</v>
      </c>
      <c r="U773" s="54">
        <v>0</v>
      </c>
      <c r="V773" s="54">
        <v>0</v>
      </c>
      <c r="W773" s="54">
        <v>1.6124050000000001</v>
      </c>
      <c r="X773" s="54">
        <v>1.9983999999999998E-2</v>
      </c>
      <c r="Y773" s="54">
        <v>1.3176399999999999</v>
      </c>
      <c r="Z773" s="54">
        <v>0</v>
      </c>
      <c r="AA773" s="54">
        <v>6.0961150000000002</v>
      </c>
      <c r="AB773" s="54">
        <v>0</v>
      </c>
      <c r="AC773" s="54">
        <v>0</v>
      </c>
      <c r="AD773" s="54">
        <v>0</v>
      </c>
      <c r="AE773" s="54">
        <v>96.059736999999998</v>
      </c>
      <c r="AF773" s="54">
        <v>7.8435699999999997</v>
      </c>
      <c r="AG773" s="53">
        <v>69.991917999999998</v>
      </c>
      <c r="AH773" s="53">
        <v>5.0070000000000003E-2</v>
      </c>
      <c r="AI773" s="54">
        <v>0</v>
      </c>
      <c r="AJ773" s="54">
        <v>1.591461</v>
      </c>
      <c r="AK773" s="53">
        <v>2.0213999999999999</v>
      </c>
      <c r="AL773" s="53">
        <v>0</v>
      </c>
      <c r="AM773" s="53">
        <v>2.3574000000000001E-2</v>
      </c>
      <c r="AN773" s="53">
        <v>0.110883</v>
      </c>
      <c r="AO773" s="53">
        <v>0</v>
      </c>
      <c r="AP773" s="53">
        <v>2.014799</v>
      </c>
      <c r="AQ773" s="53">
        <v>1.486944</v>
      </c>
      <c r="AR773" s="53">
        <v>2.8060999999999999E-2</v>
      </c>
      <c r="AS773" s="53">
        <v>2.4944999999999998E-2</v>
      </c>
      <c r="AT773" s="53">
        <v>1.216872</v>
      </c>
      <c r="AU773" s="109">
        <v>0</v>
      </c>
      <c r="AV773" s="109">
        <v>1.7212000000000002E-2</v>
      </c>
    </row>
    <row r="774" spans="1:48" x14ac:dyDescent="0.3">
      <c r="A774" s="9">
        <v>773</v>
      </c>
      <c r="B774" s="3">
        <v>43573</v>
      </c>
      <c r="C774" s="112">
        <v>5.1015810000000004</v>
      </c>
      <c r="D774" s="54">
        <v>1.5306E-2</v>
      </c>
      <c r="E774" s="112">
        <v>2.5266E-2</v>
      </c>
      <c r="F774" s="54">
        <v>4.3879710000000003</v>
      </c>
      <c r="G774" s="54">
        <v>1.6680489999999999</v>
      </c>
      <c r="H774" s="54">
        <v>5.8101570000000002</v>
      </c>
      <c r="I774" s="54">
        <v>3.4118999999999997E-2</v>
      </c>
      <c r="J774" s="54">
        <v>1.452709</v>
      </c>
      <c r="K774" s="54">
        <v>0.86633199999999999</v>
      </c>
      <c r="L774" s="54">
        <v>1.663737</v>
      </c>
      <c r="M774" s="54">
        <v>0.15184800000000001</v>
      </c>
      <c r="N774" s="54">
        <v>1.229258</v>
      </c>
      <c r="O774" s="54">
        <v>0.113707</v>
      </c>
      <c r="P774" s="54">
        <v>6.1522889999999997</v>
      </c>
      <c r="Q774" s="54">
        <v>0</v>
      </c>
      <c r="R774" s="54">
        <v>2.5996999999999999E-2</v>
      </c>
      <c r="S774" s="54">
        <v>2.3502999999999998</v>
      </c>
      <c r="T774" s="54">
        <v>3.7517000000000002E-2</v>
      </c>
      <c r="U774" s="54">
        <v>0</v>
      </c>
      <c r="V774" s="54">
        <v>0</v>
      </c>
      <c r="W774" s="54">
        <v>1.609048</v>
      </c>
      <c r="X774" s="54">
        <v>1.9966000000000001E-2</v>
      </c>
      <c r="Y774" s="54">
        <v>1.3322500000000002</v>
      </c>
      <c r="Z774" s="54">
        <v>0</v>
      </c>
      <c r="AA774" s="54">
        <v>6.0346909999999996</v>
      </c>
      <c r="AB774" s="54">
        <v>0</v>
      </c>
      <c r="AC774" s="54">
        <v>0</v>
      </c>
      <c r="AD774" s="54">
        <v>0</v>
      </c>
      <c r="AE774" s="54">
        <v>95.803837999999999</v>
      </c>
      <c r="AF774" s="54">
        <v>7.8406219999999998</v>
      </c>
      <c r="AG774" s="53">
        <v>69.928116000000003</v>
      </c>
      <c r="AH774" s="53">
        <v>5.0051999999999999E-2</v>
      </c>
      <c r="AI774" s="54">
        <v>0</v>
      </c>
      <c r="AJ774" s="54">
        <v>1.5882529999999999</v>
      </c>
      <c r="AK774" s="53">
        <v>2.0167000000000002</v>
      </c>
      <c r="AL774" s="53">
        <v>0</v>
      </c>
      <c r="AM774" s="53">
        <v>2.3470000000000001E-2</v>
      </c>
      <c r="AN774" s="53">
        <v>0.111029</v>
      </c>
      <c r="AO774" s="53">
        <v>0</v>
      </c>
      <c r="AP774" s="53">
        <v>2.014799</v>
      </c>
      <c r="AQ774" s="53">
        <v>1.486944</v>
      </c>
      <c r="AR774" s="53">
        <v>2.8060999999999999E-2</v>
      </c>
      <c r="AS774" s="53">
        <v>2.4944999999999998E-2</v>
      </c>
      <c r="AT774" s="53">
        <v>1.214853</v>
      </c>
      <c r="AU774" s="109">
        <v>0</v>
      </c>
      <c r="AV774" s="109">
        <v>1.6997000000000002E-2</v>
      </c>
    </row>
    <row r="775" spans="1:48" x14ac:dyDescent="0.3">
      <c r="A775" s="9">
        <v>774</v>
      </c>
      <c r="B775" s="3">
        <v>43572</v>
      </c>
      <c r="C775" s="112">
        <v>5.0984850000000002</v>
      </c>
      <c r="D775" s="54">
        <v>1.529E-2</v>
      </c>
      <c r="E775" s="112">
        <v>2.5253000000000001E-2</v>
      </c>
      <c r="F775" s="54">
        <v>4.3815210000000002</v>
      </c>
      <c r="G775" s="54">
        <v>1.6684509999999999</v>
      </c>
      <c r="H775" s="54">
        <v>5.8347579999999999</v>
      </c>
      <c r="I775" s="54">
        <v>3.4636E-2</v>
      </c>
      <c r="J775" s="54">
        <v>1.432841</v>
      </c>
      <c r="K775" s="54">
        <v>0.85457799999999995</v>
      </c>
      <c r="L775" s="54">
        <v>1.663046</v>
      </c>
      <c r="M775" s="54">
        <v>0.151753</v>
      </c>
      <c r="N775" s="54">
        <v>1.2282580000000001</v>
      </c>
      <c r="O775" s="54">
        <v>0.113644</v>
      </c>
      <c r="P775" s="54">
        <v>6.1572779999999998</v>
      </c>
      <c r="Q775" s="54">
        <v>0</v>
      </c>
      <c r="R775" s="54">
        <v>2.5845E-2</v>
      </c>
      <c r="S775" s="54">
        <v>2.3212999999999999</v>
      </c>
      <c r="T775" s="54">
        <v>3.7530000000000001E-2</v>
      </c>
      <c r="U775" s="54">
        <v>0</v>
      </c>
      <c r="V775" s="54">
        <v>0</v>
      </c>
      <c r="W775" s="54">
        <v>1.6110260000000001</v>
      </c>
      <c r="X775" s="54">
        <v>1.9956000000000002E-2</v>
      </c>
      <c r="Y775" s="54">
        <v>1.3158500000000002</v>
      </c>
      <c r="Z775" s="54">
        <v>0</v>
      </c>
      <c r="AA775" s="54">
        <v>6.065131</v>
      </c>
      <c r="AB775" s="54">
        <v>0</v>
      </c>
      <c r="AC775" s="54">
        <v>0</v>
      </c>
      <c r="AD775" s="54">
        <v>0</v>
      </c>
      <c r="AE775" s="54">
        <v>95.760796999999997</v>
      </c>
      <c r="AF775" s="54">
        <v>7.8365919999999996</v>
      </c>
      <c r="AG775" s="53">
        <v>69.886965000000004</v>
      </c>
      <c r="AH775" s="53">
        <v>5.0063999999999997E-2</v>
      </c>
      <c r="AI775" s="54">
        <v>0</v>
      </c>
      <c r="AJ775" s="54">
        <v>1.5891120000000001</v>
      </c>
      <c r="AK775" s="53">
        <v>2.0164999999999997</v>
      </c>
      <c r="AL775" s="53">
        <v>0</v>
      </c>
      <c r="AM775" s="53">
        <v>2.358E-2</v>
      </c>
      <c r="AN775" s="53">
        <v>0.11071400000000001</v>
      </c>
      <c r="AO775" s="53">
        <v>0</v>
      </c>
      <c r="AP775" s="53">
        <v>2.014799</v>
      </c>
      <c r="AQ775" s="53">
        <v>1.486944</v>
      </c>
      <c r="AR775" s="53">
        <v>2.8060999999999999E-2</v>
      </c>
      <c r="AS775" s="53">
        <v>2.4944999999999998E-2</v>
      </c>
      <c r="AT775" s="53">
        <v>1.214855</v>
      </c>
      <c r="AU775" s="109">
        <v>0</v>
      </c>
      <c r="AV775" s="109">
        <v>1.7201000000000001E-2</v>
      </c>
    </row>
    <row r="776" spans="1:48" x14ac:dyDescent="0.3">
      <c r="A776" s="9">
        <v>775</v>
      </c>
      <c r="B776" s="3">
        <v>43571</v>
      </c>
      <c r="C776" s="112">
        <v>5.0953679999999997</v>
      </c>
      <c r="D776" s="54">
        <v>1.5282E-2</v>
      </c>
      <c r="E776" s="112">
        <v>2.5236999999999999E-2</v>
      </c>
      <c r="F776" s="54">
        <v>4.3798389999999996</v>
      </c>
      <c r="G776" s="54">
        <v>1.666547</v>
      </c>
      <c r="H776" s="54">
        <v>5.8416110000000003</v>
      </c>
      <c r="I776" s="54">
        <v>3.4654999999999998E-2</v>
      </c>
      <c r="J776" s="54">
        <v>1.416258</v>
      </c>
      <c r="K776" s="54">
        <v>0.84705600000000003</v>
      </c>
      <c r="L776" s="54">
        <v>1.662128</v>
      </c>
      <c r="M776" s="54">
        <v>0.151666</v>
      </c>
      <c r="N776" s="54">
        <v>1.224945</v>
      </c>
      <c r="O776" s="54">
        <v>0.11358</v>
      </c>
      <c r="P776" s="54">
        <v>6.1601280000000003</v>
      </c>
      <c r="Q776" s="54">
        <v>0</v>
      </c>
      <c r="R776" s="54">
        <v>2.5572000000000001E-2</v>
      </c>
      <c r="S776" s="54">
        <v>2.2873999999999999</v>
      </c>
      <c r="T776" s="54">
        <v>3.6804999999999997E-2</v>
      </c>
      <c r="U776" s="54">
        <v>0</v>
      </c>
      <c r="V776" s="54">
        <v>0</v>
      </c>
      <c r="W776" s="54">
        <v>1.6100829999999999</v>
      </c>
      <c r="X776" s="54">
        <v>1.9942999999999999E-2</v>
      </c>
      <c r="Y776" s="54">
        <v>1.2966800000000001</v>
      </c>
      <c r="Z776" s="54">
        <v>0</v>
      </c>
      <c r="AA776" s="54">
        <v>6.0636390000000002</v>
      </c>
      <c r="AB776" s="54">
        <v>0</v>
      </c>
      <c r="AC776" s="54">
        <v>0</v>
      </c>
      <c r="AD776" s="54">
        <v>0</v>
      </c>
      <c r="AE776" s="54">
        <v>95.783405999999999</v>
      </c>
      <c r="AF776" s="54">
        <v>7.8374259999999998</v>
      </c>
      <c r="AG776" s="53">
        <v>69.852119000000002</v>
      </c>
      <c r="AH776" s="53">
        <v>5.0008999999999998E-2</v>
      </c>
      <c r="AI776" s="54">
        <v>0</v>
      </c>
      <c r="AJ776" s="54">
        <v>1.5881179999999999</v>
      </c>
      <c r="AK776" s="53">
        <v>2.0143</v>
      </c>
      <c r="AL776" s="53">
        <v>0</v>
      </c>
      <c r="AM776" s="53">
        <v>2.3653E-2</v>
      </c>
      <c r="AN776" s="53">
        <v>0.110142</v>
      </c>
      <c r="AO776" s="53">
        <v>0</v>
      </c>
      <c r="AP776" s="53">
        <v>2.0226510000000002</v>
      </c>
      <c r="AQ776" s="53">
        <v>1.486944</v>
      </c>
      <c r="AR776" s="53">
        <v>2.8067000000000002E-2</v>
      </c>
      <c r="AS776" s="53">
        <v>2.4913999999999999E-2</v>
      </c>
      <c r="AT776" s="53">
        <v>1.214691</v>
      </c>
      <c r="AU776" s="109">
        <v>0</v>
      </c>
      <c r="AV776" s="109">
        <v>1.7062999999999998E-2</v>
      </c>
    </row>
    <row r="777" spans="1:48" x14ac:dyDescent="0.3">
      <c r="A777" s="9">
        <v>776</v>
      </c>
      <c r="B777" s="3">
        <v>43570</v>
      </c>
      <c r="C777" s="112">
        <v>5.0922099999999997</v>
      </c>
      <c r="D777" s="54">
        <v>1.5283E-2</v>
      </c>
      <c r="E777" s="112">
        <v>2.5222000000000001E-2</v>
      </c>
      <c r="F777" s="54">
        <v>4.378768</v>
      </c>
      <c r="G777" s="54">
        <v>1.6642650000000001</v>
      </c>
      <c r="H777" s="54">
        <v>5.8716179999999998</v>
      </c>
      <c r="I777" s="54">
        <v>3.4848999999999998E-2</v>
      </c>
      <c r="J777" s="54">
        <v>1.422625</v>
      </c>
      <c r="K777" s="54">
        <v>0.85736900000000005</v>
      </c>
      <c r="L777" s="54">
        <v>1.6611720000000001</v>
      </c>
      <c r="M777" s="54">
        <v>0.15157999999999999</v>
      </c>
      <c r="N777" s="54">
        <v>1.228202</v>
      </c>
      <c r="O777" s="54">
        <v>0.11351700000000001</v>
      </c>
      <c r="P777" s="54">
        <v>6.1562520000000003</v>
      </c>
      <c r="Q777" s="54">
        <v>0</v>
      </c>
      <c r="R777" s="54">
        <v>2.5623E-2</v>
      </c>
      <c r="S777" s="54">
        <v>2.2961999999999998</v>
      </c>
      <c r="T777" s="54">
        <v>3.696E-2</v>
      </c>
      <c r="U777" s="54">
        <v>0</v>
      </c>
      <c r="V777" s="54">
        <v>0</v>
      </c>
      <c r="W777" s="54">
        <v>1.6110690000000001</v>
      </c>
      <c r="X777" s="54">
        <v>1.9928999999999999E-2</v>
      </c>
      <c r="Y777" s="54">
        <v>1.3017599999999998</v>
      </c>
      <c r="Z777" s="54">
        <v>0</v>
      </c>
      <c r="AA777" s="54">
        <v>6.0819039999999998</v>
      </c>
      <c r="AB777" s="54">
        <v>0</v>
      </c>
      <c r="AC777" s="54">
        <v>0</v>
      </c>
      <c r="AD777" s="54">
        <v>0</v>
      </c>
      <c r="AE777" s="54">
        <v>95.771113</v>
      </c>
      <c r="AF777" s="54">
        <v>7.8516279999999998</v>
      </c>
      <c r="AG777" s="53">
        <v>69.864379999999997</v>
      </c>
      <c r="AH777" s="53">
        <v>4.9961999999999999E-2</v>
      </c>
      <c r="AI777" s="54">
        <v>0</v>
      </c>
      <c r="AJ777" s="54">
        <v>1.588646</v>
      </c>
      <c r="AK777" s="53">
        <v>2.0045000000000002</v>
      </c>
      <c r="AL777" s="53">
        <v>0</v>
      </c>
      <c r="AM777" s="53">
        <v>2.3796999999999999E-2</v>
      </c>
      <c r="AN777" s="53">
        <v>0.11025699999999999</v>
      </c>
      <c r="AO777" s="53">
        <v>0</v>
      </c>
      <c r="AP777" s="53">
        <v>2.0226510000000002</v>
      </c>
      <c r="AQ777" s="53">
        <v>1.486944</v>
      </c>
      <c r="AR777" s="53">
        <v>2.8067000000000002E-2</v>
      </c>
      <c r="AS777" s="53">
        <v>2.4913999999999999E-2</v>
      </c>
      <c r="AT777" s="53">
        <v>1.212375</v>
      </c>
      <c r="AU777" s="109">
        <v>0</v>
      </c>
      <c r="AV777" s="109">
        <v>1.7131E-2</v>
      </c>
    </row>
    <row r="778" spans="1:48" x14ac:dyDescent="0.3">
      <c r="A778" s="9">
        <v>777</v>
      </c>
      <c r="B778" s="3">
        <v>43567</v>
      </c>
      <c r="C778" s="112">
        <v>5.0835220000000003</v>
      </c>
      <c r="D778" s="54">
        <v>1.5261E-2</v>
      </c>
      <c r="E778" s="112">
        <v>2.5176E-2</v>
      </c>
      <c r="F778" s="54">
        <v>4.3700279999999996</v>
      </c>
      <c r="G778" s="54">
        <v>1.660639</v>
      </c>
      <c r="H778" s="54">
        <v>5.8276760000000003</v>
      </c>
      <c r="I778" s="54">
        <v>3.465E-2</v>
      </c>
      <c r="J778" s="54">
        <v>1.426056</v>
      </c>
      <c r="K778" s="54">
        <v>0.85548400000000002</v>
      </c>
      <c r="L778" s="54">
        <v>1.659127</v>
      </c>
      <c r="M778" s="54">
        <v>0.15132000000000001</v>
      </c>
      <c r="N778" s="54">
        <v>1.2237450000000001</v>
      </c>
      <c r="O778" s="54">
        <v>0.113329</v>
      </c>
      <c r="P778" s="54">
        <v>6.1545059999999996</v>
      </c>
      <c r="Q778" s="54">
        <v>0</v>
      </c>
      <c r="R778" s="54">
        <v>2.5461000000000001E-2</v>
      </c>
      <c r="S778" s="54">
        <v>2.3052000000000001</v>
      </c>
      <c r="T778" s="54">
        <v>3.6311999999999997E-2</v>
      </c>
      <c r="U778" s="54">
        <v>0</v>
      </c>
      <c r="V778" s="54">
        <v>0</v>
      </c>
      <c r="W778" s="54">
        <v>1.6080700000000001</v>
      </c>
      <c r="X778" s="54">
        <v>1.9902E-2</v>
      </c>
      <c r="Y778" s="54">
        <v>1.30701</v>
      </c>
      <c r="Z778" s="54">
        <v>0</v>
      </c>
      <c r="AA778" s="54">
        <v>6.0163419999999999</v>
      </c>
      <c r="AB778" s="54">
        <v>0</v>
      </c>
      <c r="AC778" s="54">
        <v>0</v>
      </c>
      <c r="AD778" s="54">
        <v>0</v>
      </c>
      <c r="AE778" s="54">
        <v>95.798623000000006</v>
      </c>
      <c r="AF778" s="54">
        <v>7.8327489999999997</v>
      </c>
      <c r="AG778" s="53">
        <v>69.751875999999996</v>
      </c>
      <c r="AH778" s="53">
        <v>4.9847000000000002E-2</v>
      </c>
      <c r="AI778" s="54">
        <v>0</v>
      </c>
      <c r="AJ778" s="54">
        <v>1.5857509999999999</v>
      </c>
      <c r="AK778" s="53">
        <v>2.0112999999999999</v>
      </c>
      <c r="AL778" s="53">
        <v>0</v>
      </c>
      <c r="AM778" s="53">
        <v>2.3496E-2</v>
      </c>
      <c r="AN778" s="53">
        <v>0.109903</v>
      </c>
      <c r="AO778" s="53">
        <v>0</v>
      </c>
      <c r="AP778" s="53">
        <v>2.0226510000000002</v>
      </c>
      <c r="AQ778" s="53">
        <v>1.486944</v>
      </c>
      <c r="AR778" s="53">
        <v>2.8067000000000002E-2</v>
      </c>
      <c r="AS778" s="53">
        <v>2.4913999999999999E-2</v>
      </c>
      <c r="AT778" s="53">
        <v>1.211719</v>
      </c>
      <c r="AU778" s="109">
        <v>0</v>
      </c>
      <c r="AV778" s="109">
        <v>1.6851000000000001E-2</v>
      </c>
    </row>
    <row r="779" spans="1:48" x14ac:dyDescent="0.3">
      <c r="A779" s="9">
        <v>778</v>
      </c>
      <c r="B779" s="3">
        <v>43566</v>
      </c>
      <c r="C779" s="112">
        <v>5.0806440000000004</v>
      </c>
      <c r="D779" s="54">
        <v>1.5252999999999999E-2</v>
      </c>
      <c r="E779" s="112">
        <v>2.5163000000000001E-2</v>
      </c>
      <c r="F779" s="54">
        <v>4.3651090000000003</v>
      </c>
      <c r="G779" s="54">
        <v>1.6588499999999999</v>
      </c>
      <c r="H779" s="54">
        <v>5.8214309999999996</v>
      </c>
      <c r="I779" s="54">
        <v>3.4435E-2</v>
      </c>
      <c r="J779" s="54">
        <v>1.4395800000000001</v>
      </c>
      <c r="K779" s="54">
        <v>0.86350199999999999</v>
      </c>
      <c r="L779" s="54">
        <v>1.6586050000000001</v>
      </c>
      <c r="M779" s="54">
        <v>0.15123300000000001</v>
      </c>
      <c r="N779" s="54">
        <v>1.2250129999999999</v>
      </c>
      <c r="O779" s="54">
        <v>0.113264</v>
      </c>
      <c r="P779" s="54">
        <v>6.1534110000000002</v>
      </c>
      <c r="Q779" s="54">
        <v>0</v>
      </c>
      <c r="R779" s="54">
        <v>2.5694000000000002E-2</v>
      </c>
      <c r="S779" s="54">
        <v>2.3283</v>
      </c>
      <c r="T779" s="54">
        <v>3.6275000000000002E-2</v>
      </c>
      <c r="U779" s="54">
        <v>0</v>
      </c>
      <c r="V779" s="54">
        <v>0</v>
      </c>
      <c r="W779" s="54">
        <v>1.6070759999999999</v>
      </c>
      <c r="X779" s="54">
        <v>1.9893000000000001E-2</v>
      </c>
      <c r="Y779" s="54">
        <v>1.3201299999999998</v>
      </c>
      <c r="Z779" s="54">
        <v>0</v>
      </c>
      <c r="AA779" s="54">
        <v>5.9877969999999996</v>
      </c>
      <c r="AB779" s="54">
        <v>0</v>
      </c>
      <c r="AC779" s="54">
        <v>0</v>
      </c>
      <c r="AD779" s="54">
        <v>0</v>
      </c>
      <c r="AE779" s="54">
        <v>95.786142999999996</v>
      </c>
      <c r="AF779" s="54">
        <v>7.8455159999999999</v>
      </c>
      <c r="AG779" s="53">
        <v>69.759950000000003</v>
      </c>
      <c r="AH779" s="53">
        <v>4.9829999999999999E-2</v>
      </c>
      <c r="AI779" s="54">
        <v>0</v>
      </c>
      <c r="AJ779" s="54">
        <v>1.5853139999999999</v>
      </c>
      <c r="AK779" s="53">
        <v>2.0087000000000002</v>
      </c>
      <c r="AL779" s="53">
        <v>0</v>
      </c>
      <c r="AM779" s="53">
        <v>2.3394000000000002E-2</v>
      </c>
      <c r="AN779" s="53">
        <v>0.110316</v>
      </c>
      <c r="AO779" s="53">
        <v>0</v>
      </c>
      <c r="AP779" s="53">
        <v>2.0226510000000002</v>
      </c>
      <c r="AQ779" s="53">
        <v>1.486944</v>
      </c>
      <c r="AR779" s="53">
        <v>2.8067000000000002E-2</v>
      </c>
      <c r="AS779" s="53">
        <v>2.4913999999999999E-2</v>
      </c>
      <c r="AT779" s="53">
        <v>1.209848</v>
      </c>
      <c r="AU779" s="109">
        <v>0</v>
      </c>
      <c r="AV779" s="109">
        <v>1.6900999999999999E-2</v>
      </c>
    </row>
    <row r="780" spans="1:48" x14ac:dyDescent="0.3">
      <c r="A780" s="9">
        <v>779</v>
      </c>
      <c r="B780" s="3">
        <v>43565</v>
      </c>
      <c r="C780" s="112">
        <v>5.0776349999999999</v>
      </c>
      <c r="D780" s="54">
        <v>1.5236E-2</v>
      </c>
      <c r="E780" s="112">
        <v>2.5146000000000002E-2</v>
      </c>
      <c r="F780" s="54">
        <v>4.3628840000000002</v>
      </c>
      <c r="G780" s="54">
        <v>1.6596280000000001</v>
      </c>
      <c r="H780" s="54">
        <v>5.8015759999999998</v>
      </c>
      <c r="I780" s="54">
        <v>3.4252999999999999E-2</v>
      </c>
      <c r="J780" s="54">
        <v>1.45089</v>
      </c>
      <c r="K780" s="54">
        <v>0.87066900000000003</v>
      </c>
      <c r="L780" s="54">
        <v>1.6582539999999999</v>
      </c>
      <c r="M780" s="54">
        <v>0.151146</v>
      </c>
      <c r="N780" s="54">
        <v>1.223986</v>
      </c>
      <c r="O780" s="54">
        <v>0.113203</v>
      </c>
      <c r="P780" s="54">
        <v>6.1497640000000002</v>
      </c>
      <c r="Q780" s="54">
        <v>0</v>
      </c>
      <c r="R780" s="54">
        <v>2.5850000000000001E-2</v>
      </c>
      <c r="S780" s="54">
        <v>2.3532999999999999</v>
      </c>
      <c r="T780" s="54">
        <v>3.6013000000000003E-2</v>
      </c>
      <c r="U780" s="54">
        <v>0</v>
      </c>
      <c r="V780" s="54">
        <v>0</v>
      </c>
      <c r="W780" s="54">
        <v>1.605372</v>
      </c>
      <c r="X780" s="54">
        <v>1.9880999999999999E-2</v>
      </c>
      <c r="Y780" s="54">
        <v>1.3343700000000001</v>
      </c>
      <c r="Z780" s="54">
        <v>0</v>
      </c>
      <c r="AA780" s="54">
        <v>5.968953</v>
      </c>
      <c r="AB780" s="54">
        <v>0</v>
      </c>
      <c r="AC780" s="54">
        <v>0</v>
      </c>
      <c r="AD780" s="54">
        <v>0</v>
      </c>
      <c r="AE780" s="54">
        <v>95.752834000000007</v>
      </c>
      <c r="AF780" s="54">
        <v>7.8410419999999998</v>
      </c>
      <c r="AG780" s="53">
        <v>69.718616999999995</v>
      </c>
      <c r="AH780" s="53">
        <v>4.9806000000000003E-2</v>
      </c>
      <c r="AI780" s="54">
        <v>0</v>
      </c>
      <c r="AJ780" s="54">
        <v>1.5835079999999999</v>
      </c>
      <c r="AK780" s="53">
        <v>2.0114000000000001</v>
      </c>
      <c r="AL780" s="53">
        <v>0</v>
      </c>
      <c r="AM780" s="53">
        <v>2.332E-2</v>
      </c>
      <c r="AN780" s="53">
        <v>0.110691</v>
      </c>
      <c r="AO780" s="53">
        <v>0</v>
      </c>
      <c r="AP780" s="53">
        <v>2.0226510000000002</v>
      </c>
      <c r="AQ780" s="53">
        <v>1.486944</v>
      </c>
      <c r="AR780" s="53">
        <v>2.8067000000000002E-2</v>
      </c>
      <c r="AS780" s="53">
        <v>2.4913999999999999E-2</v>
      </c>
      <c r="AT780" s="53">
        <v>1.2110300000000001</v>
      </c>
      <c r="AU780" s="109">
        <v>0</v>
      </c>
      <c r="AV780" s="109">
        <v>1.6684000000000001E-2</v>
      </c>
    </row>
    <row r="781" spans="1:48" x14ac:dyDescent="0.3">
      <c r="A781" s="9">
        <v>780</v>
      </c>
      <c r="B781" s="3">
        <v>43564</v>
      </c>
      <c r="C781" s="112">
        <v>5.0746359999999999</v>
      </c>
      <c r="D781" s="54">
        <v>1.5228E-2</v>
      </c>
      <c r="E781" s="112">
        <v>2.5128999999999999E-2</v>
      </c>
      <c r="F781" s="54">
        <v>4.3627669999999998</v>
      </c>
      <c r="G781" s="54">
        <v>1.6569240000000001</v>
      </c>
      <c r="H781" s="54">
        <v>5.8250019999999996</v>
      </c>
      <c r="I781" s="54">
        <v>3.4233E-2</v>
      </c>
      <c r="J781" s="54">
        <v>1.434966</v>
      </c>
      <c r="K781" s="54">
        <v>0.86256299999999997</v>
      </c>
      <c r="L781" s="54">
        <v>1.656188</v>
      </c>
      <c r="M781" s="54">
        <v>0.15101800000000001</v>
      </c>
      <c r="N781" s="54">
        <v>1.2232799999999999</v>
      </c>
      <c r="O781" s="54">
        <v>0.113139</v>
      </c>
      <c r="P781" s="54">
        <v>6.143904</v>
      </c>
      <c r="Q781" s="54">
        <v>0</v>
      </c>
      <c r="R781" s="54">
        <v>2.5628999999999999E-2</v>
      </c>
      <c r="S781" s="54">
        <v>2.3203</v>
      </c>
      <c r="T781" s="54">
        <v>3.6236999999999998E-2</v>
      </c>
      <c r="U781" s="54">
        <v>0</v>
      </c>
      <c r="V781" s="54">
        <v>0</v>
      </c>
      <c r="W781" s="54">
        <v>1.6044959999999999</v>
      </c>
      <c r="X781" s="54">
        <v>1.9868E-2</v>
      </c>
      <c r="Y781" s="54">
        <v>1.31569</v>
      </c>
      <c r="Z781" s="54">
        <v>0</v>
      </c>
      <c r="AA781" s="54">
        <v>5.9867030000000003</v>
      </c>
      <c r="AB781" s="54">
        <v>0</v>
      </c>
      <c r="AC781" s="54">
        <v>0</v>
      </c>
      <c r="AD781" s="54">
        <v>0</v>
      </c>
      <c r="AE781" s="54">
        <v>95.658527000000007</v>
      </c>
      <c r="AF781" s="54">
        <v>7.8218290000000001</v>
      </c>
      <c r="AG781" s="53">
        <v>69.658141999999998</v>
      </c>
      <c r="AH781" s="53">
        <v>4.9734E-2</v>
      </c>
      <c r="AI781" s="54">
        <v>0</v>
      </c>
      <c r="AJ781" s="54">
        <v>1.583145</v>
      </c>
      <c r="AK781" s="53">
        <v>1.9997999999999998</v>
      </c>
      <c r="AL781" s="53">
        <v>0</v>
      </c>
      <c r="AM781" s="53">
        <v>2.3341000000000001E-2</v>
      </c>
      <c r="AN781" s="53">
        <v>0.110198</v>
      </c>
      <c r="AO781" s="53">
        <v>0</v>
      </c>
      <c r="AP781" s="53">
        <v>1.996683</v>
      </c>
      <c r="AQ781" s="53">
        <v>1.486944</v>
      </c>
      <c r="AR781" s="53">
        <v>2.7764E-2</v>
      </c>
      <c r="AS781" s="53">
        <v>2.4702999999999999E-2</v>
      </c>
      <c r="AT781" s="53">
        <v>1.2087840000000001</v>
      </c>
      <c r="AU781" s="109">
        <v>0</v>
      </c>
      <c r="AV781" s="109">
        <v>1.6795999999999998E-2</v>
      </c>
    </row>
    <row r="782" spans="1:48" x14ac:dyDescent="0.3">
      <c r="A782" s="9">
        <v>781</v>
      </c>
      <c r="B782" s="3">
        <v>43563</v>
      </c>
      <c r="C782" s="112">
        <v>5.0716960000000002</v>
      </c>
      <c r="D782" s="54">
        <v>1.5231E-2</v>
      </c>
      <c r="E782" s="112">
        <v>2.5114000000000001E-2</v>
      </c>
      <c r="F782" s="54">
        <v>4.3558440000000003</v>
      </c>
      <c r="G782" s="54">
        <v>1.65574</v>
      </c>
      <c r="H782" s="54">
        <v>5.7705260000000003</v>
      </c>
      <c r="I782" s="54">
        <v>3.3515000000000003E-2</v>
      </c>
      <c r="J782" s="54">
        <v>1.4541820000000001</v>
      </c>
      <c r="K782" s="54">
        <v>0.87526400000000004</v>
      </c>
      <c r="L782" s="54">
        <v>1.654423</v>
      </c>
      <c r="M782" s="54">
        <v>0.15092700000000001</v>
      </c>
      <c r="N782" s="54">
        <v>1.2204200000000001</v>
      </c>
      <c r="O782" s="54">
        <v>0.11307399999999999</v>
      </c>
      <c r="P782" s="54">
        <v>6.1415689999999996</v>
      </c>
      <c r="Q782" s="54">
        <v>0</v>
      </c>
      <c r="R782" s="54">
        <v>2.588E-2</v>
      </c>
      <c r="S782" s="54">
        <v>2.3553999999999999</v>
      </c>
      <c r="T782" s="54">
        <v>3.5729999999999998E-2</v>
      </c>
      <c r="U782" s="54">
        <v>0</v>
      </c>
      <c r="V782" s="54">
        <v>0</v>
      </c>
      <c r="W782" s="54">
        <v>1.597054</v>
      </c>
      <c r="X782" s="54">
        <v>1.9857E-2</v>
      </c>
      <c r="Y782" s="54">
        <v>1.3357700000000001</v>
      </c>
      <c r="Z782" s="54">
        <v>0</v>
      </c>
      <c r="AA782" s="54">
        <v>5.9092599999999997</v>
      </c>
      <c r="AB782" s="54">
        <v>0</v>
      </c>
      <c r="AC782" s="54">
        <v>0</v>
      </c>
      <c r="AD782" s="54">
        <v>0</v>
      </c>
      <c r="AE782" s="54">
        <v>95.979735000000005</v>
      </c>
      <c r="AF782" s="54">
        <v>7.8150719999999998</v>
      </c>
      <c r="AG782" s="53">
        <v>69.575847999999993</v>
      </c>
      <c r="AH782" s="53">
        <v>4.9769000000000001E-2</v>
      </c>
      <c r="AI782" s="54">
        <v>0</v>
      </c>
      <c r="AJ782" s="54">
        <v>1.5772409999999999</v>
      </c>
      <c r="AK782" s="53">
        <v>1.9904999999999999</v>
      </c>
      <c r="AL782" s="53">
        <v>0</v>
      </c>
      <c r="AM782" s="53">
        <v>2.2814000000000001E-2</v>
      </c>
      <c r="AN782" s="53">
        <v>0.110848</v>
      </c>
      <c r="AO782" s="53">
        <v>0</v>
      </c>
      <c r="AP782" s="53">
        <v>1.996683</v>
      </c>
      <c r="AQ782" s="53">
        <v>1.486944</v>
      </c>
      <c r="AR782" s="53">
        <v>2.7764E-2</v>
      </c>
      <c r="AS782" s="53">
        <v>2.4702999999999999E-2</v>
      </c>
      <c r="AT782" s="53">
        <v>1.2068030000000001</v>
      </c>
      <c r="AU782" s="109">
        <v>0</v>
      </c>
      <c r="AV782" s="109">
        <v>1.6344000000000001E-2</v>
      </c>
    </row>
    <row r="783" spans="1:48" x14ac:dyDescent="0.3">
      <c r="A783" s="9">
        <v>782</v>
      </c>
      <c r="B783" s="3">
        <v>43560</v>
      </c>
      <c r="C783" s="112">
        <v>5.0626959999999999</v>
      </c>
      <c r="D783" s="54">
        <v>1.5207999999999999E-2</v>
      </c>
      <c r="E783" s="112">
        <v>2.5069999999999999E-2</v>
      </c>
      <c r="F783" s="54">
        <v>4.349405</v>
      </c>
      <c r="G783" s="54">
        <v>1.6531400000000001</v>
      </c>
      <c r="H783" s="54">
        <v>5.7815260000000004</v>
      </c>
      <c r="I783" s="54">
        <v>3.3834000000000003E-2</v>
      </c>
      <c r="J783" s="54">
        <v>1.456396</v>
      </c>
      <c r="K783" s="54">
        <v>0.873166</v>
      </c>
      <c r="L783" s="54">
        <v>1.651807</v>
      </c>
      <c r="M783" s="54">
        <v>0.15068300000000001</v>
      </c>
      <c r="N783" s="54">
        <v>1.2199580000000001</v>
      </c>
      <c r="O783" s="54">
        <v>0.112876</v>
      </c>
      <c r="P783" s="54">
        <v>6.1198139999999999</v>
      </c>
      <c r="Q783" s="54">
        <v>0</v>
      </c>
      <c r="R783" s="54">
        <v>2.5808999999999999E-2</v>
      </c>
      <c r="S783" s="54">
        <v>2.3458000000000001</v>
      </c>
      <c r="T783" s="54">
        <v>3.5810000000000002E-2</v>
      </c>
      <c r="U783" s="54">
        <v>0</v>
      </c>
      <c r="V783" s="54">
        <v>0</v>
      </c>
      <c r="W783" s="54">
        <v>1.5965130000000001</v>
      </c>
      <c r="X783" s="54">
        <v>1.9824999999999999E-2</v>
      </c>
      <c r="Y783" s="54">
        <v>1.33043</v>
      </c>
      <c r="Z783" s="54">
        <v>0</v>
      </c>
      <c r="AA783" s="54">
        <v>5.9370529999999997</v>
      </c>
      <c r="AB783" s="54">
        <v>0</v>
      </c>
      <c r="AC783" s="54">
        <v>0</v>
      </c>
      <c r="AD783" s="54">
        <v>0</v>
      </c>
      <c r="AE783" s="54">
        <v>95.523553000000007</v>
      </c>
      <c r="AF783" s="54">
        <v>7.8128200000000003</v>
      </c>
      <c r="AG783" s="53">
        <v>69.445830999999998</v>
      </c>
      <c r="AH783" s="53">
        <v>4.9709000000000003E-2</v>
      </c>
      <c r="AI783" s="54">
        <v>0</v>
      </c>
      <c r="AJ783" s="54">
        <v>1.5759110000000001</v>
      </c>
      <c r="AK783" s="53">
        <v>1.9795</v>
      </c>
      <c r="AL783" s="53">
        <v>0</v>
      </c>
      <c r="AM783" s="53">
        <v>2.2963999999999998E-2</v>
      </c>
      <c r="AN783" s="53">
        <v>0.11099000000000001</v>
      </c>
      <c r="AO783" s="53">
        <v>0</v>
      </c>
      <c r="AP783" s="53">
        <v>1.996683</v>
      </c>
      <c r="AQ783" s="53">
        <v>1.486944</v>
      </c>
      <c r="AR783" s="53">
        <v>2.7764E-2</v>
      </c>
      <c r="AS783" s="53">
        <v>2.4702999999999999E-2</v>
      </c>
      <c r="AT783" s="53">
        <v>1.204194</v>
      </c>
      <c r="AU783" s="109">
        <v>0</v>
      </c>
      <c r="AV783" s="109">
        <v>1.6216999999999999E-2</v>
      </c>
    </row>
    <row r="784" spans="1:48" x14ac:dyDescent="0.3">
      <c r="A784" s="9">
        <v>783</v>
      </c>
      <c r="B784" s="3">
        <v>43559</v>
      </c>
      <c r="C784" s="112">
        <v>5.0595800000000004</v>
      </c>
      <c r="D784" s="54">
        <v>1.5195999999999999E-2</v>
      </c>
      <c r="E784" s="112">
        <v>2.5055999999999998E-2</v>
      </c>
      <c r="F784" s="54">
        <v>4.3445669999999996</v>
      </c>
      <c r="G784" s="54">
        <v>1.6462840000000001</v>
      </c>
      <c r="H784" s="54">
        <v>5.7319760000000004</v>
      </c>
      <c r="I784" s="54">
        <v>3.3848000000000003E-2</v>
      </c>
      <c r="J784" s="54">
        <v>1.4036</v>
      </c>
      <c r="K784" s="54">
        <v>0.84894400000000003</v>
      </c>
      <c r="L784" s="54">
        <v>1.647119</v>
      </c>
      <c r="M784" s="54">
        <v>0.150586</v>
      </c>
      <c r="N784" s="54">
        <v>1.2111460000000001</v>
      </c>
      <c r="O784" s="54">
        <v>0.112814</v>
      </c>
      <c r="P784" s="54">
        <v>6.1233519999999997</v>
      </c>
      <c r="Q784" s="54">
        <v>0</v>
      </c>
      <c r="R784" s="54">
        <v>2.5291999999999999E-2</v>
      </c>
      <c r="S784" s="54">
        <v>2.2676000000000003</v>
      </c>
      <c r="T784" s="54">
        <v>3.5757999999999998E-2</v>
      </c>
      <c r="U784" s="54">
        <v>0</v>
      </c>
      <c r="V784" s="54">
        <v>0</v>
      </c>
      <c r="W784" s="54">
        <v>1.5959509999999999</v>
      </c>
      <c r="X784" s="54">
        <v>1.9812E-2</v>
      </c>
      <c r="Y784" s="54">
        <v>1.2859400000000001</v>
      </c>
      <c r="Z784" s="54">
        <v>0</v>
      </c>
      <c r="AA784" s="54">
        <v>5.9000899999999996</v>
      </c>
      <c r="AB784" s="54">
        <v>0</v>
      </c>
      <c r="AC784" s="54">
        <v>0</v>
      </c>
      <c r="AD784" s="54">
        <v>0</v>
      </c>
      <c r="AE784" s="54">
        <v>95.638651999999993</v>
      </c>
      <c r="AF784" s="54">
        <v>7.7583909999999996</v>
      </c>
      <c r="AG784" s="53">
        <v>69.266160999999997</v>
      </c>
      <c r="AH784" s="53">
        <v>4.9505E-2</v>
      </c>
      <c r="AI784" s="54">
        <v>0</v>
      </c>
      <c r="AJ784" s="54">
        <v>1.574883</v>
      </c>
      <c r="AK784" s="53">
        <v>1.9959</v>
      </c>
      <c r="AL784" s="53">
        <v>0</v>
      </c>
      <c r="AM784" s="53">
        <v>2.2934E-2</v>
      </c>
      <c r="AN784" s="53">
        <v>0.10970100000000001</v>
      </c>
      <c r="AO784" s="53">
        <v>0</v>
      </c>
      <c r="AP784" s="53">
        <v>1.996683</v>
      </c>
      <c r="AQ784" s="53">
        <v>1.486944</v>
      </c>
      <c r="AR784" s="53">
        <v>2.7764E-2</v>
      </c>
      <c r="AS784" s="53">
        <v>2.4702999999999999E-2</v>
      </c>
      <c r="AT784" s="53">
        <v>1.203082</v>
      </c>
      <c r="AU784" s="109">
        <v>0</v>
      </c>
      <c r="AV784" s="109">
        <v>1.6212000000000001E-2</v>
      </c>
    </row>
    <row r="785" spans="1:48" x14ac:dyDescent="0.3">
      <c r="A785" s="9">
        <v>784</v>
      </c>
      <c r="B785" s="3">
        <v>43558</v>
      </c>
      <c r="C785" s="112">
        <v>5.0565740000000003</v>
      </c>
      <c r="D785" s="54">
        <v>1.5188999999999999E-2</v>
      </c>
      <c r="E785" s="112">
        <v>2.5041000000000001E-2</v>
      </c>
      <c r="F785" s="54">
        <v>4.337745</v>
      </c>
      <c r="G785" s="54">
        <v>1.6413040000000001</v>
      </c>
      <c r="H785" s="54">
        <v>5.672542</v>
      </c>
      <c r="I785" s="54">
        <v>3.3417000000000002E-2</v>
      </c>
      <c r="J785" s="54">
        <v>1.3841289999999999</v>
      </c>
      <c r="K785" s="54">
        <v>0.84503099999999998</v>
      </c>
      <c r="L785" s="54">
        <v>1.6430530000000001</v>
      </c>
      <c r="M785" s="54">
        <v>0.150504</v>
      </c>
      <c r="N785" s="54">
        <v>1.203497</v>
      </c>
      <c r="O785" s="54">
        <v>0.11275</v>
      </c>
      <c r="P785" s="54">
        <v>6.1090059999999999</v>
      </c>
      <c r="Q785" s="54">
        <v>0</v>
      </c>
      <c r="R785" s="54">
        <v>2.4955000000000001E-2</v>
      </c>
      <c r="S785" s="54">
        <v>2.2422</v>
      </c>
      <c r="T785" s="54">
        <v>3.5123000000000001E-2</v>
      </c>
      <c r="U785" s="54">
        <v>0</v>
      </c>
      <c r="V785" s="54">
        <v>0</v>
      </c>
      <c r="W785" s="54">
        <v>1.5904389999999999</v>
      </c>
      <c r="X785" s="54">
        <v>1.9800999999999999E-2</v>
      </c>
      <c r="Y785" s="54">
        <v>1.2715299999999998</v>
      </c>
      <c r="Z785" s="54">
        <v>0</v>
      </c>
      <c r="AA785" s="54">
        <v>5.8384479999999996</v>
      </c>
      <c r="AB785" s="54">
        <v>0</v>
      </c>
      <c r="AC785" s="54">
        <v>0</v>
      </c>
      <c r="AD785" s="54">
        <v>0</v>
      </c>
      <c r="AE785" s="54">
        <v>95.347904999999997</v>
      </c>
      <c r="AF785" s="54">
        <v>7.7411390000000004</v>
      </c>
      <c r="AG785" s="53">
        <v>69.159205999999998</v>
      </c>
      <c r="AH785" s="53">
        <v>4.9452000000000003E-2</v>
      </c>
      <c r="AI785" s="54">
        <v>0</v>
      </c>
      <c r="AJ785" s="54">
        <v>1.5697890000000001</v>
      </c>
      <c r="AK785" s="53">
        <v>1.9883999999999999</v>
      </c>
      <c r="AL785" s="53">
        <v>0</v>
      </c>
      <c r="AM785" s="53">
        <v>2.2617999999999999E-2</v>
      </c>
      <c r="AN785" s="53">
        <v>0.109166</v>
      </c>
      <c r="AO785" s="53">
        <v>0</v>
      </c>
      <c r="AP785" s="53">
        <v>1.996683</v>
      </c>
      <c r="AQ785" s="53">
        <v>1.486944</v>
      </c>
      <c r="AR785" s="53">
        <v>2.7764E-2</v>
      </c>
      <c r="AS785" s="53">
        <v>2.4702999999999999E-2</v>
      </c>
      <c r="AT785" s="53">
        <v>1.1984379999999999</v>
      </c>
      <c r="AU785" s="109">
        <v>0</v>
      </c>
      <c r="AV785" s="109">
        <v>1.6083E-2</v>
      </c>
    </row>
    <row r="786" spans="1:48" x14ac:dyDescent="0.3">
      <c r="A786" s="9">
        <v>785</v>
      </c>
      <c r="B786" s="3">
        <v>43557</v>
      </c>
      <c r="C786" s="112">
        <v>5.0535740000000002</v>
      </c>
      <c r="D786" s="54">
        <v>1.5178000000000001E-2</v>
      </c>
      <c r="E786" s="112">
        <v>2.5024999999999999E-2</v>
      </c>
      <c r="F786" s="54">
        <v>4.3332689999999996</v>
      </c>
      <c r="G786" s="54">
        <v>1.642911</v>
      </c>
      <c r="H786" s="54">
        <v>5.6867409999999996</v>
      </c>
      <c r="I786" s="54">
        <v>3.3697999999999999E-2</v>
      </c>
      <c r="J786" s="54">
        <v>1.389141</v>
      </c>
      <c r="K786" s="54">
        <v>0.83810300000000004</v>
      </c>
      <c r="L786" s="54">
        <v>1.6445430000000001</v>
      </c>
      <c r="M786" s="54">
        <v>0.150422</v>
      </c>
      <c r="N786" s="54">
        <v>1.2054560000000001</v>
      </c>
      <c r="O786" s="54">
        <v>0.11268599999999999</v>
      </c>
      <c r="P786" s="54">
        <v>6.0793559999999998</v>
      </c>
      <c r="Q786" s="54">
        <v>0</v>
      </c>
      <c r="R786" s="54">
        <v>2.4971E-2</v>
      </c>
      <c r="S786" s="54">
        <v>2.2512999999999996</v>
      </c>
      <c r="T786" s="54">
        <v>3.5305999999999997E-2</v>
      </c>
      <c r="U786" s="54">
        <v>0</v>
      </c>
      <c r="V786" s="54">
        <v>0</v>
      </c>
      <c r="W786" s="54">
        <v>1.593817</v>
      </c>
      <c r="X786" s="54">
        <v>1.9789999999999999E-2</v>
      </c>
      <c r="Y786" s="54">
        <v>1.2767200000000001</v>
      </c>
      <c r="Z786" s="54">
        <v>0</v>
      </c>
      <c r="AA786" s="54">
        <v>5.8707019999999996</v>
      </c>
      <c r="AB786" s="54">
        <v>0</v>
      </c>
      <c r="AC786" s="54">
        <v>0</v>
      </c>
      <c r="AD786" s="54">
        <v>0</v>
      </c>
      <c r="AE786" s="54">
        <v>94.726347000000004</v>
      </c>
      <c r="AF786" s="54">
        <v>7.7364379999999997</v>
      </c>
      <c r="AG786" s="53">
        <v>68.989123000000006</v>
      </c>
      <c r="AH786" s="53">
        <v>4.9404999999999998E-2</v>
      </c>
      <c r="AI786" s="54">
        <v>0</v>
      </c>
      <c r="AJ786" s="54">
        <v>1.5724549999999999</v>
      </c>
      <c r="AK786" s="53">
        <v>1.9869999999999999</v>
      </c>
      <c r="AL786" s="53">
        <v>0</v>
      </c>
      <c r="AM786" s="53">
        <v>2.2858E-2</v>
      </c>
      <c r="AN786" s="53">
        <v>0.109141</v>
      </c>
      <c r="AO786" s="53">
        <v>0</v>
      </c>
      <c r="AP786" s="53">
        <v>2.0031650000000001</v>
      </c>
      <c r="AQ786" s="53">
        <v>1.486944</v>
      </c>
      <c r="AR786" s="53">
        <v>2.7795E-2</v>
      </c>
      <c r="AS786" s="53">
        <v>2.4509E-2</v>
      </c>
      <c r="AT786" s="53">
        <v>1.198563</v>
      </c>
      <c r="AU786" s="109">
        <v>0</v>
      </c>
      <c r="AV786" s="109">
        <v>1.6027E-2</v>
      </c>
    </row>
    <row r="787" spans="1:48" x14ac:dyDescent="0.3">
      <c r="A787" s="9">
        <v>786</v>
      </c>
      <c r="B787" s="3">
        <v>43556</v>
      </c>
      <c r="C787" s="112">
        <v>5.0505800000000001</v>
      </c>
      <c r="D787" s="54">
        <v>1.5165E-2</v>
      </c>
      <c r="E787" s="112">
        <v>2.5010999999999999E-2</v>
      </c>
      <c r="F787" s="54">
        <v>4.3361559999999999</v>
      </c>
      <c r="G787" s="54">
        <v>1.644137</v>
      </c>
      <c r="H787" s="54">
        <v>5.6458209999999998</v>
      </c>
      <c r="I787" s="54">
        <v>3.3924000000000003E-2</v>
      </c>
      <c r="J787" s="54">
        <v>1.3877870000000001</v>
      </c>
      <c r="K787" s="54">
        <v>0.82899</v>
      </c>
      <c r="L787" s="54">
        <v>1.644579</v>
      </c>
      <c r="M787" s="54">
        <v>0.150339</v>
      </c>
      <c r="N787" s="54">
        <v>1.2011499999999999</v>
      </c>
      <c r="O787" s="54">
        <v>0.112623</v>
      </c>
      <c r="P787" s="54">
        <v>6.0534590000000001</v>
      </c>
      <c r="Q787" s="54">
        <v>0</v>
      </c>
      <c r="R787" s="54">
        <v>2.4829E-2</v>
      </c>
      <c r="S787" s="54">
        <v>2.2284000000000002</v>
      </c>
      <c r="T787" s="54">
        <v>3.4962E-2</v>
      </c>
      <c r="U787" s="54">
        <v>0</v>
      </c>
      <c r="V787" s="54">
        <v>0</v>
      </c>
      <c r="W787" s="54">
        <v>1.589998</v>
      </c>
      <c r="X787" s="54">
        <v>1.9779999999999999E-2</v>
      </c>
      <c r="Y787" s="54">
        <v>1.26328</v>
      </c>
      <c r="Z787" s="54">
        <v>0</v>
      </c>
      <c r="AA787" s="54">
        <v>5.865774</v>
      </c>
      <c r="AB787" s="54">
        <v>0</v>
      </c>
      <c r="AC787" s="54">
        <v>0</v>
      </c>
      <c r="AD787" s="54">
        <v>0</v>
      </c>
      <c r="AE787" s="54">
        <v>93.725948000000002</v>
      </c>
      <c r="AF787" s="54">
        <v>7.7472459999999996</v>
      </c>
      <c r="AG787" s="53">
        <v>69.051134000000005</v>
      </c>
      <c r="AH787" s="53">
        <v>4.9443000000000001E-2</v>
      </c>
      <c r="AI787" s="54">
        <v>0</v>
      </c>
      <c r="AJ787" s="54">
        <v>1.569175</v>
      </c>
      <c r="AK787" s="53">
        <v>1.9662999999999999</v>
      </c>
      <c r="AL787" s="53">
        <v>0</v>
      </c>
      <c r="AM787" s="53">
        <v>2.2880000000000001E-2</v>
      </c>
      <c r="AN787" s="53">
        <v>0.108932</v>
      </c>
      <c r="AO787" s="53">
        <v>0</v>
      </c>
      <c r="AP787" s="53">
        <v>2.0031650000000001</v>
      </c>
      <c r="AQ787" s="53">
        <v>1.486944</v>
      </c>
      <c r="AR787" s="53">
        <v>2.7795E-2</v>
      </c>
      <c r="AS787" s="53">
        <v>2.4509E-2</v>
      </c>
      <c r="AT787" s="53">
        <v>1.1986950000000001</v>
      </c>
      <c r="AU787" s="109">
        <v>0</v>
      </c>
      <c r="AV787" s="109">
        <v>1.5772999999999999E-2</v>
      </c>
    </row>
    <row r="788" spans="1:48" x14ac:dyDescent="0.3">
      <c r="A788" s="9">
        <v>787</v>
      </c>
      <c r="B788" s="3">
        <v>43553</v>
      </c>
      <c r="C788" s="112">
        <v>5.0419029999999996</v>
      </c>
      <c r="D788" s="54">
        <v>1.5146E-2</v>
      </c>
      <c r="E788" s="112">
        <v>2.4969999999999999E-2</v>
      </c>
      <c r="F788" s="54">
        <v>4.3159720000000004</v>
      </c>
      <c r="G788" s="54">
        <v>1.6362449999999999</v>
      </c>
      <c r="H788" s="54">
        <v>5.5051069999999998</v>
      </c>
      <c r="I788" s="54">
        <v>3.3863999999999998E-2</v>
      </c>
      <c r="J788" s="54">
        <v>1.366155</v>
      </c>
      <c r="K788" s="54">
        <v>0.81488799999999995</v>
      </c>
      <c r="L788" s="54">
        <v>1.638944</v>
      </c>
      <c r="M788" s="54">
        <v>0.15010499999999999</v>
      </c>
      <c r="N788" s="54">
        <v>1.1881889999999999</v>
      </c>
      <c r="O788" s="54">
        <v>0.112438</v>
      </c>
      <c r="P788" s="54">
        <v>6.0679340000000002</v>
      </c>
      <c r="Q788" s="54">
        <v>0</v>
      </c>
      <c r="R788" s="54">
        <v>2.4535000000000001E-2</v>
      </c>
      <c r="S788" s="54">
        <v>2.1926000000000001</v>
      </c>
      <c r="T788" s="54">
        <v>3.4116E-2</v>
      </c>
      <c r="U788" s="54">
        <v>0</v>
      </c>
      <c r="V788" s="54">
        <v>0</v>
      </c>
      <c r="W788" s="54">
        <v>1.5823739999999999</v>
      </c>
      <c r="X788" s="54">
        <v>1.9741999999999999E-2</v>
      </c>
      <c r="Y788" s="54">
        <v>1.2433399999999999</v>
      </c>
      <c r="Z788" s="54">
        <v>0</v>
      </c>
      <c r="AA788" s="54">
        <v>5.7446840000000003</v>
      </c>
      <c r="AB788" s="54">
        <v>0</v>
      </c>
      <c r="AC788" s="54">
        <v>0</v>
      </c>
      <c r="AD788" s="54">
        <v>0</v>
      </c>
      <c r="AE788" s="54">
        <v>93.795306999999994</v>
      </c>
      <c r="AF788" s="54">
        <v>7.6783440000000001</v>
      </c>
      <c r="AG788" s="53">
        <v>68.670789999999997</v>
      </c>
      <c r="AH788" s="53">
        <v>4.9356999999999998E-2</v>
      </c>
      <c r="AI788" s="54">
        <v>0</v>
      </c>
      <c r="AJ788" s="54">
        <v>1.5623689999999999</v>
      </c>
      <c r="AK788" s="53">
        <v>1.9626000000000001</v>
      </c>
      <c r="AL788" s="53">
        <v>0</v>
      </c>
      <c r="AM788" s="53">
        <v>2.2322999999999999E-2</v>
      </c>
      <c r="AN788" s="53">
        <v>0.10818</v>
      </c>
      <c r="AO788" s="53">
        <v>0</v>
      </c>
      <c r="AP788" s="53">
        <v>2.0036239999999998</v>
      </c>
      <c r="AQ788" s="53">
        <v>1.486944</v>
      </c>
      <c r="AR788" s="53">
        <v>2.7754000000000001E-2</v>
      </c>
      <c r="AS788" s="53">
        <v>2.4448000000000001E-2</v>
      </c>
      <c r="AT788" s="53">
        <v>1.1955279999999999</v>
      </c>
      <c r="AU788" s="109">
        <v>0</v>
      </c>
      <c r="AV788" s="109">
        <v>1.5372E-2</v>
      </c>
    </row>
    <row r="789" spans="1:48" x14ac:dyDescent="0.3">
      <c r="A789" s="9">
        <v>788</v>
      </c>
      <c r="B789" s="3">
        <v>43552</v>
      </c>
      <c r="C789" s="112">
        <v>5.0389100000000004</v>
      </c>
      <c r="D789" s="54">
        <v>1.5145E-2</v>
      </c>
      <c r="E789" s="112">
        <v>2.4955000000000001E-2</v>
      </c>
      <c r="F789" s="54">
        <v>4.2942539999999996</v>
      </c>
      <c r="G789" s="54">
        <v>1.615389</v>
      </c>
      <c r="H789" s="54">
        <v>5.3384470000000004</v>
      </c>
      <c r="I789" s="54">
        <v>3.2786000000000003E-2</v>
      </c>
      <c r="J789" s="54">
        <v>1.3477189999999999</v>
      </c>
      <c r="K789" s="54">
        <v>0.80863099999999999</v>
      </c>
      <c r="L789" s="54">
        <v>1.6229450000000001</v>
      </c>
      <c r="M789" s="54">
        <v>0.15002099999999999</v>
      </c>
      <c r="N789" s="54">
        <v>1.170671</v>
      </c>
      <c r="O789" s="54">
        <v>0.112372</v>
      </c>
      <c r="P789" s="54">
        <v>6.0931449999999998</v>
      </c>
      <c r="Q789" s="54">
        <v>0</v>
      </c>
      <c r="R789" s="54">
        <v>2.4291E-2</v>
      </c>
      <c r="S789" s="54">
        <v>2.1757999999999997</v>
      </c>
      <c r="T789" s="54">
        <v>3.2717999999999997E-2</v>
      </c>
      <c r="U789" s="54">
        <v>0</v>
      </c>
      <c r="V789" s="54">
        <v>0</v>
      </c>
      <c r="W789" s="54">
        <v>1.5667439999999999</v>
      </c>
      <c r="X789" s="54">
        <v>1.9732E-2</v>
      </c>
      <c r="Y789" s="54">
        <v>1.23363</v>
      </c>
      <c r="Z789" s="54">
        <v>0</v>
      </c>
      <c r="AA789" s="54">
        <v>5.5474610000000002</v>
      </c>
      <c r="AB789" s="54">
        <v>0</v>
      </c>
      <c r="AC789" s="54">
        <v>0</v>
      </c>
      <c r="AD789" s="54">
        <v>0</v>
      </c>
      <c r="AE789" s="54">
        <v>94.165073000000007</v>
      </c>
      <c r="AF789" s="54">
        <v>7.6506460000000001</v>
      </c>
      <c r="AG789" s="53">
        <v>68.280393000000004</v>
      </c>
      <c r="AH789" s="53">
        <v>4.9180000000000001E-2</v>
      </c>
      <c r="AI789" s="54">
        <v>0</v>
      </c>
      <c r="AJ789" s="54">
        <v>1.548081</v>
      </c>
      <c r="AK789" s="53">
        <v>1.9028</v>
      </c>
      <c r="AL789" s="53">
        <v>0</v>
      </c>
      <c r="AM789" s="53">
        <v>2.1656000000000002E-2</v>
      </c>
      <c r="AN789" s="53">
        <v>0.10799</v>
      </c>
      <c r="AO789" s="53">
        <v>0</v>
      </c>
      <c r="AP789" s="53">
        <v>2.0036239999999998</v>
      </c>
      <c r="AQ789" s="53">
        <v>1.477444</v>
      </c>
      <c r="AR789" s="53">
        <v>2.7754000000000001E-2</v>
      </c>
      <c r="AS789" s="53">
        <v>2.4448000000000001E-2</v>
      </c>
      <c r="AT789" s="53">
        <v>1.1733830000000001</v>
      </c>
      <c r="AU789" s="109">
        <v>0</v>
      </c>
      <c r="AV789" s="109">
        <v>1.4749E-2</v>
      </c>
    </row>
    <row r="790" spans="1:48" x14ac:dyDescent="0.3">
      <c r="A790" s="9">
        <v>789</v>
      </c>
      <c r="B790" s="3">
        <v>43551</v>
      </c>
      <c r="C790" s="112">
        <v>5.0358799999999997</v>
      </c>
      <c r="D790" s="54">
        <v>1.5136E-2</v>
      </c>
      <c r="E790" s="112">
        <v>2.4938999999999999E-2</v>
      </c>
      <c r="F790" s="54">
        <v>4.3154709999999996</v>
      </c>
      <c r="G790" s="54">
        <v>1.633343</v>
      </c>
      <c r="H790" s="54">
        <v>5.6006720000000003</v>
      </c>
      <c r="I790" s="54">
        <v>3.3748E-2</v>
      </c>
      <c r="J790" s="54">
        <v>1.409662</v>
      </c>
      <c r="K790" s="54">
        <v>0.84895500000000002</v>
      </c>
      <c r="L790" s="54">
        <v>1.637669</v>
      </c>
      <c r="M790" s="54">
        <v>0.14993500000000001</v>
      </c>
      <c r="N790" s="54">
        <v>1.199317</v>
      </c>
      <c r="O790" s="54">
        <v>0.11230999999999999</v>
      </c>
      <c r="P790" s="54">
        <v>6.132612</v>
      </c>
      <c r="Q790" s="54">
        <v>0</v>
      </c>
      <c r="R790" s="54">
        <v>2.5012E-2</v>
      </c>
      <c r="S790" s="54">
        <v>2.3012999999999999</v>
      </c>
      <c r="T790" s="54">
        <v>3.3924000000000003E-2</v>
      </c>
      <c r="U790" s="54">
        <v>0</v>
      </c>
      <c r="V790" s="54">
        <v>0</v>
      </c>
      <c r="W790" s="54">
        <v>1.5860829999999999</v>
      </c>
      <c r="X790" s="54">
        <v>1.9722E-2</v>
      </c>
      <c r="Y790" s="54">
        <v>1.30403</v>
      </c>
      <c r="Z790" s="54">
        <v>0</v>
      </c>
      <c r="AA790" s="54">
        <v>5.7714439999999998</v>
      </c>
      <c r="AB790" s="54">
        <v>0</v>
      </c>
      <c r="AC790" s="54">
        <v>0</v>
      </c>
      <c r="AD790" s="54">
        <v>0</v>
      </c>
      <c r="AE790" s="54">
        <v>94.428556</v>
      </c>
      <c r="AF790" s="54">
        <v>7.6993939999999998</v>
      </c>
      <c r="AG790" s="53">
        <v>68.824721999999994</v>
      </c>
      <c r="AH790" s="53">
        <v>4.9305000000000002E-2</v>
      </c>
      <c r="AI790" s="54">
        <v>0</v>
      </c>
      <c r="AJ790" s="54">
        <v>1.5670219999999999</v>
      </c>
      <c r="AK790" s="53">
        <v>1.9664999999999999</v>
      </c>
      <c r="AL790" s="53">
        <v>0</v>
      </c>
      <c r="AM790" s="53">
        <v>2.2321000000000001E-2</v>
      </c>
      <c r="AN790" s="53">
        <v>0.109032</v>
      </c>
      <c r="AO790" s="53">
        <v>0</v>
      </c>
      <c r="AP790" s="53">
        <v>2.0036239999999998</v>
      </c>
      <c r="AQ790" s="53">
        <v>1.477444</v>
      </c>
      <c r="AR790" s="53">
        <v>2.7754000000000001E-2</v>
      </c>
      <c r="AS790" s="53">
        <v>2.4448000000000001E-2</v>
      </c>
      <c r="AT790" s="53">
        <v>1.188423</v>
      </c>
      <c r="AU790" s="109">
        <v>0</v>
      </c>
      <c r="AV790" s="109">
        <v>1.5341E-2</v>
      </c>
    </row>
    <row r="791" spans="1:48" x14ac:dyDescent="0.3">
      <c r="A791" s="9">
        <v>790</v>
      </c>
      <c r="B791" s="3">
        <v>43550</v>
      </c>
      <c r="C791" s="112">
        <v>5.0328689999999998</v>
      </c>
      <c r="D791" s="54">
        <v>1.5129E-2</v>
      </c>
      <c r="E791" s="112">
        <v>2.4922E-2</v>
      </c>
      <c r="F791" s="54">
        <v>4.3257060000000003</v>
      </c>
      <c r="G791" s="54">
        <v>1.6406419999999999</v>
      </c>
      <c r="H791" s="54">
        <v>5.7577720000000001</v>
      </c>
      <c r="I791" s="54">
        <v>3.4705E-2</v>
      </c>
      <c r="J791" s="54">
        <v>1.4355819999999999</v>
      </c>
      <c r="K791" s="54">
        <v>0.86699499999999996</v>
      </c>
      <c r="L791" s="54">
        <v>1.644082</v>
      </c>
      <c r="M791" s="54">
        <v>0.14985200000000001</v>
      </c>
      <c r="N791" s="54">
        <v>1.21455</v>
      </c>
      <c r="O791" s="54">
        <v>0.112247</v>
      </c>
      <c r="P791" s="54">
        <v>6.1727530000000002</v>
      </c>
      <c r="Q791" s="54">
        <v>0</v>
      </c>
      <c r="R791" s="54">
        <v>2.5361999999999999E-2</v>
      </c>
      <c r="S791" s="54">
        <v>2.3376000000000001</v>
      </c>
      <c r="T791" s="54">
        <v>3.4657E-2</v>
      </c>
      <c r="U791" s="54">
        <v>0</v>
      </c>
      <c r="V791" s="54">
        <v>0</v>
      </c>
      <c r="W791" s="54">
        <v>1.6003529999999999</v>
      </c>
      <c r="X791" s="54">
        <v>1.9709999999999998E-2</v>
      </c>
      <c r="Y791" s="54">
        <v>1.32402</v>
      </c>
      <c r="Z791" s="54">
        <v>0</v>
      </c>
      <c r="AA791" s="54">
        <v>5.931012</v>
      </c>
      <c r="AB791" s="54">
        <v>0</v>
      </c>
      <c r="AC791" s="54">
        <v>0</v>
      </c>
      <c r="AD791" s="54">
        <v>0</v>
      </c>
      <c r="AE791" s="54">
        <v>94.984774999999999</v>
      </c>
      <c r="AF791" s="54">
        <v>7.7710229999999996</v>
      </c>
      <c r="AG791" s="53">
        <v>69.098951999999997</v>
      </c>
      <c r="AH791" s="53">
        <v>4.9300999999999998E-2</v>
      </c>
      <c r="AI791" s="54">
        <v>0</v>
      </c>
      <c r="AJ791" s="54">
        <v>1.5803910000000001</v>
      </c>
      <c r="AK791" s="53">
        <v>1.9729000000000001</v>
      </c>
      <c r="AL791" s="53">
        <v>0</v>
      </c>
      <c r="AM791" s="53">
        <v>2.2741999999999998E-2</v>
      </c>
      <c r="AN791" s="53">
        <v>0.109722</v>
      </c>
      <c r="AO791" s="53">
        <v>0</v>
      </c>
      <c r="AP791" s="53">
        <v>1.990918</v>
      </c>
      <c r="AQ791" s="53">
        <v>1.477444</v>
      </c>
      <c r="AR791" s="53">
        <v>2.7643000000000001E-2</v>
      </c>
      <c r="AS791" s="53">
        <v>2.4759E-2</v>
      </c>
      <c r="AT791" s="53">
        <v>1.1933990000000001</v>
      </c>
      <c r="AU791" s="109">
        <v>0</v>
      </c>
      <c r="AV791" s="109">
        <v>1.5576E-2</v>
      </c>
    </row>
    <row r="792" spans="1:48" x14ac:dyDescent="0.3">
      <c r="A792" s="9">
        <v>791</v>
      </c>
      <c r="B792" s="3">
        <v>43549</v>
      </c>
      <c r="C792" s="112">
        <v>5.0299509999999996</v>
      </c>
      <c r="D792" s="54">
        <v>1.5122E-2</v>
      </c>
      <c r="E792" s="112">
        <v>2.4910999999999999E-2</v>
      </c>
      <c r="F792" s="54">
        <v>4.3206420000000003</v>
      </c>
      <c r="G792" s="54">
        <v>1.6401699999999999</v>
      </c>
      <c r="H792" s="54">
        <v>5.7341610000000003</v>
      </c>
      <c r="I792" s="54">
        <v>3.3861000000000002E-2</v>
      </c>
      <c r="J792" s="54">
        <v>1.444861</v>
      </c>
      <c r="K792" s="54">
        <v>0.86459200000000003</v>
      </c>
      <c r="L792" s="54">
        <v>1.643159</v>
      </c>
      <c r="M792" s="54">
        <v>0.14976900000000001</v>
      </c>
      <c r="N792" s="54">
        <v>1.2077899999999999</v>
      </c>
      <c r="O792" s="54">
        <v>0.11218599999999999</v>
      </c>
      <c r="P792" s="54">
        <v>6.1899519999999999</v>
      </c>
      <c r="Q792" s="54">
        <v>0</v>
      </c>
      <c r="R792" s="54">
        <v>2.5555000000000001E-2</v>
      </c>
      <c r="S792" s="54">
        <v>2.3595999999999999</v>
      </c>
      <c r="T792" s="54">
        <v>3.4002999999999999E-2</v>
      </c>
      <c r="U792" s="54">
        <v>0</v>
      </c>
      <c r="V792" s="54">
        <v>0</v>
      </c>
      <c r="W792" s="54">
        <v>1.5972519999999999</v>
      </c>
      <c r="X792" s="54">
        <v>1.9699999999999999E-2</v>
      </c>
      <c r="Y792" s="54">
        <v>1.3364200000000002</v>
      </c>
      <c r="Z792" s="54">
        <v>0</v>
      </c>
      <c r="AA792" s="54">
        <v>5.86008</v>
      </c>
      <c r="AB792" s="54">
        <v>0</v>
      </c>
      <c r="AC792" s="54">
        <v>0</v>
      </c>
      <c r="AD792" s="54">
        <v>0</v>
      </c>
      <c r="AE792" s="54">
        <v>95.298833999999999</v>
      </c>
      <c r="AF792" s="54">
        <v>7.7374559999999999</v>
      </c>
      <c r="AG792" s="53">
        <v>69.069856999999999</v>
      </c>
      <c r="AH792" s="53">
        <v>4.9334999999999997E-2</v>
      </c>
      <c r="AI792" s="54">
        <v>0</v>
      </c>
      <c r="AJ792" s="54">
        <v>1.576352</v>
      </c>
      <c r="AK792" s="53">
        <v>1.9879</v>
      </c>
      <c r="AL792" s="53">
        <v>0</v>
      </c>
      <c r="AM792" s="53">
        <v>2.2422000000000001E-2</v>
      </c>
      <c r="AN792" s="53">
        <v>0.110097</v>
      </c>
      <c r="AO792" s="53">
        <v>0</v>
      </c>
      <c r="AP792" s="53">
        <v>1.990918</v>
      </c>
      <c r="AQ792" s="53">
        <v>1.477444</v>
      </c>
      <c r="AR792" s="53">
        <v>2.7643000000000001E-2</v>
      </c>
      <c r="AS792" s="53">
        <v>2.4759E-2</v>
      </c>
      <c r="AT792" s="53">
        <v>1.192982</v>
      </c>
      <c r="AU792" s="109">
        <v>0</v>
      </c>
      <c r="AV792" s="109">
        <v>1.5219999999999999E-2</v>
      </c>
    </row>
    <row r="793" spans="1:48" x14ac:dyDescent="0.3">
      <c r="A793" s="9">
        <v>792</v>
      </c>
      <c r="B793" s="3">
        <v>43546</v>
      </c>
      <c r="C793" s="112">
        <v>5.0214400000000001</v>
      </c>
      <c r="D793" s="54">
        <v>1.5098E-2</v>
      </c>
      <c r="E793" s="112">
        <v>2.4868000000000001E-2</v>
      </c>
      <c r="F793" s="54">
        <v>4.3188009999999997</v>
      </c>
      <c r="G793" s="54">
        <v>1.6396839999999999</v>
      </c>
      <c r="H793" s="54">
        <v>5.6935419999999999</v>
      </c>
      <c r="I793" s="54">
        <v>3.3432000000000003E-2</v>
      </c>
      <c r="J793" s="54">
        <v>1.493171</v>
      </c>
      <c r="K793" s="54">
        <v>0.88502000000000003</v>
      </c>
      <c r="L793" s="54">
        <v>1.6419840000000001</v>
      </c>
      <c r="M793" s="54">
        <v>0.14952699999999999</v>
      </c>
      <c r="N793" s="54">
        <v>1.213401</v>
      </c>
      <c r="O793" s="54">
        <v>0.112</v>
      </c>
      <c r="P793" s="54">
        <v>6.2014829999999996</v>
      </c>
      <c r="Q793" s="54">
        <v>0</v>
      </c>
      <c r="R793" s="54">
        <v>2.6533000000000001E-2</v>
      </c>
      <c r="S793" s="54">
        <v>2.452</v>
      </c>
      <c r="T793" s="54">
        <v>3.4272999999999998E-2</v>
      </c>
      <c r="U793" s="54">
        <v>0</v>
      </c>
      <c r="V793" s="54">
        <v>0</v>
      </c>
      <c r="W793" s="54">
        <v>1.612034</v>
      </c>
      <c r="X793" s="54">
        <v>1.9665999999999999E-2</v>
      </c>
      <c r="Y793" s="54">
        <v>1.3889199999999999</v>
      </c>
      <c r="Z793" s="54">
        <v>0</v>
      </c>
      <c r="AA793" s="54">
        <v>5.7838640000000003</v>
      </c>
      <c r="AB793" s="54">
        <v>0</v>
      </c>
      <c r="AC793" s="54">
        <v>0</v>
      </c>
      <c r="AD793" s="54">
        <v>0</v>
      </c>
      <c r="AE793" s="54">
        <v>95.503771999999998</v>
      </c>
      <c r="AF793" s="54">
        <v>7.6469719999999999</v>
      </c>
      <c r="AG793" s="53">
        <v>68.844193000000004</v>
      </c>
      <c r="AH793" s="53">
        <v>4.9297000000000001E-2</v>
      </c>
      <c r="AI793" s="54">
        <v>0</v>
      </c>
      <c r="AJ793" s="54">
        <v>1.5905149999999999</v>
      </c>
      <c r="AK793" s="53">
        <v>2.0072000000000001</v>
      </c>
      <c r="AL793" s="53">
        <v>0</v>
      </c>
      <c r="AM793" s="53">
        <v>2.2276000000000001E-2</v>
      </c>
      <c r="AN793" s="53">
        <v>0.111758</v>
      </c>
      <c r="AO793" s="53">
        <v>0</v>
      </c>
      <c r="AP793" s="53">
        <v>1.990918</v>
      </c>
      <c r="AQ793" s="53">
        <v>1.477444</v>
      </c>
      <c r="AR793" s="53">
        <v>2.7643000000000001E-2</v>
      </c>
      <c r="AS793" s="53">
        <v>2.4759E-2</v>
      </c>
      <c r="AT793" s="53">
        <v>1.1931659999999999</v>
      </c>
      <c r="AU793" s="109">
        <v>0</v>
      </c>
      <c r="AV793" s="109">
        <v>1.5218000000000001E-2</v>
      </c>
    </row>
    <row r="794" spans="1:48" x14ac:dyDescent="0.3">
      <c r="A794" s="9">
        <v>793</v>
      </c>
      <c r="B794" s="3">
        <v>43545</v>
      </c>
      <c r="C794" s="112">
        <v>5.0185769999999996</v>
      </c>
      <c r="D794" s="54">
        <v>1.5091E-2</v>
      </c>
      <c r="E794" s="112">
        <v>2.4851000000000002E-2</v>
      </c>
      <c r="F794" s="54">
        <v>4.3201700000000001</v>
      </c>
      <c r="G794" s="54">
        <v>1.637634</v>
      </c>
      <c r="H794" s="54">
        <v>5.722353</v>
      </c>
      <c r="I794" s="54">
        <v>3.3283E-2</v>
      </c>
      <c r="J794" s="54">
        <v>1.494178</v>
      </c>
      <c r="K794" s="54">
        <v>0.89199799999999996</v>
      </c>
      <c r="L794" s="54">
        <v>1.6404669999999999</v>
      </c>
      <c r="M794" s="54">
        <v>0.14944499999999999</v>
      </c>
      <c r="N794" s="54">
        <v>1.2131350000000001</v>
      </c>
      <c r="O794" s="54">
        <v>0.11193699999999999</v>
      </c>
      <c r="P794" s="54">
        <v>6.1901609999999998</v>
      </c>
      <c r="Q794" s="54">
        <v>0</v>
      </c>
      <c r="R794" s="54">
        <v>2.6554999999999999E-2</v>
      </c>
      <c r="S794" s="54">
        <v>2.46</v>
      </c>
      <c r="T794" s="54">
        <v>3.3907E-2</v>
      </c>
      <c r="U794" s="54">
        <v>0</v>
      </c>
      <c r="V794" s="54">
        <v>0</v>
      </c>
      <c r="W794" s="54">
        <v>1.610493</v>
      </c>
      <c r="X794" s="54">
        <v>1.9653E-2</v>
      </c>
      <c r="Y794" s="54">
        <v>1.3935200000000001</v>
      </c>
      <c r="Z794" s="54">
        <v>0</v>
      </c>
      <c r="AA794" s="54">
        <v>5.8153540000000001</v>
      </c>
      <c r="AB794" s="54">
        <v>0</v>
      </c>
      <c r="AC794" s="54">
        <v>0</v>
      </c>
      <c r="AD794" s="54">
        <v>0</v>
      </c>
      <c r="AE794" s="54">
        <v>95.194871000000006</v>
      </c>
      <c r="AF794" s="54">
        <v>7.6522290000000002</v>
      </c>
      <c r="AG794" s="53">
        <v>68.827573999999998</v>
      </c>
      <c r="AH794" s="53">
        <v>4.9239999999999999E-2</v>
      </c>
      <c r="AI794" s="54">
        <v>0</v>
      </c>
      <c r="AJ794" s="54">
        <v>1.5894539999999999</v>
      </c>
      <c r="AK794" s="53">
        <v>2.0081000000000002</v>
      </c>
      <c r="AL794" s="53">
        <v>0</v>
      </c>
      <c r="AM794" s="53">
        <v>2.2332000000000001E-2</v>
      </c>
      <c r="AN794" s="53">
        <v>0.111761</v>
      </c>
      <c r="AO794" s="53">
        <v>0</v>
      </c>
      <c r="AP794" s="53">
        <v>1.990918</v>
      </c>
      <c r="AQ794" s="53">
        <v>1.477444</v>
      </c>
      <c r="AR794" s="53">
        <v>2.7643000000000001E-2</v>
      </c>
      <c r="AS794" s="53">
        <v>2.4759E-2</v>
      </c>
      <c r="AT794" s="53">
        <v>1.1922550000000001</v>
      </c>
      <c r="AU794" s="109">
        <v>0</v>
      </c>
      <c r="AV794" s="109">
        <v>1.5393E-2</v>
      </c>
    </row>
    <row r="795" spans="1:48" x14ac:dyDescent="0.3">
      <c r="A795" s="9">
        <v>794</v>
      </c>
      <c r="B795" s="3">
        <v>43544</v>
      </c>
      <c r="C795" s="112">
        <v>5.0156790000000004</v>
      </c>
      <c r="D795" s="54">
        <v>1.5082999999999999E-2</v>
      </c>
      <c r="E795" s="112">
        <v>2.4836E-2</v>
      </c>
      <c r="F795" s="54">
        <v>4.3210930000000003</v>
      </c>
      <c r="G795" s="54">
        <v>1.6390199999999999</v>
      </c>
      <c r="H795" s="54">
        <v>5.7196809999999996</v>
      </c>
      <c r="I795" s="54">
        <v>3.3362999999999997E-2</v>
      </c>
      <c r="J795" s="54">
        <v>1.5149250000000001</v>
      </c>
      <c r="K795" s="54">
        <v>0.90426700000000004</v>
      </c>
      <c r="L795" s="54">
        <v>1.6406590000000001</v>
      </c>
      <c r="M795" s="54">
        <v>0.149364</v>
      </c>
      <c r="N795" s="54">
        <v>1.2149179999999999</v>
      </c>
      <c r="O795" s="54">
        <v>0.111876</v>
      </c>
      <c r="P795" s="54">
        <v>6.1880860000000002</v>
      </c>
      <c r="Q795" s="54">
        <v>0</v>
      </c>
      <c r="R795" s="54">
        <v>2.6783000000000001E-2</v>
      </c>
      <c r="S795" s="54">
        <v>2.4868000000000001</v>
      </c>
      <c r="T795" s="54">
        <v>3.3750000000000002E-2</v>
      </c>
      <c r="U795" s="54">
        <v>0</v>
      </c>
      <c r="V795" s="54">
        <v>0</v>
      </c>
      <c r="W795" s="54">
        <v>1.6109830000000001</v>
      </c>
      <c r="X795" s="54">
        <v>1.9642E-2</v>
      </c>
      <c r="Y795" s="54">
        <v>1.40879</v>
      </c>
      <c r="Z795" s="54">
        <v>0</v>
      </c>
      <c r="AA795" s="54">
        <v>5.8092439999999996</v>
      </c>
      <c r="AB795" s="54">
        <v>0</v>
      </c>
      <c r="AC795" s="54">
        <v>0</v>
      </c>
      <c r="AD795" s="54">
        <v>0</v>
      </c>
      <c r="AE795" s="54">
        <v>95.157649000000006</v>
      </c>
      <c r="AF795" s="54">
        <v>7.6572820000000004</v>
      </c>
      <c r="AG795" s="53">
        <v>68.821962999999997</v>
      </c>
      <c r="AH795" s="53">
        <v>4.9259999999999998E-2</v>
      </c>
      <c r="AI795" s="54">
        <v>0</v>
      </c>
      <c r="AJ795" s="54">
        <v>1.590112</v>
      </c>
      <c r="AK795" s="53">
        <v>2.0021</v>
      </c>
      <c r="AL795" s="53">
        <v>0</v>
      </c>
      <c r="AM795" s="53">
        <v>2.2311999999999999E-2</v>
      </c>
      <c r="AN795" s="53">
        <v>0.112195</v>
      </c>
      <c r="AO795" s="53">
        <v>0</v>
      </c>
      <c r="AP795" s="53">
        <v>1.990918</v>
      </c>
      <c r="AQ795" s="53">
        <v>1.477444</v>
      </c>
      <c r="AR795" s="53">
        <v>2.7643000000000001E-2</v>
      </c>
      <c r="AS795" s="53">
        <v>2.4759E-2</v>
      </c>
      <c r="AT795" s="53">
        <v>1.191999</v>
      </c>
      <c r="AU795" s="109">
        <v>0</v>
      </c>
      <c r="AV795" s="109">
        <v>1.5155999999999999E-2</v>
      </c>
    </row>
    <row r="796" spans="1:48" x14ac:dyDescent="0.3">
      <c r="A796" s="9">
        <v>795</v>
      </c>
      <c r="B796" s="3">
        <v>43543</v>
      </c>
      <c r="C796" s="112">
        <v>5.0129669999999997</v>
      </c>
      <c r="D796" s="54">
        <v>1.5075E-2</v>
      </c>
      <c r="E796" s="112">
        <v>2.4822E-2</v>
      </c>
      <c r="F796" s="54">
        <v>4.3189739999999999</v>
      </c>
      <c r="G796" s="54">
        <v>1.6377889999999999</v>
      </c>
      <c r="H796" s="54">
        <v>5.7015640000000003</v>
      </c>
      <c r="I796" s="54">
        <v>3.3189000000000003E-2</v>
      </c>
      <c r="J796" s="54">
        <v>1.515717</v>
      </c>
      <c r="K796" s="54">
        <v>0.901694</v>
      </c>
      <c r="L796" s="54">
        <v>1.6398010000000001</v>
      </c>
      <c r="M796" s="54">
        <v>0.14927199999999999</v>
      </c>
      <c r="N796" s="54">
        <v>1.2121280000000001</v>
      </c>
      <c r="O796" s="54">
        <v>0.11181199999999999</v>
      </c>
      <c r="P796" s="54">
        <v>6.1860429999999997</v>
      </c>
      <c r="Q796" s="54">
        <v>0</v>
      </c>
      <c r="R796" s="54">
        <v>2.6823E-2</v>
      </c>
      <c r="S796" s="54">
        <v>2.4819</v>
      </c>
      <c r="T796" s="54">
        <v>3.3548000000000001E-2</v>
      </c>
      <c r="U796" s="54">
        <v>0</v>
      </c>
      <c r="V796" s="54">
        <v>0</v>
      </c>
      <c r="W796" s="54">
        <v>1.610282</v>
      </c>
      <c r="X796" s="54">
        <v>1.9630999999999999E-2</v>
      </c>
      <c r="Y796" s="54">
        <v>1.40625</v>
      </c>
      <c r="Z796" s="54">
        <v>0</v>
      </c>
      <c r="AA796" s="54">
        <v>5.7922289999999998</v>
      </c>
      <c r="AB796" s="54">
        <v>0</v>
      </c>
      <c r="AC796" s="54">
        <v>0</v>
      </c>
      <c r="AD796" s="54">
        <v>0</v>
      </c>
      <c r="AE796" s="54">
        <v>95.117050000000006</v>
      </c>
      <c r="AF796" s="54">
        <v>7.6419180000000004</v>
      </c>
      <c r="AG796" s="53">
        <v>68.745805000000004</v>
      </c>
      <c r="AH796" s="53">
        <v>4.9201000000000002E-2</v>
      </c>
      <c r="AI796" s="54">
        <v>0</v>
      </c>
      <c r="AJ796" s="54">
        <v>1.5895699999999999</v>
      </c>
      <c r="AK796" s="53">
        <v>2.0039000000000002</v>
      </c>
      <c r="AL796" s="53">
        <v>0</v>
      </c>
      <c r="AM796" s="53">
        <v>2.2138000000000001E-2</v>
      </c>
      <c r="AN796" s="53">
        <v>0.112069</v>
      </c>
      <c r="AO796" s="53">
        <v>0</v>
      </c>
      <c r="AP796" s="53">
        <v>1.976084</v>
      </c>
      <c r="AQ796" s="53">
        <v>1.477444</v>
      </c>
      <c r="AR796" s="53">
        <v>2.7557000000000002E-2</v>
      </c>
      <c r="AS796" s="53">
        <v>2.4629000000000002E-2</v>
      </c>
      <c r="AT796" s="53">
        <v>1.191975</v>
      </c>
      <c r="AU796" s="109">
        <v>0</v>
      </c>
      <c r="AV796" s="109">
        <v>1.5155999999999999E-2</v>
      </c>
    </row>
    <row r="797" spans="1:48" x14ac:dyDescent="0.3">
      <c r="A797" s="9">
        <v>796</v>
      </c>
      <c r="B797" s="3">
        <v>43542</v>
      </c>
      <c r="C797" s="112">
        <v>5.010046</v>
      </c>
      <c r="D797" s="54">
        <v>1.5062000000000001E-2</v>
      </c>
      <c r="E797" s="112">
        <v>2.4806000000000002E-2</v>
      </c>
      <c r="F797" s="54">
        <v>4.3124440000000002</v>
      </c>
      <c r="G797" s="54">
        <v>1.6347510000000001</v>
      </c>
      <c r="H797" s="54">
        <v>5.6921200000000001</v>
      </c>
      <c r="I797" s="54">
        <v>3.3154999999999997E-2</v>
      </c>
      <c r="J797" s="54">
        <v>1.492108</v>
      </c>
      <c r="K797" s="54">
        <v>0.89718699999999996</v>
      </c>
      <c r="L797" s="54">
        <v>1.637626</v>
      </c>
      <c r="M797" s="54">
        <v>0.14918999999999999</v>
      </c>
      <c r="N797" s="54">
        <v>1.2095659999999999</v>
      </c>
      <c r="O797" s="54">
        <v>0.11175</v>
      </c>
      <c r="P797" s="54">
        <v>6.1712629999999997</v>
      </c>
      <c r="Q797" s="54">
        <v>0</v>
      </c>
      <c r="R797" s="54">
        <v>2.6440000000000002E-2</v>
      </c>
      <c r="S797" s="54">
        <v>2.4476</v>
      </c>
      <c r="T797" s="54">
        <v>3.3477E-2</v>
      </c>
      <c r="U797" s="54">
        <v>0</v>
      </c>
      <c r="V797" s="54">
        <v>0</v>
      </c>
      <c r="W797" s="54">
        <v>1.603904</v>
      </c>
      <c r="X797" s="54">
        <v>1.9619000000000001E-2</v>
      </c>
      <c r="Y797" s="54">
        <v>1.38693</v>
      </c>
      <c r="Z797" s="54">
        <v>0</v>
      </c>
      <c r="AA797" s="54">
        <v>5.786683</v>
      </c>
      <c r="AB797" s="54">
        <v>0</v>
      </c>
      <c r="AC797" s="54">
        <v>0</v>
      </c>
      <c r="AD797" s="54">
        <v>0</v>
      </c>
      <c r="AE797" s="54">
        <v>94.994337999999999</v>
      </c>
      <c r="AF797" s="54">
        <v>7.6323749999999997</v>
      </c>
      <c r="AG797" s="53">
        <v>68.686958000000004</v>
      </c>
      <c r="AH797" s="53">
        <v>4.9045999999999999E-2</v>
      </c>
      <c r="AI797" s="54">
        <v>0</v>
      </c>
      <c r="AJ797" s="54">
        <v>1.583906</v>
      </c>
      <c r="AK797" s="53">
        <v>2.0001000000000002</v>
      </c>
      <c r="AL797" s="53">
        <v>0</v>
      </c>
      <c r="AM797" s="53">
        <v>2.2061000000000001E-2</v>
      </c>
      <c r="AN797" s="53">
        <v>0.11135299999999999</v>
      </c>
      <c r="AO797" s="53">
        <v>0</v>
      </c>
      <c r="AP797" s="53">
        <v>1.976084</v>
      </c>
      <c r="AQ797" s="53">
        <v>1.477444</v>
      </c>
      <c r="AR797" s="53">
        <v>2.7557000000000002E-2</v>
      </c>
      <c r="AS797" s="53">
        <v>2.4629000000000002E-2</v>
      </c>
      <c r="AT797" s="53">
        <v>1.189022</v>
      </c>
      <c r="AU797" s="109">
        <v>0</v>
      </c>
      <c r="AV797" s="109">
        <v>1.5047E-2</v>
      </c>
    </row>
    <row r="798" spans="1:48" x14ac:dyDescent="0.3">
      <c r="A798" s="9">
        <v>797</v>
      </c>
      <c r="B798" s="3">
        <v>43539</v>
      </c>
      <c r="C798" s="112">
        <v>5.0016860000000003</v>
      </c>
      <c r="D798" s="54">
        <v>1.5043000000000001E-2</v>
      </c>
      <c r="E798" s="112">
        <v>2.4763E-2</v>
      </c>
      <c r="F798" s="54">
        <v>4.3053949999999999</v>
      </c>
      <c r="G798" s="54">
        <v>1.6335310000000001</v>
      </c>
      <c r="H798" s="54">
        <v>5.6922680000000003</v>
      </c>
      <c r="I798" s="54">
        <v>3.3104000000000001E-2</v>
      </c>
      <c r="J798" s="54">
        <v>1.480021</v>
      </c>
      <c r="K798" s="54">
        <v>0.89090400000000003</v>
      </c>
      <c r="L798" s="54">
        <v>1.6344019999999999</v>
      </c>
      <c r="M798" s="54">
        <v>0.148946</v>
      </c>
      <c r="N798" s="54">
        <v>1.2060999999999999</v>
      </c>
      <c r="O798" s="54">
        <v>0.11155900000000001</v>
      </c>
      <c r="P798" s="54">
        <v>6.1607079999999996</v>
      </c>
      <c r="Q798" s="54">
        <v>0</v>
      </c>
      <c r="R798" s="54">
        <v>2.6196000000000001E-2</v>
      </c>
      <c r="S798" s="54">
        <v>2.4232</v>
      </c>
      <c r="T798" s="54">
        <v>3.3413999999999999E-2</v>
      </c>
      <c r="U798" s="54">
        <v>0</v>
      </c>
      <c r="V798" s="54">
        <v>0</v>
      </c>
      <c r="W798" s="54">
        <v>1.5982499999999999</v>
      </c>
      <c r="X798" s="54">
        <v>1.9585999999999999E-2</v>
      </c>
      <c r="Y798" s="54">
        <v>1.3732800000000001</v>
      </c>
      <c r="Z798" s="54">
        <v>0</v>
      </c>
      <c r="AA798" s="54">
        <v>5.7868830000000004</v>
      </c>
      <c r="AB798" s="54">
        <v>0</v>
      </c>
      <c r="AC798" s="54">
        <v>0</v>
      </c>
      <c r="AD798" s="54">
        <v>0</v>
      </c>
      <c r="AE798" s="54">
        <v>94.820987000000002</v>
      </c>
      <c r="AF798" s="54">
        <v>7.6083210000000001</v>
      </c>
      <c r="AG798" s="53">
        <v>68.560567000000006</v>
      </c>
      <c r="AH798" s="53">
        <v>4.8967999999999998E-2</v>
      </c>
      <c r="AI798" s="54">
        <v>0</v>
      </c>
      <c r="AJ798" s="54">
        <v>1.579194</v>
      </c>
      <c r="AK798" s="53">
        <v>1.9937</v>
      </c>
      <c r="AL798" s="53">
        <v>0</v>
      </c>
      <c r="AM798" s="53">
        <v>2.2221999999999999E-2</v>
      </c>
      <c r="AN798" s="53">
        <v>0.110846</v>
      </c>
      <c r="AO798" s="53">
        <v>0</v>
      </c>
      <c r="AP798" s="53">
        <v>1.976084</v>
      </c>
      <c r="AQ798" s="53">
        <v>1.477444</v>
      </c>
      <c r="AR798" s="53">
        <v>2.7557000000000002E-2</v>
      </c>
      <c r="AS798" s="53">
        <v>2.4629000000000002E-2</v>
      </c>
      <c r="AT798" s="53">
        <v>1.185738</v>
      </c>
      <c r="AU798" s="109">
        <v>0</v>
      </c>
      <c r="AV798" s="109">
        <v>1.5092E-2</v>
      </c>
    </row>
    <row r="799" spans="1:48" x14ac:dyDescent="0.3">
      <c r="A799" s="9">
        <v>798</v>
      </c>
      <c r="B799" s="3">
        <v>43538</v>
      </c>
      <c r="C799" s="112">
        <v>4.9991180000000002</v>
      </c>
      <c r="D799" s="54">
        <v>1.5035E-2</v>
      </c>
      <c r="E799" s="112">
        <v>2.4749E-2</v>
      </c>
      <c r="F799" s="54">
        <v>4.3005750000000003</v>
      </c>
      <c r="G799" s="54">
        <v>1.6319870000000001</v>
      </c>
      <c r="H799" s="54">
        <v>5.6758839999999999</v>
      </c>
      <c r="I799" s="54">
        <v>3.3244000000000003E-2</v>
      </c>
      <c r="J799" s="54">
        <v>1.474772</v>
      </c>
      <c r="K799" s="54">
        <v>0.88144900000000004</v>
      </c>
      <c r="L799" s="54">
        <v>1.633221</v>
      </c>
      <c r="M799" s="54">
        <v>0.148866</v>
      </c>
      <c r="N799" s="54">
        <v>1.2050920000000001</v>
      </c>
      <c r="O799" s="54">
        <v>0.11147899999999999</v>
      </c>
      <c r="P799" s="54">
        <v>6.1715689999999999</v>
      </c>
      <c r="Q799" s="54">
        <v>0</v>
      </c>
      <c r="R799" s="54">
        <v>2.6114999999999999E-2</v>
      </c>
      <c r="S799" s="54">
        <v>2.4148999999999998</v>
      </c>
      <c r="T799" s="54">
        <v>3.3432999999999997E-2</v>
      </c>
      <c r="U799" s="54">
        <v>0</v>
      </c>
      <c r="V799" s="54">
        <v>0</v>
      </c>
      <c r="W799" s="54">
        <v>1.601092</v>
      </c>
      <c r="X799" s="54">
        <v>1.9574999999999999E-2</v>
      </c>
      <c r="Y799" s="54">
        <v>1.3686599999999998</v>
      </c>
      <c r="Z799" s="54">
        <v>0</v>
      </c>
      <c r="AA799" s="54">
        <v>5.7724880000000001</v>
      </c>
      <c r="AB799" s="54">
        <v>0</v>
      </c>
      <c r="AC799" s="54">
        <v>0</v>
      </c>
      <c r="AD799" s="54">
        <v>0</v>
      </c>
      <c r="AE799" s="54">
        <v>94.832808</v>
      </c>
      <c r="AF799" s="54">
        <v>7.6209879999999997</v>
      </c>
      <c r="AG799" s="53">
        <v>68.549025</v>
      </c>
      <c r="AH799" s="53">
        <v>4.8913999999999999E-2</v>
      </c>
      <c r="AI799" s="54">
        <v>0</v>
      </c>
      <c r="AJ799" s="54">
        <v>1.5808580000000001</v>
      </c>
      <c r="AK799" s="53">
        <v>1.9870999999999999</v>
      </c>
      <c r="AL799" s="53">
        <v>0</v>
      </c>
      <c r="AM799" s="53">
        <v>2.2127999999999998E-2</v>
      </c>
      <c r="AN799" s="53">
        <v>0.110837</v>
      </c>
      <c r="AO799" s="53">
        <v>0</v>
      </c>
      <c r="AP799" s="53">
        <v>1.976084</v>
      </c>
      <c r="AQ799" s="53">
        <v>1.477444</v>
      </c>
      <c r="AR799" s="53">
        <v>2.7557000000000002E-2</v>
      </c>
      <c r="AS799" s="53">
        <v>2.4629000000000002E-2</v>
      </c>
      <c r="AT799" s="53">
        <v>1.184212</v>
      </c>
      <c r="AU799" s="109">
        <v>0</v>
      </c>
      <c r="AV799" s="109">
        <v>1.5086E-2</v>
      </c>
    </row>
    <row r="800" spans="1:48" x14ac:dyDescent="0.3">
      <c r="A800" s="9">
        <v>799</v>
      </c>
      <c r="B800" s="3">
        <v>43537</v>
      </c>
      <c r="C800" s="112">
        <v>4.9961039999999999</v>
      </c>
      <c r="D800" s="54">
        <v>1.5025999999999999E-2</v>
      </c>
      <c r="E800" s="112">
        <v>2.4733999999999999E-2</v>
      </c>
      <c r="F800" s="54">
        <v>4.2962400000000001</v>
      </c>
      <c r="G800" s="54">
        <v>1.6306350000000001</v>
      </c>
      <c r="H800" s="54">
        <v>5.6565669999999999</v>
      </c>
      <c r="I800" s="54">
        <v>3.2903000000000002E-2</v>
      </c>
      <c r="J800" s="54">
        <v>1.4674879999999999</v>
      </c>
      <c r="K800" s="54">
        <v>0.88533600000000001</v>
      </c>
      <c r="L800" s="54">
        <v>1.63229</v>
      </c>
      <c r="M800" s="54">
        <v>0.148784</v>
      </c>
      <c r="N800" s="54">
        <v>1.201476</v>
      </c>
      <c r="O800" s="54">
        <v>0.111415</v>
      </c>
      <c r="P800" s="54">
        <v>6.1717430000000002</v>
      </c>
      <c r="Q800" s="54">
        <v>0</v>
      </c>
      <c r="R800" s="54">
        <v>2.6064E-2</v>
      </c>
      <c r="S800" s="54">
        <v>2.4178999999999999</v>
      </c>
      <c r="T800" s="54">
        <v>3.3085000000000003E-2</v>
      </c>
      <c r="U800" s="54">
        <v>0</v>
      </c>
      <c r="V800" s="54">
        <v>0</v>
      </c>
      <c r="W800" s="54">
        <v>1.598616</v>
      </c>
      <c r="X800" s="54">
        <v>1.9564000000000002E-2</v>
      </c>
      <c r="Y800" s="54">
        <v>1.37052</v>
      </c>
      <c r="Z800" s="54">
        <v>0</v>
      </c>
      <c r="AA800" s="54">
        <v>5.7531629999999998</v>
      </c>
      <c r="AB800" s="54">
        <v>0</v>
      </c>
      <c r="AC800" s="54">
        <v>0</v>
      </c>
      <c r="AD800" s="54">
        <v>0</v>
      </c>
      <c r="AE800" s="54">
        <v>94.847971999999999</v>
      </c>
      <c r="AF800" s="54">
        <v>7.5927959999999999</v>
      </c>
      <c r="AG800" s="53">
        <v>68.468669000000006</v>
      </c>
      <c r="AH800" s="53">
        <v>4.8890999999999997E-2</v>
      </c>
      <c r="AI800" s="54">
        <v>0</v>
      </c>
      <c r="AJ800" s="54">
        <v>1.578265</v>
      </c>
      <c r="AK800" s="53">
        <v>1.9979</v>
      </c>
      <c r="AL800" s="53">
        <v>0</v>
      </c>
      <c r="AM800" s="53">
        <v>2.1954000000000001E-2</v>
      </c>
      <c r="AN800" s="53">
        <v>0.110772</v>
      </c>
      <c r="AO800" s="53">
        <v>0</v>
      </c>
      <c r="AP800" s="53">
        <v>1.976084</v>
      </c>
      <c r="AQ800" s="53">
        <v>1.477444</v>
      </c>
      <c r="AR800" s="53">
        <v>2.7557000000000002E-2</v>
      </c>
      <c r="AS800" s="53">
        <v>2.4629000000000002E-2</v>
      </c>
      <c r="AT800" s="53">
        <v>1.1837709999999999</v>
      </c>
      <c r="AU800" s="109">
        <v>0</v>
      </c>
      <c r="AV800" s="109">
        <v>1.4737999999999999E-2</v>
      </c>
    </row>
    <row r="801" spans="1:48" x14ac:dyDescent="0.3">
      <c r="A801" s="9">
        <v>800</v>
      </c>
      <c r="B801" s="3">
        <v>43536</v>
      </c>
      <c r="C801" s="112">
        <v>4.9932290000000004</v>
      </c>
      <c r="D801" s="54">
        <v>1.5018999999999999E-2</v>
      </c>
      <c r="E801" s="112">
        <v>2.4719999999999999E-2</v>
      </c>
      <c r="F801" s="54">
        <v>4.2899539999999998</v>
      </c>
      <c r="G801" s="54">
        <v>1.627993</v>
      </c>
      <c r="H801" s="54">
        <v>5.643643</v>
      </c>
      <c r="I801" s="54">
        <v>3.2894E-2</v>
      </c>
      <c r="J801" s="54">
        <v>1.452528</v>
      </c>
      <c r="K801" s="54">
        <v>0.87953700000000001</v>
      </c>
      <c r="L801" s="54">
        <v>1.6307370000000001</v>
      </c>
      <c r="M801" s="54">
        <v>0.14870700000000001</v>
      </c>
      <c r="N801" s="54">
        <v>1.1979169999999999</v>
      </c>
      <c r="O801" s="54">
        <v>0.11135</v>
      </c>
      <c r="P801" s="54">
        <v>6.1691729999999998</v>
      </c>
      <c r="Q801" s="54">
        <v>0</v>
      </c>
      <c r="R801" s="54">
        <v>2.5985000000000001E-2</v>
      </c>
      <c r="S801" s="54">
        <v>2.4045000000000001</v>
      </c>
      <c r="T801" s="54">
        <v>3.2968999999999998E-2</v>
      </c>
      <c r="U801" s="54">
        <v>0</v>
      </c>
      <c r="V801" s="54">
        <v>0</v>
      </c>
      <c r="W801" s="54">
        <v>1.595451</v>
      </c>
      <c r="X801" s="54">
        <v>1.9553000000000001E-2</v>
      </c>
      <c r="Y801" s="54">
        <v>1.36304</v>
      </c>
      <c r="Z801" s="54">
        <v>0</v>
      </c>
      <c r="AA801" s="54">
        <v>5.7469359999999998</v>
      </c>
      <c r="AB801" s="54">
        <v>0</v>
      </c>
      <c r="AC801" s="54">
        <v>0</v>
      </c>
      <c r="AD801" s="54">
        <v>0</v>
      </c>
      <c r="AE801" s="54">
        <v>94.770982000000004</v>
      </c>
      <c r="AF801" s="54">
        <v>7.5781939999999999</v>
      </c>
      <c r="AG801" s="53">
        <v>68.386840000000007</v>
      </c>
      <c r="AH801" s="53">
        <v>4.8846000000000001E-2</v>
      </c>
      <c r="AI801" s="54">
        <v>0</v>
      </c>
      <c r="AJ801" s="54">
        <v>1.5752900000000001</v>
      </c>
      <c r="AK801" s="53">
        <v>2.0045999999999999</v>
      </c>
      <c r="AL801" s="53">
        <v>0</v>
      </c>
      <c r="AM801" s="53">
        <v>2.1821E-2</v>
      </c>
      <c r="AN801" s="53">
        <v>0.110467</v>
      </c>
      <c r="AO801" s="53">
        <v>0</v>
      </c>
      <c r="AP801" s="53">
        <v>1.999709</v>
      </c>
      <c r="AQ801" s="53">
        <v>1.477444</v>
      </c>
      <c r="AR801" s="53">
        <v>2.7650000000000001E-2</v>
      </c>
      <c r="AS801" s="53">
        <v>2.4587999999999999E-2</v>
      </c>
      <c r="AT801" s="53">
        <v>1.1828879999999999</v>
      </c>
      <c r="AU801" s="109">
        <v>0</v>
      </c>
      <c r="AV801" s="109">
        <v>1.4721E-2</v>
      </c>
    </row>
    <row r="802" spans="1:48" x14ac:dyDescent="0.3">
      <c r="A802" s="9">
        <v>801</v>
      </c>
      <c r="B802" s="3">
        <v>43535</v>
      </c>
      <c r="C802" s="112">
        <v>4.9903959999999996</v>
      </c>
      <c r="D802" s="54">
        <v>1.5011E-2</v>
      </c>
      <c r="E802" s="112">
        <v>2.4705000000000001E-2</v>
      </c>
      <c r="F802" s="54">
        <v>4.2915270000000003</v>
      </c>
      <c r="G802" s="54">
        <v>1.6282319999999999</v>
      </c>
      <c r="H802" s="54">
        <v>5.6669400000000003</v>
      </c>
      <c r="I802" s="54">
        <v>3.2903000000000002E-2</v>
      </c>
      <c r="J802" s="54">
        <v>1.466456</v>
      </c>
      <c r="K802" s="54">
        <v>0.89332100000000003</v>
      </c>
      <c r="L802" s="54">
        <v>1.6301159999999999</v>
      </c>
      <c r="M802" s="54">
        <v>0.14860200000000001</v>
      </c>
      <c r="N802" s="54">
        <v>1.1975370000000001</v>
      </c>
      <c r="O802" s="54">
        <v>0.111289</v>
      </c>
      <c r="P802" s="54">
        <v>6.1625560000000004</v>
      </c>
      <c r="Q802" s="54">
        <v>0</v>
      </c>
      <c r="R802" s="54">
        <v>2.614E-2</v>
      </c>
      <c r="S802" s="54">
        <v>2.4295</v>
      </c>
      <c r="T802" s="54">
        <v>3.2353E-2</v>
      </c>
      <c r="U802" s="54">
        <v>0</v>
      </c>
      <c r="V802" s="54">
        <v>0</v>
      </c>
      <c r="W802" s="54">
        <v>1.5921810000000001</v>
      </c>
      <c r="X802" s="54">
        <v>1.9542E-2</v>
      </c>
      <c r="Y802" s="54">
        <v>1.3772499999999999</v>
      </c>
      <c r="Z802" s="54">
        <v>0</v>
      </c>
      <c r="AA802" s="54">
        <v>5.7733939999999997</v>
      </c>
      <c r="AB802" s="54">
        <v>0</v>
      </c>
      <c r="AC802" s="54">
        <v>0</v>
      </c>
      <c r="AD802" s="54">
        <v>0</v>
      </c>
      <c r="AE802" s="54">
        <v>94.745981</v>
      </c>
      <c r="AF802" s="54">
        <v>7.5884780000000003</v>
      </c>
      <c r="AG802" s="53">
        <v>68.391492999999997</v>
      </c>
      <c r="AH802" s="53">
        <v>4.8864999999999999E-2</v>
      </c>
      <c r="AI802" s="54">
        <v>0</v>
      </c>
      <c r="AJ802" s="54">
        <v>1.5731280000000001</v>
      </c>
      <c r="AK802" s="53">
        <v>2.0126999999999997</v>
      </c>
      <c r="AL802" s="53">
        <v>0</v>
      </c>
      <c r="AM802" s="53">
        <v>2.1861999999999999E-2</v>
      </c>
      <c r="AN802" s="53">
        <v>0.11067200000000001</v>
      </c>
      <c r="AO802" s="53">
        <v>0</v>
      </c>
      <c r="AP802" s="53">
        <v>1.999709</v>
      </c>
      <c r="AQ802" s="53">
        <v>1.477444</v>
      </c>
      <c r="AR802" s="53">
        <v>2.7650000000000001E-2</v>
      </c>
      <c r="AS802" s="53">
        <v>2.4587999999999999E-2</v>
      </c>
      <c r="AT802" s="53">
        <v>1.1833880000000001</v>
      </c>
      <c r="AU802" s="109">
        <v>0</v>
      </c>
      <c r="AV802" s="109">
        <v>1.4619999999999999E-2</v>
      </c>
    </row>
    <row r="803" spans="1:48" x14ac:dyDescent="0.3">
      <c r="A803" s="9">
        <v>802</v>
      </c>
      <c r="B803" s="3">
        <v>43532</v>
      </c>
      <c r="C803" s="112">
        <v>4.9817689999999999</v>
      </c>
      <c r="D803" s="54">
        <v>1.4987E-2</v>
      </c>
      <c r="E803" s="112">
        <v>2.4660999999999999E-2</v>
      </c>
      <c r="F803" s="54">
        <v>4.2856370000000004</v>
      </c>
      <c r="G803" s="54">
        <v>1.627208</v>
      </c>
      <c r="H803" s="54">
        <v>5.6635470000000003</v>
      </c>
      <c r="I803" s="54">
        <v>3.2611000000000001E-2</v>
      </c>
      <c r="J803" s="54">
        <v>1.474512</v>
      </c>
      <c r="K803" s="54">
        <v>0.90161100000000005</v>
      </c>
      <c r="L803" s="54">
        <v>1.628271</v>
      </c>
      <c r="M803" s="54">
        <v>0.14837700000000001</v>
      </c>
      <c r="N803" s="54">
        <v>1.196844</v>
      </c>
      <c r="O803" s="54">
        <v>0.111109</v>
      </c>
      <c r="P803" s="54">
        <v>6.1627099999999997</v>
      </c>
      <c r="Q803" s="54">
        <v>0</v>
      </c>
      <c r="R803" s="54">
        <v>2.6263999999999999E-2</v>
      </c>
      <c r="S803" s="54">
        <v>2.4590000000000001</v>
      </c>
      <c r="T803" s="54">
        <v>3.2310999999999999E-2</v>
      </c>
      <c r="U803" s="54">
        <v>0</v>
      </c>
      <c r="V803" s="54">
        <v>0</v>
      </c>
      <c r="W803" s="54">
        <v>1.5916030000000001</v>
      </c>
      <c r="X803" s="54">
        <v>1.9508999999999999E-2</v>
      </c>
      <c r="Y803" s="54">
        <v>1.39418</v>
      </c>
      <c r="Z803" s="54">
        <v>0</v>
      </c>
      <c r="AA803" s="54">
        <v>5.7570300000000003</v>
      </c>
      <c r="AB803" s="54">
        <v>0</v>
      </c>
      <c r="AC803" s="54">
        <v>0</v>
      </c>
      <c r="AD803" s="54">
        <v>0</v>
      </c>
      <c r="AE803" s="54">
        <v>94.700289999999995</v>
      </c>
      <c r="AF803" s="54">
        <v>7.5575169999999998</v>
      </c>
      <c r="AG803" s="53">
        <v>68.280645000000007</v>
      </c>
      <c r="AH803" s="53">
        <v>4.8854000000000002E-2</v>
      </c>
      <c r="AI803" s="54">
        <v>0</v>
      </c>
      <c r="AJ803" s="54">
        <v>1.571852</v>
      </c>
      <c r="AK803" s="53">
        <v>2.0238</v>
      </c>
      <c r="AL803" s="53">
        <v>0</v>
      </c>
      <c r="AM803" s="53">
        <v>2.1878000000000002E-2</v>
      </c>
      <c r="AN803" s="53">
        <v>0.110613</v>
      </c>
      <c r="AO803" s="53">
        <v>0</v>
      </c>
      <c r="AP803" s="53">
        <v>1.999709</v>
      </c>
      <c r="AQ803" s="53">
        <v>1.477444</v>
      </c>
      <c r="AR803" s="53">
        <v>2.7650000000000001E-2</v>
      </c>
      <c r="AS803" s="53">
        <v>2.4587999999999999E-2</v>
      </c>
      <c r="AT803" s="53">
        <v>1.182277</v>
      </c>
      <c r="AU803" s="109">
        <v>0</v>
      </c>
      <c r="AV803" s="109">
        <v>1.4664E-2</v>
      </c>
    </row>
    <row r="804" spans="1:48" x14ac:dyDescent="0.3">
      <c r="A804" s="9">
        <v>803</v>
      </c>
      <c r="B804" s="3">
        <v>43531</v>
      </c>
      <c r="C804" s="112">
        <v>4.9788189999999997</v>
      </c>
      <c r="D804" s="54">
        <v>1.498E-2</v>
      </c>
      <c r="E804" s="112">
        <v>2.4646000000000001E-2</v>
      </c>
      <c r="F804" s="54">
        <v>4.284294</v>
      </c>
      <c r="G804" s="54">
        <v>1.6272850000000001</v>
      </c>
      <c r="H804" s="54">
        <v>5.6228740000000004</v>
      </c>
      <c r="I804" s="54">
        <v>3.2342999999999997E-2</v>
      </c>
      <c r="J804" s="54">
        <v>1.4984649999999999</v>
      </c>
      <c r="K804" s="54">
        <v>0.90952999999999995</v>
      </c>
      <c r="L804" s="54">
        <v>1.6277919999999999</v>
      </c>
      <c r="M804" s="54">
        <v>0.14829800000000001</v>
      </c>
      <c r="N804" s="54">
        <v>1.196823</v>
      </c>
      <c r="O804" s="54">
        <v>0.11104600000000001</v>
      </c>
      <c r="P804" s="54">
        <v>6.1706279999999998</v>
      </c>
      <c r="Q804" s="54">
        <v>0</v>
      </c>
      <c r="R804" s="54">
        <v>2.6464000000000001E-2</v>
      </c>
      <c r="S804" s="54">
        <v>2.4889999999999999</v>
      </c>
      <c r="T804" s="54">
        <v>3.2428999999999999E-2</v>
      </c>
      <c r="U804" s="54">
        <v>0</v>
      </c>
      <c r="V804" s="54">
        <v>0</v>
      </c>
      <c r="W804" s="54">
        <v>1.5952040000000001</v>
      </c>
      <c r="X804" s="54">
        <v>1.9498000000000001E-2</v>
      </c>
      <c r="Y804" s="54">
        <v>1.41123</v>
      </c>
      <c r="Z804" s="54">
        <v>0</v>
      </c>
      <c r="AA804" s="54">
        <v>5.708329</v>
      </c>
      <c r="AB804" s="54">
        <v>0</v>
      </c>
      <c r="AC804" s="54">
        <v>0</v>
      </c>
      <c r="AD804" s="54">
        <v>0</v>
      </c>
      <c r="AE804" s="54">
        <v>94.909028000000006</v>
      </c>
      <c r="AF804" s="54">
        <v>7.5494079999999997</v>
      </c>
      <c r="AG804" s="53">
        <v>68.21105</v>
      </c>
      <c r="AH804" s="53">
        <v>4.8909000000000001E-2</v>
      </c>
      <c r="AI804" s="54">
        <v>0</v>
      </c>
      <c r="AJ804" s="54">
        <v>1.574765</v>
      </c>
      <c r="AK804" s="53">
        <v>2.0242</v>
      </c>
      <c r="AL804" s="53">
        <v>0</v>
      </c>
      <c r="AM804" s="53">
        <v>2.1697000000000001E-2</v>
      </c>
      <c r="AN804" s="53">
        <v>0.111069</v>
      </c>
      <c r="AO804" s="53">
        <v>0</v>
      </c>
      <c r="AP804" s="53">
        <v>1.999709</v>
      </c>
      <c r="AQ804" s="53">
        <v>1.477444</v>
      </c>
      <c r="AR804" s="53">
        <v>2.7650000000000001E-2</v>
      </c>
      <c r="AS804" s="53">
        <v>2.4587999999999999E-2</v>
      </c>
      <c r="AT804" s="53">
        <v>1.1807840000000001</v>
      </c>
      <c r="AU804" s="109">
        <v>0</v>
      </c>
      <c r="AV804" s="109">
        <v>1.447E-2</v>
      </c>
    </row>
    <row r="805" spans="1:48" x14ac:dyDescent="0.3">
      <c r="A805" s="9">
        <v>804</v>
      </c>
      <c r="B805" s="3">
        <v>43530</v>
      </c>
      <c r="C805" s="112">
        <v>4.9760020000000003</v>
      </c>
      <c r="D805" s="54">
        <v>1.4971999999999999E-2</v>
      </c>
      <c r="E805" s="112">
        <v>2.4632999999999999E-2</v>
      </c>
      <c r="F805" s="54">
        <v>4.2821230000000003</v>
      </c>
      <c r="G805" s="54">
        <v>1.6271260000000001</v>
      </c>
      <c r="H805" s="54">
        <v>5.612857</v>
      </c>
      <c r="I805" s="54">
        <v>3.2258000000000002E-2</v>
      </c>
      <c r="J805" s="54">
        <v>1.5042519999999999</v>
      </c>
      <c r="K805" s="54">
        <v>0.90078599999999998</v>
      </c>
      <c r="L805" s="54">
        <v>1.6277779999999999</v>
      </c>
      <c r="M805" s="54">
        <v>0.14821799999999999</v>
      </c>
      <c r="N805" s="54">
        <v>1.195951</v>
      </c>
      <c r="O805" s="54">
        <v>0.110984</v>
      </c>
      <c r="P805" s="54">
        <v>6.1688130000000001</v>
      </c>
      <c r="Q805" s="54">
        <v>0</v>
      </c>
      <c r="R805" s="54">
        <v>2.6436999999999999E-2</v>
      </c>
      <c r="S805" s="54">
        <v>2.4796</v>
      </c>
      <c r="T805" s="54">
        <v>3.2441999999999999E-2</v>
      </c>
      <c r="U805" s="54">
        <v>0</v>
      </c>
      <c r="V805" s="54">
        <v>0</v>
      </c>
      <c r="W805" s="54">
        <v>1.5963609999999999</v>
      </c>
      <c r="X805" s="54">
        <v>1.9487999999999998E-2</v>
      </c>
      <c r="Y805" s="54">
        <v>1.4059299999999999</v>
      </c>
      <c r="Z805" s="54">
        <v>0</v>
      </c>
      <c r="AA805" s="54">
        <v>5.6971600000000002</v>
      </c>
      <c r="AB805" s="54">
        <v>0</v>
      </c>
      <c r="AC805" s="54">
        <v>0</v>
      </c>
      <c r="AD805" s="54">
        <v>0</v>
      </c>
      <c r="AE805" s="54">
        <v>94.902506000000002</v>
      </c>
      <c r="AF805" s="54">
        <v>7.5456789999999998</v>
      </c>
      <c r="AG805" s="53">
        <v>68.157869000000005</v>
      </c>
      <c r="AH805" s="53">
        <v>4.8832E-2</v>
      </c>
      <c r="AI805" s="54">
        <v>0</v>
      </c>
      <c r="AJ805" s="54">
        <v>1.5759320000000001</v>
      </c>
      <c r="AK805" s="53">
        <v>2.0088000000000004</v>
      </c>
      <c r="AL805" s="53">
        <v>0</v>
      </c>
      <c r="AM805" s="53">
        <v>2.1607000000000001E-2</v>
      </c>
      <c r="AN805" s="53">
        <v>0.111126</v>
      </c>
      <c r="AO805" s="53">
        <v>0</v>
      </c>
      <c r="AP805" s="53">
        <v>1.999709</v>
      </c>
      <c r="AQ805" s="53">
        <v>1.477444</v>
      </c>
      <c r="AR805" s="53">
        <v>2.7650000000000001E-2</v>
      </c>
      <c r="AS805" s="53">
        <v>2.4587999999999999E-2</v>
      </c>
      <c r="AT805" s="53">
        <v>1.1794119999999999</v>
      </c>
      <c r="AU805" s="109">
        <v>0</v>
      </c>
      <c r="AV805" s="109">
        <v>1.4501999999999999E-2</v>
      </c>
    </row>
    <row r="806" spans="1:48" x14ac:dyDescent="0.3">
      <c r="A806" s="9">
        <v>805</v>
      </c>
      <c r="B806" s="3">
        <v>43529</v>
      </c>
      <c r="C806" s="112">
        <v>4.9732060000000002</v>
      </c>
      <c r="D806" s="54">
        <v>1.4964999999999999E-2</v>
      </c>
      <c r="E806" s="112">
        <v>2.4618000000000001E-2</v>
      </c>
      <c r="F806" s="54">
        <v>4.2798069999999999</v>
      </c>
      <c r="G806" s="54">
        <v>1.6275459999999999</v>
      </c>
      <c r="H806" s="54">
        <v>5.628476</v>
      </c>
      <c r="I806" s="54">
        <v>3.2467000000000003E-2</v>
      </c>
      <c r="J806" s="54">
        <v>1.5053160000000001</v>
      </c>
      <c r="K806" s="54">
        <v>0.90398800000000001</v>
      </c>
      <c r="L806" s="54">
        <v>1.627964</v>
      </c>
      <c r="M806" s="54">
        <v>0.14813699999999999</v>
      </c>
      <c r="N806" s="54">
        <v>1.1982889999999999</v>
      </c>
      <c r="O806" s="54">
        <v>0.11092299999999999</v>
      </c>
      <c r="P806" s="54">
        <v>6.1694690000000003</v>
      </c>
      <c r="Q806" s="54">
        <v>0</v>
      </c>
      <c r="R806" s="54">
        <v>2.6546E-2</v>
      </c>
      <c r="S806" s="54">
        <v>2.4826999999999999</v>
      </c>
      <c r="T806" s="54">
        <v>3.2362000000000002E-2</v>
      </c>
      <c r="U806" s="54">
        <v>0</v>
      </c>
      <c r="V806" s="54">
        <v>0</v>
      </c>
      <c r="W806" s="54">
        <v>1.5967199999999999</v>
      </c>
      <c r="X806" s="54">
        <v>1.9477000000000001E-2</v>
      </c>
      <c r="Y806" s="54">
        <v>1.4077200000000001</v>
      </c>
      <c r="Z806" s="54">
        <v>0</v>
      </c>
      <c r="AA806" s="54">
        <v>5.7112379999999998</v>
      </c>
      <c r="AB806" s="54">
        <v>0</v>
      </c>
      <c r="AC806" s="54">
        <v>0</v>
      </c>
      <c r="AD806" s="54">
        <v>0</v>
      </c>
      <c r="AE806" s="54">
        <v>94.960891000000004</v>
      </c>
      <c r="AF806" s="54">
        <v>7.549823</v>
      </c>
      <c r="AG806" s="53">
        <v>68.152167000000006</v>
      </c>
      <c r="AH806" s="53">
        <v>4.8839E-2</v>
      </c>
      <c r="AI806" s="54">
        <v>0</v>
      </c>
      <c r="AJ806" s="54">
        <v>1.5766500000000001</v>
      </c>
      <c r="AK806" s="53">
        <v>2.0045999999999999</v>
      </c>
      <c r="AL806" s="53">
        <v>0</v>
      </c>
      <c r="AM806" s="53">
        <v>2.1679E-2</v>
      </c>
      <c r="AN806" s="53">
        <v>0.11129799999999999</v>
      </c>
      <c r="AO806" s="53">
        <v>0</v>
      </c>
      <c r="AP806" s="53">
        <v>2.0021450000000001</v>
      </c>
      <c r="AQ806" s="53">
        <v>1.477444</v>
      </c>
      <c r="AR806" s="53">
        <v>2.7578999999999999E-2</v>
      </c>
      <c r="AS806" s="53">
        <v>2.4534E-2</v>
      </c>
      <c r="AT806" s="53">
        <v>1.179297</v>
      </c>
      <c r="AU806" s="109">
        <v>0</v>
      </c>
      <c r="AV806" s="109">
        <v>1.4498E-2</v>
      </c>
    </row>
    <row r="807" spans="1:48" x14ac:dyDescent="0.3">
      <c r="A807" s="9">
        <v>806</v>
      </c>
      <c r="B807" s="3">
        <v>43528</v>
      </c>
      <c r="C807" s="112">
        <v>4.9703530000000002</v>
      </c>
      <c r="D807" s="54">
        <v>1.495E-2</v>
      </c>
      <c r="E807" s="112">
        <v>2.4603E-2</v>
      </c>
      <c r="F807" s="54">
        <v>4.2750050000000002</v>
      </c>
      <c r="G807" s="54">
        <v>1.6246069999999999</v>
      </c>
      <c r="H807" s="54">
        <v>5.6014629999999999</v>
      </c>
      <c r="I807" s="54">
        <v>3.2679E-2</v>
      </c>
      <c r="J807" s="54">
        <v>1.4891509999999999</v>
      </c>
      <c r="K807" s="54">
        <v>0.89749699999999999</v>
      </c>
      <c r="L807" s="54">
        <v>1.6260779999999999</v>
      </c>
      <c r="M807" s="54">
        <v>0.14804</v>
      </c>
      <c r="N807" s="54">
        <v>1.195789</v>
      </c>
      <c r="O807" s="54">
        <v>0.110855</v>
      </c>
      <c r="P807" s="54">
        <v>6.1723039999999996</v>
      </c>
      <c r="Q807" s="54">
        <v>0</v>
      </c>
      <c r="R807" s="54">
        <v>2.6366000000000001E-2</v>
      </c>
      <c r="S807" s="54">
        <v>2.4538000000000002</v>
      </c>
      <c r="T807" s="54">
        <v>3.2175000000000002E-2</v>
      </c>
      <c r="U807" s="54">
        <v>0</v>
      </c>
      <c r="V807" s="54">
        <v>0</v>
      </c>
      <c r="W807" s="54">
        <v>1.5932580000000001</v>
      </c>
      <c r="X807" s="54">
        <v>1.9463999999999999E-2</v>
      </c>
      <c r="Y807" s="54">
        <v>1.3914299999999999</v>
      </c>
      <c r="Z807" s="54">
        <v>0</v>
      </c>
      <c r="AA807" s="54">
        <v>5.6768489999999998</v>
      </c>
      <c r="AB807" s="54">
        <v>0</v>
      </c>
      <c r="AC807" s="54">
        <v>0</v>
      </c>
      <c r="AD807" s="54">
        <v>0</v>
      </c>
      <c r="AE807" s="54">
        <v>94.947788000000003</v>
      </c>
      <c r="AF807" s="54">
        <v>7.5725350000000002</v>
      </c>
      <c r="AG807" s="53">
        <v>68.150041000000002</v>
      </c>
      <c r="AH807" s="53">
        <v>4.879E-2</v>
      </c>
      <c r="AI807" s="54">
        <v>0</v>
      </c>
      <c r="AJ807" s="54">
        <v>1.573</v>
      </c>
      <c r="AK807" s="53">
        <v>2.0057999999999998</v>
      </c>
      <c r="AL807" s="53">
        <v>0</v>
      </c>
      <c r="AM807" s="53">
        <v>2.1666999999999999E-2</v>
      </c>
      <c r="AN807" s="53">
        <v>0.11103200000000001</v>
      </c>
      <c r="AO807" s="53">
        <v>0</v>
      </c>
      <c r="AP807" s="53">
        <v>2.0021450000000001</v>
      </c>
      <c r="AQ807" s="53">
        <v>1.477444</v>
      </c>
      <c r="AR807" s="53">
        <v>2.7578999999999999E-2</v>
      </c>
      <c r="AS807" s="53">
        <v>2.4534E-2</v>
      </c>
      <c r="AT807" s="53">
        <v>1.1777610000000001</v>
      </c>
      <c r="AU807" s="109">
        <v>0</v>
      </c>
      <c r="AV807" s="109">
        <v>1.4233000000000001E-2</v>
      </c>
    </row>
    <row r="808" spans="1:48" x14ac:dyDescent="0.3">
      <c r="A808" s="9">
        <v>807</v>
      </c>
      <c r="B808" s="3">
        <v>43525</v>
      </c>
      <c r="C808" s="112">
        <v>4.9610729999999998</v>
      </c>
      <c r="D808" s="54">
        <v>1.4926999999999999E-2</v>
      </c>
      <c r="E808" s="112">
        <v>2.4556999999999999E-2</v>
      </c>
      <c r="F808" s="54">
        <v>4.2690200000000003</v>
      </c>
      <c r="G808" s="54">
        <v>1.6240250000000001</v>
      </c>
      <c r="H808" s="54">
        <v>5.5749959999999996</v>
      </c>
      <c r="I808" s="54">
        <v>3.2830999999999999E-2</v>
      </c>
      <c r="J808" s="54">
        <v>1.5087200000000001</v>
      </c>
      <c r="K808" s="54">
        <v>0.90433399999999997</v>
      </c>
      <c r="L808" s="54">
        <v>1.6251370000000001</v>
      </c>
      <c r="M808" s="54">
        <v>0.147787</v>
      </c>
      <c r="N808" s="54">
        <v>1.1952739999999999</v>
      </c>
      <c r="O808" s="54">
        <v>0.110661</v>
      </c>
      <c r="P808" s="54">
        <v>6.1670179999999997</v>
      </c>
      <c r="Q808" s="54">
        <v>0</v>
      </c>
      <c r="R808" s="54">
        <v>2.656E-2</v>
      </c>
      <c r="S808" s="54">
        <v>2.4834999999999998</v>
      </c>
      <c r="T808" s="54">
        <v>3.1954999999999997E-2</v>
      </c>
      <c r="U808" s="54">
        <v>0</v>
      </c>
      <c r="V808" s="54">
        <v>0</v>
      </c>
      <c r="W808" s="54">
        <v>1.5967420000000001</v>
      </c>
      <c r="X808" s="54">
        <v>1.9429999999999999E-2</v>
      </c>
      <c r="Y808" s="54">
        <v>1.40822</v>
      </c>
      <c r="Z808" s="54">
        <v>0</v>
      </c>
      <c r="AA808" s="54">
        <v>5.6466390000000004</v>
      </c>
      <c r="AB808" s="54">
        <v>0</v>
      </c>
      <c r="AC808" s="54">
        <v>0</v>
      </c>
      <c r="AD808" s="54">
        <v>0</v>
      </c>
      <c r="AE808" s="54">
        <v>94.819426000000007</v>
      </c>
      <c r="AF808" s="54">
        <v>7.5728249999999999</v>
      </c>
      <c r="AG808" s="53">
        <v>68.086462999999995</v>
      </c>
      <c r="AH808" s="53">
        <v>4.8735000000000001E-2</v>
      </c>
      <c r="AI808" s="54">
        <v>0</v>
      </c>
      <c r="AJ808" s="54">
        <v>1.576014</v>
      </c>
      <c r="AK808" s="53">
        <v>2.0084999999999997</v>
      </c>
      <c r="AL808" s="53">
        <v>0</v>
      </c>
      <c r="AM808" s="53">
        <v>2.1617000000000001E-2</v>
      </c>
      <c r="AN808" s="53">
        <v>0.11117</v>
      </c>
      <c r="AO808" s="53">
        <v>0</v>
      </c>
      <c r="AP808" s="53">
        <v>2.0021450000000001</v>
      </c>
      <c r="AQ808" s="53">
        <v>1.477444</v>
      </c>
      <c r="AR808" s="53">
        <v>2.7578999999999999E-2</v>
      </c>
      <c r="AS808" s="53">
        <v>2.4534E-2</v>
      </c>
      <c r="AT808" s="53">
        <v>1.1782330000000001</v>
      </c>
      <c r="AU808" s="109">
        <v>0</v>
      </c>
      <c r="AV808" s="109">
        <v>1.4479000000000001E-2</v>
      </c>
    </row>
    <row r="809" spans="1:48" x14ac:dyDescent="0.3">
      <c r="A809" s="9">
        <v>808</v>
      </c>
      <c r="B809" s="3">
        <v>43524</v>
      </c>
      <c r="C809" s="112">
        <v>4.9579279999999999</v>
      </c>
      <c r="D809" s="54">
        <v>1.4923000000000001E-2</v>
      </c>
      <c r="E809" s="112">
        <v>2.4539999999999999E-2</v>
      </c>
      <c r="F809" s="54">
        <v>4.2590570000000003</v>
      </c>
      <c r="G809" s="54">
        <v>1.6194569999999999</v>
      </c>
      <c r="H809" s="54">
        <v>5.5419489999999998</v>
      </c>
      <c r="I809" s="54">
        <v>3.2784000000000001E-2</v>
      </c>
      <c r="J809" s="54">
        <v>1.499986</v>
      </c>
      <c r="K809" s="54">
        <v>0.908022</v>
      </c>
      <c r="L809" s="54">
        <v>1.6204229999999999</v>
      </c>
      <c r="M809" s="54">
        <v>0.147703</v>
      </c>
      <c r="N809" s="54">
        <v>1.1937930000000001</v>
      </c>
      <c r="O809" s="54">
        <v>0.110598</v>
      </c>
      <c r="P809" s="54">
        <v>6.1652690000000003</v>
      </c>
      <c r="Q809" s="54">
        <v>0</v>
      </c>
      <c r="R809" s="54">
        <v>2.6359E-2</v>
      </c>
      <c r="S809" s="54">
        <v>2.4649999999999999</v>
      </c>
      <c r="T809" s="54">
        <v>3.1938000000000001E-2</v>
      </c>
      <c r="U809" s="54">
        <v>0</v>
      </c>
      <c r="V809" s="54">
        <v>0</v>
      </c>
      <c r="W809" s="54">
        <v>1.594865</v>
      </c>
      <c r="X809" s="54">
        <v>1.9397999999999999E-2</v>
      </c>
      <c r="Y809" s="54">
        <v>1.3977700000000002</v>
      </c>
      <c r="Z809" s="54">
        <v>0</v>
      </c>
      <c r="AA809" s="54">
        <v>5.6149180000000003</v>
      </c>
      <c r="AB809" s="54">
        <v>0</v>
      </c>
      <c r="AC809" s="54">
        <v>0</v>
      </c>
      <c r="AD809" s="54">
        <v>0</v>
      </c>
      <c r="AE809" s="54">
        <v>94.821145000000001</v>
      </c>
      <c r="AF809" s="54">
        <v>7.5596139999999998</v>
      </c>
      <c r="AG809" s="53">
        <v>67.989198999999999</v>
      </c>
      <c r="AH809" s="53">
        <v>4.8677999999999999E-2</v>
      </c>
      <c r="AI809" s="54">
        <v>0</v>
      </c>
      <c r="AJ809" s="54">
        <v>1.5741270000000001</v>
      </c>
      <c r="AK809" s="53">
        <v>1.9987999999999999</v>
      </c>
      <c r="AL809" s="53">
        <v>0</v>
      </c>
      <c r="AM809" s="53">
        <v>2.1361000000000002E-2</v>
      </c>
      <c r="AN809" s="53">
        <v>0.11061</v>
      </c>
      <c r="AO809" s="53">
        <v>0</v>
      </c>
      <c r="AP809" s="53">
        <v>1.9646809999999999</v>
      </c>
      <c r="AQ809" s="53">
        <v>1.477444</v>
      </c>
      <c r="AR809" s="53">
        <v>2.7223000000000001E-2</v>
      </c>
      <c r="AS809" s="53">
        <v>2.4378E-2</v>
      </c>
      <c r="AT809" s="53">
        <v>1.176528</v>
      </c>
      <c r="AU809" s="109">
        <v>0</v>
      </c>
      <c r="AV809" s="109">
        <v>1.4385999999999999E-2</v>
      </c>
    </row>
    <row r="810" spans="1:48" x14ac:dyDescent="0.3">
      <c r="A810" s="9">
        <v>809</v>
      </c>
      <c r="B810" s="3">
        <v>43523</v>
      </c>
      <c r="C810" s="112">
        <v>4.9548759999999996</v>
      </c>
      <c r="D810" s="54">
        <v>1.4912E-2</v>
      </c>
      <c r="E810" s="112">
        <v>2.4525000000000002E-2</v>
      </c>
      <c r="F810" s="54">
        <v>4.2616059999999996</v>
      </c>
      <c r="G810" s="54">
        <v>1.6212519999999999</v>
      </c>
      <c r="H810" s="54">
        <v>5.5370850000000003</v>
      </c>
      <c r="I810" s="54">
        <v>3.2514000000000001E-2</v>
      </c>
      <c r="J810" s="54">
        <v>1.5128299999999999</v>
      </c>
      <c r="K810" s="54">
        <v>0.91368700000000003</v>
      </c>
      <c r="L810" s="54">
        <v>1.6208659999999999</v>
      </c>
      <c r="M810" s="54">
        <v>0.14762700000000001</v>
      </c>
      <c r="N810" s="54">
        <v>1.1933050000000001</v>
      </c>
      <c r="O810" s="54">
        <v>0.11053300000000001</v>
      </c>
      <c r="P810" s="54">
        <v>6.1561060000000003</v>
      </c>
      <c r="Q810" s="54">
        <v>0</v>
      </c>
      <c r="R810" s="54">
        <v>2.6474000000000001E-2</v>
      </c>
      <c r="S810" s="54">
        <v>2.4903999999999997</v>
      </c>
      <c r="T810" s="54">
        <v>3.1935999999999999E-2</v>
      </c>
      <c r="U810" s="54">
        <v>0</v>
      </c>
      <c r="V810" s="54">
        <v>0</v>
      </c>
      <c r="W810" s="54">
        <v>1.593796</v>
      </c>
      <c r="X810" s="54">
        <v>1.9390000000000001E-2</v>
      </c>
      <c r="Y810" s="54">
        <v>1.4121300000000001</v>
      </c>
      <c r="Z810" s="54">
        <v>0</v>
      </c>
      <c r="AA810" s="54">
        <v>5.6148290000000003</v>
      </c>
      <c r="AB810" s="54">
        <v>0</v>
      </c>
      <c r="AC810" s="54">
        <v>0</v>
      </c>
      <c r="AD810" s="54">
        <v>0</v>
      </c>
      <c r="AE810" s="54">
        <v>94.803927000000002</v>
      </c>
      <c r="AF810" s="54">
        <v>7.571625</v>
      </c>
      <c r="AG810" s="53">
        <v>67.960680999999994</v>
      </c>
      <c r="AH810" s="53">
        <v>4.8677999999999999E-2</v>
      </c>
      <c r="AI810" s="54">
        <v>0</v>
      </c>
      <c r="AJ810" s="54">
        <v>1.573172</v>
      </c>
      <c r="AK810" s="53">
        <v>1.9980000000000002</v>
      </c>
      <c r="AL810" s="53">
        <v>0</v>
      </c>
      <c r="AM810" s="53">
        <v>2.1330000000000002E-2</v>
      </c>
      <c r="AN810" s="53">
        <v>0.110722</v>
      </c>
      <c r="AO810" s="53">
        <v>0</v>
      </c>
      <c r="AP810" s="53">
        <v>1.9953620000000001</v>
      </c>
      <c r="AQ810" s="53">
        <v>1.452253</v>
      </c>
      <c r="AR810" s="53">
        <v>2.7517E-2</v>
      </c>
      <c r="AS810" s="53">
        <v>2.4511999999999999E-2</v>
      </c>
      <c r="AT810" s="53">
        <v>1.174418</v>
      </c>
      <c r="AU810" s="109">
        <v>0</v>
      </c>
      <c r="AV810" s="109">
        <v>1.4135E-2</v>
      </c>
    </row>
    <row r="811" spans="1:48" x14ac:dyDescent="0.3">
      <c r="A811" s="9">
        <v>810</v>
      </c>
      <c r="B811" s="3">
        <v>43522</v>
      </c>
      <c r="C811" s="112">
        <v>4.9518250000000004</v>
      </c>
      <c r="D811" s="54">
        <v>1.4905E-2</v>
      </c>
      <c r="E811" s="112">
        <v>2.4510000000000001E-2</v>
      </c>
      <c r="F811" s="54">
        <v>4.259925</v>
      </c>
      <c r="G811" s="54">
        <v>1.616328</v>
      </c>
      <c r="H811" s="54">
        <v>5.5446710000000001</v>
      </c>
      <c r="I811" s="54">
        <v>3.2955999999999999E-2</v>
      </c>
      <c r="J811" s="54">
        <v>1.500591</v>
      </c>
      <c r="K811" s="54">
        <v>0.90709899999999999</v>
      </c>
      <c r="L811" s="54">
        <v>1.614951</v>
      </c>
      <c r="M811" s="54">
        <v>0.14754900000000001</v>
      </c>
      <c r="N811" s="54">
        <v>1.193036</v>
      </c>
      <c r="O811" s="54">
        <v>0.110468</v>
      </c>
      <c r="P811" s="54">
        <v>6.153886</v>
      </c>
      <c r="Q811" s="54">
        <v>0</v>
      </c>
      <c r="R811" s="54">
        <v>2.6317E-2</v>
      </c>
      <c r="S811" s="54">
        <v>2.4702000000000002</v>
      </c>
      <c r="T811" s="54">
        <v>3.2014000000000001E-2</v>
      </c>
      <c r="U811" s="54">
        <v>0</v>
      </c>
      <c r="V811" s="54">
        <v>0</v>
      </c>
      <c r="W811" s="54">
        <v>1.5916840000000001</v>
      </c>
      <c r="X811" s="54">
        <v>1.9359999999999999E-2</v>
      </c>
      <c r="Y811" s="54">
        <v>1.4006099999999999</v>
      </c>
      <c r="Z811" s="54">
        <v>0</v>
      </c>
      <c r="AA811" s="54">
        <v>5.6251740000000003</v>
      </c>
      <c r="AB811" s="54">
        <v>0</v>
      </c>
      <c r="AC811" s="54">
        <v>0</v>
      </c>
      <c r="AD811" s="54">
        <v>0</v>
      </c>
      <c r="AE811" s="54">
        <v>94.700551000000004</v>
      </c>
      <c r="AF811" s="54">
        <v>7.5705340000000003</v>
      </c>
      <c r="AG811" s="53">
        <v>67.937306000000007</v>
      </c>
      <c r="AH811" s="53">
        <v>4.8599000000000003E-2</v>
      </c>
      <c r="AI811" s="54">
        <v>0</v>
      </c>
      <c r="AJ811" s="54">
        <v>1.5712379999999999</v>
      </c>
      <c r="AK811" s="53">
        <v>1.9928999999999999</v>
      </c>
      <c r="AL811" s="53">
        <v>0</v>
      </c>
      <c r="AM811" s="53">
        <v>2.1488E-2</v>
      </c>
      <c r="AN811" s="53">
        <v>0.11047700000000001</v>
      </c>
      <c r="AO811" s="53">
        <v>0</v>
      </c>
      <c r="AP811" s="53">
        <v>1.9646809999999999</v>
      </c>
      <c r="AQ811" s="53">
        <v>1.452253</v>
      </c>
      <c r="AR811" s="53">
        <v>2.7223000000000001E-2</v>
      </c>
      <c r="AS811" s="53">
        <v>2.4378E-2</v>
      </c>
      <c r="AT811" s="53">
        <v>1.172051</v>
      </c>
      <c r="AU811" s="109">
        <v>0</v>
      </c>
      <c r="AV811" s="109">
        <v>1.4047E-2</v>
      </c>
    </row>
    <row r="812" spans="1:48" x14ac:dyDescent="0.3">
      <c r="A812" s="9">
        <v>811</v>
      </c>
      <c r="B812" s="3">
        <v>43521</v>
      </c>
      <c r="C812" s="112">
        <v>4.9488750000000001</v>
      </c>
      <c r="D812" s="54">
        <v>1.4898E-2</v>
      </c>
      <c r="E812" s="112">
        <v>2.4497000000000001E-2</v>
      </c>
      <c r="F812" s="54">
        <v>4.2582680000000002</v>
      </c>
      <c r="G812" s="54">
        <v>1.617491</v>
      </c>
      <c r="H812" s="54">
        <v>5.5505449999999996</v>
      </c>
      <c r="I812" s="54">
        <v>3.2867E-2</v>
      </c>
      <c r="J812" s="54">
        <v>1.489412</v>
      </c>
      <c r="K812" s="54">
        <v>0.88863599999999998</v>
      </c>
      <c r="L812" s="54">
        <v>1.6160369999999999</v>
      </c>
      <c r="M812" s="54">
        <v>0.14746000000000001</v>
      </c>
      <c r="N812" s="54">
        <v>1.189133</v>
      </c>
      <c r="O812" s="54">
        <v>0.110403</v>
      </c>
      <c r="P812" s="54">
        <v>6.1493029999999997</v>
      </c>
      <c r="Q812" s="54">
        <v>0</v>
      </c>
      <c r="R812" s="54">
        <v>2.6082000000000001E-2</v>
      </c>
      <c r="S812" s="54">
        <v>2.4475000000000002</v>
      </c>
      <c r="T812" s="54">
        <v>3.1921999999999999E-2</v>
      </c>
      <c r="U812" s="54">
        <v>0</v>
      </c>
      <c r="V812" s="54">
        <v>0</v>
      </c>
      <c r="W812" s="54">
        <v>1.5880749999999999</v>
      </c>
      <c r="X812" s="54">
        <v>1.9359999999999999E-2</v>
      </c>
      <c r="Y812" s="54">
        <v>1.3880999999999999</v>
      </c>
      <c r="Z812" s="54">
        <v>0</v>
      </c>
      <c r="AA812" s="54">
        <v>5.6343269999999999</v>
      </c>
      <c r="AB812" s="54">
        <v>0</v>
      </c>
      <c r="AC812" s="54">
        <v>0</v>
      </c>
      <c r="AD812" s="54">
        <v>0</v>
      </c>
      <c r="AE812" s="54">
        <v>94.705260999999993</v>
      </c>
      <c r="AF812" s="54">
        <v>7.5613669999999997</v>
      </c>
      <c r="AG812" s="53">
        <v>67.876146000000006</v>
      </c>
      <c r="AH812" s="53">
        <v>4.8578999999999997E-2</v>
      </c>
      <c r="AI812" s="54">
        <v>0</v>
      </c>
      <c r="AJ812" s="54">
        <v>1.568343</v>
      </c>
      <c r="AK812" s="53">
        <v>1.9913000000000001</v>
      </c>
      <c r="AL812" s="53">
        <v>0</v>
      </c>
      <c r="AM812" s="53">
        <v>2.1484E-2</v>
      </c>
      <c r="AN812" s="53">
        <v>0.110065</v>
      </c>
      <c r="AO812" s="53">
        <v>0</v>
      </c>
      <c r="AP812" s="53">
        <v>1.9646809999999999</v>
      </c>
      <c r="AQ812" s="53">
        <v>1.452253</v>
      </c>
      <c r="AR812" s="53">
        <v>2.7223000000000001E-2</v>
      </c>
      <c r="AS812" s="53">
        <v>2.4378E-2</v>
      </c>
      <c r="AT812" s="53">
        <v>1.175888</v>
      </c>
      <c r="AU812" s="109">
        <v>0</v>
      </c>
      <c r="AV812" s="109">
        <v>1.4520999999999999E-2</v>
      </c>
    </row>
    <row r="813" spans="1:48" x14ac:dyDescent="0.3">
      <c r="A813" s="9">
        <v>812</v>
      </c>
      <c r="B813" s="3">
        <v>43518</v>
      </c>
      <c r="C813" s="112">
        <v>4.9397719999999996</v>
      </c>
      <c r="D813" s="54">
        <v>1.4879E-2</v>
      </c>
      <c r="E813" s="112">
        <v>2.4452000000000002E-2</v>
      </c>
      <c r="F813" s="54">
        <v>4.2497870000000004</v>
      </c>
      <c r="G813" s="54">
        <v>1.6201559999999999</v>
      </c>
      <c r="H813" s="54">
        <v>5.5507439999999999</v>
      </c>
      <c r="I813" s="54">
        <v>3.3158E-2</v>
      </c>
      <c r="J813" s="54">
        <v>1.475716</v>
      </c>
      <c r="K813" s="54">
        <v>0.87678299999999998</v>
      </c>
      <c r="L813" s="54">
        <v>1.6171720000000001</v>
      </c>
      <c r="M813" s="54">
        <v>0.14724599999999999</v>
      </c>
      <c r="N813" s="54">
        <v>1.185721</v>
      </c>
      <c r="O813" s="54">
        <v>0.11020199999999999</v>
      </c>
      <c r="P813" s="54">
        <v>6.1433280000000003</v>
      </c>
      <c r="Q813" s="54">
        <v>0</v>
      </c>
      <c r="R813" s="54">
        <v>2.596E-2</v>
      </c>
      <c r="S813" s="54">
        <v>2.4264999999999999</v>
      </c>
      <c r="T813" s="54">
        <v>3.1557000000000002E-2</v>
      </c>
      <c r="U813" s="54">
        <v>0</v>
      </c>
      <c r="V813" s="54">
        <v>0</v>
      </c>
      <c r="W813" s="54">
        <v>1.5857680000000001</v>
      </c>
      <c r="X813" s="54">
        <v>1.9337E-2</v>
      </c>
      <c r="Y813" s="54">
        <v>1.3766500000000002</v>
      </c>
      <c r="Z813" s="54">
        <v>0</v>
      </c>
      <c r="AA813" s="54">
        <v>5.6304020000000001</v>
      </c>
      <c r="AB813" s="54">
        <v>0</v>
      </c>
      <c r="AC813" s="54">
        <v>0</v>
      </c>
      <c r="AD813" s="54">
        <v>0</v>
      </c>
      <c r="AE813" s="54">
        <v>94.613781000000003</v>
      </c>
      <c r="AF813" s="54">
        <v>7.5422799999999999</v>
      </c>
      <c r="AG813" s="53">
        <v>67.755212</v>
      </c>
      <c r="AH813" s="53">
        <v>4.8478E-2</v>
      </c>
      <c r="AI813" s="54">
        <v>0</v>
      </c>
      <c r="AJ813" s="54">
        <v>1.566432</v>
      </c>
      <c r="AK813" s="53">
        <v>1.9911999999999999</v>
      </c>
      <c r="AL813" s="53">
        <v>0</v>
      </c>
      <c r="AM813" s="53">
        <v>2.1368000000000002E-2</v>
      </c>
      <c r="AN813" s="53">
        <v>0.109512</v>
      </c>
      <c r="AO813" s="53">
        <v>0</v>
      </c>
      <c r="AP813" s="53">
        <v>1.9646809999999999</v>
      </c>
      <c r="AQ813" s="53">
        <v>1.452253</v>
      </c>
      <c r="AR813" s="53">
        <v>2.7223000000000001E-2</v>
      </c>
      <c r="AS813" s="53">
        <v>2.4378E-2</v>
      </c>
      <c r="AT813" s="53">
        <v>1.173095</v>
      </c>
      <c r="AU813" s="109">
        <v>0</v>
      </c>
      <c r="AV813" s="109">
        <v>1.4466E-2</v>
      </c>
    </row>
    <row r="814" spans="1:48" x14ac:dyDescent="0.3">
      <c r="A814" s="9">
        <v>813</v>
      </c>
      <c r="B814" s="3">
        <v>43517</v>
      </c>
      <c r="C814" s="112">
        <v>4.9370599999999998</v>
      </c>
      <c r="D814" s="54">
        <v>1.4871000000000001E-2</v>
      </c>
      <c r="E814" s="112">
        <v>2.4437E-2</v>
      </c>
      <c r="F814" s="54">
        <v>4.2454830000000001</v>
      </c>
      <c r="G814" s="54">
        <v>1.6178140000000001</v>
      </c>
      <c r="H814" s="54">
        <v>5.5297010000000002</v>
      </c>
      <c r="I814" s="54">
        <v>3.3238999999999998E-2</v>
      </c>
      <c r="J814" s="54">
        <v>1.46835</v>
      </c>
      <c r="K814" s="54">
        <v>0.875552</v>
      </c>
      <c r="L814" s="54">
        <v>1.6146959999999999</v>
      </c>
      <c r="M814" s="54">
        <v>0.14716899999999999</v>
      </c>
      <c r="N814" s="54">
        <v>1.1848609999999999</v>
      </c>
      <c r="O814" s="54">
        <v>0.110137</v>
      </c>
      <c r="P814" s="54">
        <v>6.1484620000000003</v>
      </c>
      <c r="Q814" s="54">
        <v>0</v>
      </c>
      <c r="R814" s="54">
        <v>2.5833999999999999E-2</v>
      </c>
      <c r="S814" s="54">
        <v>2.4112999999999998</v>
      </c>
      <c r="T814" s="54">
        <v>3.1579999999999997E-2</v>
      </c>
      <c r="U814" s="54">
        <v>0</v>
      </c>
      <c r="V814" s="54">
        <v>0</v>
      </c>
      <c r="W814" s="54">
        <v>1.585456</v>
      </c>
      <c r="X814" s="54">
        <v>1.9323E-2</v>
      </c>
      <c r="Y814" s="54">
        <v>1.36798</v>
      </c>
      <c r="Z814" s="54">
        <v>0</v>
      </c>
      <c r="AA814" s="54">
        <v>5.611783</v>
      </c>
      <c r="AB814" s="54">
        <v>0</v>
      </c>
      <c r="AC814" s="54">
        <v>0</v>
      </c>
      <c r="AD814" s="54">
        <v>0</v>
      </c>
      <c r="AE814" s="54">
        <v>94.599035000000001</v>
      </c>
      <c r="AF814" s="54">
        <v>7.5438029999999996</v>
      </c>
      <c r="AG814" s="53">
        <v>67.757209000000003</v>
      </c>
      <c r="AH814" s="53">
        <v>4.8382000000000001E-2</v>
      </c>
      <c r="AI814" s="54">
        <v>0</v>
      </c>
      <c r="AJ814" s="54">
        <v>1.5661229999999999</v>
      </c>
      <c r="AK814" s="53">
        <v>1.9793999999999998</v>
      </c>
      <c r="AL814" s="53">
        <v>0</v>
      </c>
      <c r="AM814" s="53">
        <v>2.1198999999999999E-2</v>
      </c>
      <c r="AN814" s="53">
        <v>0.10903500000000001</v>
      </c>
      <c r="AO814" s="53">
        <v>0</v>
      </c>
      <c r="AP814" s="53">
        <v>1.9646809999999999</v>
      </c>
      <c r="AQ814" s="53">
        <v>1.452253</v>
      </c>
      <c r="AR814" s="53">
        <v>2.7223000000000001E-2</v>
      </c>
      <c r="AS814" s="53">
        <v>2.4378E-2</v>
      </c>
      <c r="AT814" s="53">
        <v>1.169376</v>
      </c>
      <c r="AU814" s="109">
        <v>0</v>
      </c>
      <c r="AV814" s="109">
        <v>1.4449E-2</v>
      </c>
    </row>
    <row r="815" spans="1:48" x14ac:dyDescent="0.3">
      <c r="A815" s="9">
        <v>814</v>
      </c>
      <c r="B815" s="3">
        <v>43516</v>
      </c>
      <c r="C815" s="112">
        <v>4.9339550000000001</v>
      </c>
      <c r="D815" s="54">
        <v>1.4858E-2</v>
      </c>
      <c r="E815" s="112">
        <v>2.4416E-2</v>
      </c>
      <c r="F815" s="54">
        <v>4.2423960000000003</v>
      </c>
      <c r="G815" s="54">
        <v>1.615639</v>
      </c>
      <c r="H815" s="54">
        <v>5.5345180000000003</v>
      </c>
      <c r="I815" s="54">
        <v>3.2941999999999999E-2</v>
      </c>
      <c r="J815" s="54">
        <v>1.467865</v>
      </c>
      <c r="K815" s="54">
        <v>0.86731800000000003</v>
      </c>
      <c r="L815" s="54">
        <v>1.61304</v>
      </c>
      <c r="M815" s="54">
        <v>0.147093</v>
      </c>
      <c r="N815" s="54">
        <v>1.1835020000000001</v>
      </c>
      <c r="O815" s="54">
        <v>0.11006199999999999</v>
      </c>
      <c r="P815" s="54">
        <v>6.1524539999999996</v>
      </c>
      <c r="Q815" s="54">
        <v>0</v>
      </c>
      <c r="R815" s="54">
        <v>2.5633E-2</v>
      </c>
      <c r="S815" s="54">
        <v>2.3999000000000001</v>
      </c>
      <c r="T815" s="54">
        <v>3.1600000000000003E-2</v>
      </c>
      <c r="U815" s="54">
        <v>0</v>
      </c>
      <c r="V815" s="54">
        <v>0</v>
      </c>
      <c r="W815" s="54">
        <v>1.586047</v>
      </c>
      <c r="X815" s="54">
        <v>1.9307000000000001E-2</v>
      </c>
      <c r="Y815" s="54">
        <v>1.3614899999999999</v>
      </c>
      <c r="Z815" s="54">
        <v>0</v>
      </c>
      <c r="AA815" s="54">
        <v>5.618798</v>
      </c>
      <c r="AB815" s="54">
        <v>0</v>
      </c>
      <c r="AC815" s="54">
        <v>0</v>
      </c>
      <c r="AD815" s="54">
        <v>0</v>
      </c>
      <c r="AE815" s="54">
        <v>94.553297999999998</v>
      </c>
      <c r="AF815" s="54">
        <v>7.5344139999999999</v>
      </c>
      <c r="AG815" s="53">
        <v>67.712739999999997</v>
      </c>
      <c r="AH815" s="53">
        <v>4.8306000000000002E-2</v>
      </c>
      <c r="AI815" s="54">
        <v>0</v>
      </c>
      <c r="AJ815" s="54">
        <v>1.566648</v>
      </c>
      <c r="AK815" s="53">
        <v>1.9695</v>
      </c>
      <c r="AL815" s="53">
        <v>0</v>
      </c>
      <c r="AM815" s="53">
        <v>2.1090000000000001E-2</v>
      </c>
      <c r="AN815" s="53">
        <v>0.108558</v>
      </c>
      <c r="AO815" s="53">
        <v>0</v>
      </c>
      <c r="AP815" s="53">
        <v>1.9646809999999999</v>
      </c>
      <c r="AQ815" s="53">
        <v>1.452253</v>
      </c>
      <c r="AR815" s="53">
        <v>2.7223000000000001E-2</v>
      </c>
      <c r="AS815" s="53">
        <v>2.4378E-2</v>
      </c>
      <c r="AT815" s="53">
        <v>1.1684680000000001</v>
      </c>
      <c r="AU815" s="109">
        <v>0</v>
      </c>
      <c r="AV815" s="109">
        <v>1.4337000000000001E-2</v>
      </c>
    </row>
    <row r="816" spans="1:48" x14ac:dyDescent="0.3">
      <c r="A816" s="9">
        <v>815</v>
      </c>
      <c r="B816" s="3">
        <v>43515</v>
      </c>
      <c r="C816" s="112">
        <v>4.9308860000000001</v>
      </c>
      <c r="D816" s="54">
        <v>1.4857E-2</v>
      </c>
      <c r="E816" s="112">
        <v>2.4400999999999999E-2</v>
      </c>
      <c r="F816" s="54">
        <v>4.2378479999999996</v>
      </c>
      <c r="G816" s="54">
        <v>1.614457</v>
      </c>
      <c r="H816" s="54">
        <v>5.5189399999999997</v>
      </c>
      <c r="I816" s="54">
        <v>3.2746999999999998E-2</v>
      </c>
      <c r="J816" s="54">
        <v>1.4630019999999999</v>
      </c>
      <c r="K816" s="54">
        <v>0.86935600000000002</v>
      </c>
      <c r="L816" s="54">
        <v>1.6117539999999999</v>
      </c>
      <c r="M816" s="54">
        <v>0.14701800000000001</v>
      </c>
      <c r="N816" s="54">
        <v>1.1818930000000001</v>
      </c>
      <c r="O816" s="54">
        <v>0.10999399999999999</v>
      </c>
      <c r="P816" s="54">
        <v>6.1532150000000003</v>
      </c>
      <c r="Q816" s="54">
        <v>0</v>
      </c>
      <c r="R816" s="54">
        <v>2.5569999999999999E-2</v>
      </c>
      <c r="S816" s="54">
        <v>2.3955000000000002</v>
      </c>
      <c r="T816" s="54">
        <v>3.1392999999999997E-2</v>
      </c>
      <c r="U816" s="54">
        <v>0</v>
      </c>
      <c r="V816" s="54">
        <v>0</v>
      </c>
      <c r="W816" s="54">
        <v>1.5851519999999999</v>
      </c>
      <c r="X816" s="54">
        <v>1.9297000000000002E-2</v>
      </c>
      <c r="Y816" s="54">
        <v>1.3591</v>
      </c>
      <c r="Z816" s="54">
        <v>0</v>
      </c>
      <c r="AA816" s="54">
        <v>5.6030870000000004</v>
      </c>
      <c r="AB816" s="54">
        <v>0</v>
      </c>
      <c r="AC816" s="54">
        <v>0</v>
      </c>
      <c r="AD816" s="54">
        <v>0</v>
      </c>
      <c r="AE816" s="54">
        <v>94.522569000000004</v>
      </c>
      <c r="AF816" s="54">
        <v>7.5183619999999998</v>
      </c>
      <c r="AG816" s="53">
        <v>67.619033999999999</v>
      </c>
      <c r="AH816" s="53">
        <v>4.8266000000000003E-2</v>
      </c>
      <c r="AI816" s="54">
        <v>0</v>
      </c>
      <c r="AJ816" s="54">
        <v>1.565744</v>
      </c>
      <c r="AK816" s="53">
        <v>1.9673</v>
      </c>
      <c r="AL816" s="53">
        <v>0</v>
      </c>
      <c r="AM816" s="53">
        <v>2.0986000000000001E-2</v>
      </c>
      <c r="AN816" s="53">
        <v>0.108333</v>
      </c>
      <c r="AO816" s="53">
        <v>0</v>
      </c>
      <c r="AP816" s="53">
        <v>1.9546779999999999</v>
      </c>
      <c r="AQ816" s="53">
        <v>1.452253</v>
      </c>
      <c r="AR816" s="53">
        <v>2.7144000000000001E-2</v>
      </c>
      <c r="AS816" s="53">
        <v>2.4278000000000001E-2</v>
      </c>
      <c r="AT816" s="53">
        <v>1.16696</v>
      </c>
      <c r="AU816" s="109">
        <v>0</v>
      </c>
      <c r="AV816" s="109">
        <v>1.4250000000000001E-2</v>
      </c>
    </row>
    <row r="817" spans="1:48" x14ac:dyDescent="0.3">
      <c r="A817" s="9">
        <v>816</v>
      </c>
      <c r="B817" s="3">
        <v>43514</v>
      </c>
      <c r="C817" s="112">
        <v>4.92767</v>
      </c>
      <c r="D817" s="54">
        <v>1.4848999999999999E-2</v>
      </c>
      <c r="E817" s="112">
        <v>2.4386000000000001E-2</v>
      </c>
      <c r="F817" s="54">
        <v>4.2348020000000002</v>
      </c>
      <c r="G817" s="54">
        <v>1.6163639999999999</v>
      </c>
      <c r="H817" s="54">
        <v>5.4848949999999999</v>
      </c>
      <c r="I817" s="54">
        <v>3.2378999999999998E-2</v>
      </c>
      <c r="J817" s="54">
        <v>1.4817560000000001</v>
      </c>
      <c r="K817" s="54">
        <v>0.86879300000000004</v>
      </c>
      <c r="L817" s="54">
        <v>1.613246</v>
      </c>
      <c r="M817" s="54">
        <v>0.146926</v>
      </c>
      <c r="N817" s="54">
        <v>1.1790080000000001</v>
      </c>
      <c r="O817" s="54">
        <v>0.109928</v>
      </c>
      <c r="P817" s="54">
        <v>6.1395759999999999</v>
      </c>
      <c r="Q817" s="54">
        <v>0</v>
      </c>
      <c r="R817" s="54">
        <v>2.572E-2</v>
      </c>
      <c r="S817" s="54">
        <v>2.4165999999999999</v>
      </c>
      <c r="T817" s="54">
        <v>3.1205E-2</v>
      </c>
      <c r="U817" s="54">
        <v>0</v>
      </c>
      <c r="V817" s="54">
        <v>0</v>
      </c>
      <c r="W817" s="54">
        <v>1.584867</v>
      </c>
      <c r="X817" s="54">
        <v>1.9297000000000002E-2</v>
      </c>
      <c r="Y817" s="54">
        <v>1.37121</v>
      </c>
      <c r="Z817" s="54">
        <v>0</v>
      </c>
      <c r="AA817" s="54">
        <v>5.568346</v>
      </c>
      <c r="AB817" s="54">
        <v>0</v>
      </c>
      <c r="AC817" s="54">
        <v>0</v>
      </c>
      <c r="AD817" s="54">
        <v>0</v>
      </c>
      <c r="AE817" s="54">
        <v>94.520427999999995</v>
      </c>
      <c r="AF817" s="54">
        <v>7.5121419999999999</v>
      </c>
      <c r="AG817" s="53">
        <v>67.541478999999995</v>
      </c>
      <c r="AH817" s="53">
        <v>4.8313000000000002E-2</v>
      </c>
      <c r="AI817" s="54">
        <v>0</v>
      </c>
      <c r="AJ817" s="54">
        <v>1.565083</v>
      </c>
      <c r="AK817" s="53">
        <v>1.9637000000000002</v>
      </c>
      <c r="AL817" s="53">
        <v>0</v>
      </c>
      <c r="AM817" s="53">
        <v>2.0559999999999998E-2</v>
      </c>
      <c r="AN817" s="53">
        <v>0.108499</v>
      </c>
      <c r="AO817" s="53">
        <v>0</v>
      </c>
      <c r="AP817" s="53">
        <v>1.9546779999999999</v>
      </c>
      <c r="AQ817" s="53">
        <v>1.452253</v>
      </c>
      <c r="AR817" s="53">
        <v>2.7144000000000001E-2</v>
      </c>
      <c r="AS817" s="53">
        <v>2.4278000000000001E-2</v>
      </c>
      <c r="AT817" s="53">
        <v>1.165789</v>
      </c>
      <c r="AU817" s="109">
        <v>0</v>
      </c>
      <c r="AV817" s="109">
        <v>1.4166E-2</v>
      </c>
    </row>
    <row r="818" spans="1:48" x14ac:dyDescent="0.3">
      <c r="A818" s="9">
        <v>817</v>
      </c>
      <c r="B818" s="3">
        <v>43511</v>
      </c>
      <c r="C818" s="112">
        <v>4.9185829999999999</v>
      </c>
      <c r="D818" s="54">
        <v>1.4825E-2</v>
      </c>
      <c r="E818" s="112">
        <v>2.4341999999999999E-2</v>
      </c>
      <c r="F818" s="54">
        <v>4.2265899999999998</v>
      </c>
      <c r="G818" s="54">
        <v>1.613991</v>
      </c>
      <c r="H818" s="54">
        <v>5.5096040000000004</v>
      </c>
      <c r="I818" s="54">
        <v>3.2298E-2</v>
      </c>
      <c r="J818" s="54">
        <v>1.478313</v>
      </c>
      <c r="K818" s="54">
        <v>0.866367</v>
      </c>
      <c r="L818" s="54">
        <v>1.6117010000000001</v>
      </c>
      <c r="M818" s="54">
        <v>0.14671300000000001</v>
      </c>
      <c r="N818" s="54">
        <v>1.178372</v>
      </c>
      <c r="O818" s="54">
        <v>0.109722</v>
      </c>
      <c r="P818" s="54">
        <v>6.1303229999999997</v>
      </c>
      <c r="Q818" s="54">
        <v>0</v>
      </c>
      <c r="R818" s="54">
        <v>2.5578E-2</v>
      </c>
      <c r="S818" s="54">
        <v>2.4152</v>
      </c>
      <c r="T818" s="54">
        <v>3.1313000000000001E-2</v>
      </c>
      <c r="U818" s="54">
        <v>0</v>
      </c>
      <c r="V818" s="54">
        <v>0</v>
      </c>
      <c r="W818" s="54">
        <v>1.5813090000000001</v>
      </c>
      <c r="X818" s="54">
        <v>1.9268E-2</v>
      </c>
      <c r="Y818" s="54">
        <v>1.3709099999999999</v>
      </c>
      <c r="Z818" s="54">
        <v>0</v>
      </c>
      <c r="AA818" s="54">
        <v>5.5937989999999997</v>
      </c>
      <c r="AB818" s="54">
        <v>0</v>
      </c>
      <c r="AC818" s="54">
        <v>0</v>
      </c>
      <c r="AD818" s="54">
        <v>0</v>
      </c>
      <c r="AE818" s="54">
        <v>94.409156999999993</v>
      </c>
      <c r="AF818" s="54">
        <v>7.4933379999999996</v>
      </c>
      <c r="AG818" s="53">
        <v>67.422157999999996</v>
      </c>
      <c r="AH818" s="53">
        <v>4.8250000000000001E-2</v>
      </c>
      <c r="AI818" s="54">
        <v>0</v>
      </c>
      <c r="AJ818" s="54">
        <v>1.561779</v>
      </c>
      <c r="AK818" s="53">
        <v>1.9727000000000001</v>
      </c>
      <c r="AL818" s="53">
        <v>0</v>
      </c>
      <c r="AM818" s="53">
        <v>2.0631E-2</v>
      </c>
      <c r="AN818" s="53">
        <v>0.10813200000000001</v>
      </c>
      <c r="AO818" s="53">
        <v>0</v>
      </c>
      <c r="AP818" s="53">
        <v>1.9546779999999999</v>
      </c>
      <c r="AQ818" s="53">
        <v>1.423243</v>
      </c>
      <c r="AR818" s="53">
        <v>2.7144000000000001E-2</v>
      </c>
      <c r="AS818" s="53">
        <v>2.4278000000000001E-2</v>
      </c>
      <c r="AT818" s="53">
        <v>1.1656789999999999</v>
      </c>
      <c r="AU818" s="109">
        <v>0</v>
      </c>
      <c r="AV818" s="109">
        <v>1.3903E-2</v>
      </c>
    </row>
    <row r="819" spans="1:48" x14ac:dyDescent="0.3">
      <c r="A819" s="9">
        <v>818</v>
      </c>
      <c r="B819" s="3">
        <v>43510</v>
      </c>
      <c r="C819" s="112">
        <v>4.9154879999999999</v>
      </c>
      <c r="D819" s="54">
        <v>1.4817E-2</v>
      </c>
      <c r="E819" s="112">
        <v>2.4327000000000001E-2</v>
      </c>
      <c r="F819" s="54">
        <v>4.2227639999999997</v>
      </c>
      <c r="G819" s="54">
        <v>1.6106860000000001</v>
      </c>
      <c r="H819" s="54">
        <v>5.4669480000000004</v>
      </c>
      <c r="I819" s="54">
        <v>3.2160000000000001E-2</v>
      </c>
      <c r="J819" s="54">
        <v>1.4641249999999999</v>
      </c>
      <c r="K819" s="54">
        <v>0.872278</v>
      </c>
      <c r="L819" s="54">
        <v>1.6103179999999999</v>
      </c>
      <c r="M819" s="54">
        <v>0.14663699999999999</v>
      </c>
      <c r="N819" s="54">
        <v>1.1756789999999999</v>
      </c>
      <c r="O819" s="54">
        <v>0.109657</v>
      </c>
      <c r="P819" s="54">
        <v>6.1309990000000001</v>
      </c>
      <c r="Q819" s="54">
        <v>0</v>
      </c>
      <c r="R819" s="54">
        <v>2.5537000000000001E-2</v>
      </c>
      <c r="S819" s="54">
        <v>2.3959999999999999</v>
      </c>
      <c r="T819" s="54">
        <v>3.1036999999999999E-2</v>
      </c>
      <c r="U819" s="54">
        <v>0</v>
      </c>
      <c r="V819" s="54">
        <v>0</v>
      </c>
      <c r="W819" s="54">
        <v>1.5818669999999999</v>
      </c>
      <c r="X819" s="54">
        <v>1.9264E-2</v>
      </c>
      <c r="Y819" s="54">
        <v>1.35995</v>
      </c>
      <c r="Z819" s="54">
        <v>0</v>
      </c>
      <c r="AA819" s="54">
        <v>5.5472510000000002</v>
      </c>
      <c r="AB819" s="54">
        <v>0</v>
      </c>
      <c r="AC819" s="54">
        <v>0</v>
      </c>
      <c r="AD819" s="54">
        <v>0</v>
      </c>
      <c r="AE819" s="54">
        <v>94.439120000000003</v>
      </c>
      <c r="AF819" s="54">
        <v>7.4812770000000004</v>
      </c>
      <c r="AG819" s="53">
        <v>67.375417999999996</v>
      </c>
      <c r="AH819" s="53">
        <v>4.8218999999999998E-2</v>
      </c>
      <c r="AI819" s="54">
        <v>0</v>
      </c>
      <c r="AJ819" s="54">
        <v>1.5624199999999999</v>
      </c>
      <c r="AK819" s="53">
        <v>1.9605000000000001</v>
      </c>
      <c r="AL819" s="53">
        <v>0</v>
      </c>
      <c r="AM819" s="53">
        <v>2.0323999999999998E-2</v>
      </c>
      <c r="AN819" s="53">
        <v>0.107977</v>
      </c>
      <c r="AO819" s="53">
        <v>0</v>
      </c>
      <c r="AP819" s="53">
        <v>1.9546779999999999</v>
      </c>
      <c r="AQ819" s="53">
        <v>1.423243</v>
      </c>
      <c r="AR819" s="53">
        <v>2.7144000000000001E-2</v>
      </c>
      <c r="AS819" s="53">
        <v>2.4278000000000001E-2</v>
      </c>
      <c r="AT819" s="53">
        <v>1.1627130000000001</v>
      </c>
      <c r="AU819" s="109">
        <v>0</v>
      </c>
      <c r="AV819" s="109">
        <v>1.3641E-2</v>
      </c>
    </row>
    <row r="820" spans="1:48" x14ac:dyDescent="0.3">
      <c r="A820" s="9">
        <v>819</v>
      </c>
      <c r="B820" s="3">
        <v>43509</v>
      </c>
      <c r="C820" s="112">
        <v>4.912496</v>
      </c>
      <c r="D820" s="54">
        <v>1.4807000000000001E-2</v>
      </c>
      <c r="E820" s="112">
        <v>2.4310999999999999E-2</v>
      </c>
      <c r="F820" s="54">
        <v>4.2221739999999999</v>
      </c>
      <c r="G820" s="54">
        <v>1.612957</v>
      </c>
      <c r="H820" s="54">
        <v>5.4839909999999996</v>
      </c>
      <c r="I820" s="54">
        <v>3.2287999999999997E-2</v>
      </c>
      <c r="J820" s="54">
        <v>1.4944470000000001</v>
      </c>
      <c r="K820" s="54">
        <v>0.88554299999999997</v>
      </c>
      <c r="L820" s="54">
        <v>1.611022</v>
      </c>
      <c r="M820" s="54">
        <v>0.146561</v>
      </c>
      <c r="N820" s="54">
        <v>1.1798550000000001</v>
      </c>
      <c r="O820" s="54">
        <v>0.109588</v>
      </c>
      <c r="P820" s="54">
        <v>6.1262590000000001</v>
      </c>
      <c r="Q820" s="54">
        <v>0</v>
      </c>
      <c r="R820" s="54">
        <v>2.5898999999999998E-2</v>
      </c>
      <c r="S820" s="54">
        <v>2.4407000000000001</v>
      </c>
      <c r="T820" s="54">
        <v>3.1196000000000002E-2</v>
      </c>
      <c r="U820" s="54">
        <v>0</v>
      </c>
      <c r="V820" s="54">
        <v>0</v>
      </c>
      <c r="W820" s="54">
        <v>1.5827370000000001</v>
      </c>
      <c r="X820" s="54">
        <v>1.9252999999999999E-2</v>
      </c>
      <c r="Y820" s="54">
        <v>1.3853099999999998</v>
      </c>
      <c r="Z820" s="54">
        <v>0</v>
      </c>
      <c r="AA820" s="54">
        <v>5.5681459999999996</v>
      </c>
      <c r="AB820" s="54">
        <v>0</v>
      </c>
      <c r="AC820" s="54">
        <v>0</v>
      </c>
      <c r="AD820" s="54">
        <v>0</v>
      </c>
      <c r="AE820" s="54">
        <v>94.408777000000001</v>
      </c>
      <c r="AF820" s="54">
        <v>7.4974550000000004</v>
      </c>
      <c r="AG820" s="53">
        <v>67.399327</v>
      </c>
      <c r="AH820" s="53">
        <v>4.8258000000000002E-2</v>
      </c>
      <c r="AI820" s="54">
        <v>0</v>
      </c>
      <c r="AJ820" s="54">
        <v>1.562659</v>
      </c>
      <c r="AK820" s="53">
        <v>1.9641999999999999</v>
      </c>
      <c r="AL820" s="53">
        <v>0</v>
      </c>
      <c r="AM820" s="53">
        <v>2.0504000000000001E-2</v>
      </c>
      <c r="AN820" s="53">
        <v>0.108456</v>
      </c>
      <c r="AO820" s="53">
        <v>0</v>
      </c>
      <c r="AP820" s="53">
        <v>1.9546779999999999</v>
      </c>
      <c r="AQ820" s="53">
        <v>1.423243</v>
      </c>
      <c r="AR820" s="53">
        <v>2.7144000000000001E-2</v>
      </c>
      <c r="AS820" s="53">
        <v>2.4278000000000001E-2</v>
      </c>
      <c r="AT820" s="53">
        <v>1.1634610000000001</v>
      </c>
      <c r="AU820" s="109">
        <v>0</v>
      </c>
      <c r="AV820" s="109">
        <v>1.3473000000000001E-2</v>
      </c>
    </row>
    <row r="821" spans="1:48" x14ac:dyDescent="0.3">
      <c r="A821" s="9">
        <v>820</v>
      </c>
      <c r="B821" s="3">
        <v>43508</v>
      </c>
      <c r="C821" s="112">
        <v>4.909427</v>
      </c>
      <c r="D821" s="54">
        <v>1.4799E-2</v>
      </c>
      <c r="E821" s="112">
        <v>2.4296000000000002E-2</v>
      </c>
      <c r="F821" s="54">
        <v>4.2181300000000004</v>
      </c>
      <c r="G821" s="54">
        <v>1.613964</v>
      </c>
      <c r="H821" s="54">
        <v>5.4705909999999998</v>
      </c>
      <c r="I821" s="54">
        <v>3.2153000000000001E-2</v>
      </c>
      <c r="J821" s="54">
        <v>1.500607</v>
      </c>
      <c r="K821" s="54">
        <v>0.88921700000000004</v>
      </c>
      <c r="L821" s="54">
        <v>1.611038</v>
      </c>
      <c r="M821" s="54">
        <v>0.14649499999999999</v>
      </c>
      <c r="N821" s="54">
        <v>1.1764699999999999</v>
      </c>
      <c r="O821" s="54">
        <v>0.10950799999999999</v>
      </c>
      <c r="P821" s="54">
        <v>6.1251509999999998</v>
      </c>
      <c r="Q821" s="54">
        <v>0</v>
      </c>
      <c r="R821" s="54">
        <v>2.5898999999999998E-2</v>
      </c>
      <c r="S821" s="54">
        <v>2.4565999999999999</v>
      </c>
      <c r="T821" s="54">
        <v>3.0741999999999998E-2</v>
      </c>
      <c r="U821" s="54">
        <v>0</v>
      </c>
      <c r="V821" s="54">
        <v>0</v>
      </c>
      <c r="W821" s="54">
        <v>1.582117</v>
      </c>
      <c r="X821" s="54">
        <v>1.9241999999999999E-2</v>
      </c>
      <c r="Y821" s="54">
        <v>1.3941400000000002</v>
      </c>
      <c r="Z821" s="54">
        <v>0</v>
      </c>
      <c r="AA821" s="54">
        <v>5.5592649999999999</v>
      </c>
      <c r="AB821" s="54">
        <v>0</v>
      </c>
      <c r="AC821" s="54">
        <v>0</v>
      </c>
      <c r="AD821" s="54">
        <v>0</v>
      </c>
      <c r="AE821" s="54">
        <v>94.346968000000004</v>
      </c>
      <c r="AF821" s="54">
        <v>7.501582</v>
      </c>
      <c r="AG821" s="53">
        <v>67.366534999999999</v>
      </c>
      <c r="AH821" s="53">
        <v>4.8286000000000003E-2</v>
      </c>
      <c r="AI821" s="54">
        <v>0</v>
      </c>
      <c r="AJ821" s="54">
        <v>1.5619350000000001</v>
      </c>
      <c r="AK821" s="53">
        <v>1.9643999999999999</v>
      </c>
      <c r="AL821" s="53">
        <v>0</v>
      </c>
      <c r="AM821" s="53">
        <v>2.0541E-2</v>
      </c>
      <c r="AN821" s="53">
        <v>0.108678</v>
      </c>
      <c r="AO821" s="53">
        <v>0</v>
      </c>
      <c r="AP821" s="53">
        <v>1.9538249999999999</v>
      </c>
      <c r="AQ821" s="53">
        <v>1.423243</v>
      </c>
      <c r="AR821" s="53">
        <v>2.7033000000000001E-2</v>
      </c>
      <c r="AS821" s="53">
        <v>2.4183E-2</v>
      </c>
      <c r="AT821" s="53">
        <v>1.1644099999999999</v>
      </c>
      <c r="AU821" s="109">
        <v>0</v>
      </c>
      <c r="AV821" s="109">
        <v>1.3278E-2</v>
      </c>
    </row>
    <row r="822" spans="1:48" x14ac:dyDescent="0.3">
      <c r="A822" s="9">
        <v>821</v>
      </c>
      <c r="B822" s="3">
        <v>43507</v>
      </c>
      <c r="C822" s="112">
        <v>4.906377</v>
      </c>
      <c r="D822" s="54">
        <v>1.4791E-2</v>
      </c>
      <c r="E822" s="112">
        <v>2.4281E-2</v>
      </c>
      <c r="F822" s="54">
        <v>4.2104869999999996</v>
      </c>
      <c r="G822" s="54">
        <v>1.6087400000000001</v>
      </c>
      <c r="H822" s="54">
        <v>5.4679650000000004</v>
      </c>
      <c r="I822" s="54">
        <v>3.2149999999999998E-2</v>
      </c>
      <c r="J822" s="54">
        <v>1.469897</v>
      </c>
      <c r="K822" s="54">
        <v>0.87612400000000001</v>
      </c>
      <c r="L822" s="54">
        <v>1.6081730000000001</v>
      </c>
      <c r="M822" s="54">
        <v>0.14640600000000001</v>
      </c>
      <c r="N822" s="54">
        <v>1.1731560000000001</v>
      </c>
      <c r="O822" s="54">
        <v>0.1094</v>
      </c>
      <c r="P822" s="54">
        <v>6.1234019999999996</v>
      </c>
      <c r="Q822" s="54">
        <v>0</v>
      </c>
      <c r="R822" s="54">
        <v>2.5642000000000002E-2</v>
      </c>
      <c r="S822" s="54">
        <v>2.4171999999999998</v>
      </c>
      <c r="T822" s="54">
        <v>3.0608E-2</v>
      </c>
      <c r="U822" s="54">
        <v>0</v>
      </c>
      <c r="V822" s="54">
        <v>0</v>
      </c>
      <c r="W822" s="54">
        <v>1.5801639999999999</v>
      </c>
      <c r="X822" s="54">
        <v>1.9230000000000001E-2</v>
      </c>
      <c r="Y822" s="54">
        <v>1.37205</v>
      </c>
      <c r="Z822" s="54">
        <v>0</v>
      </c>
      <c r="AA822" s="54">
        <v>5.5484099999999996</v>
      </c>
      <c r="AB822" s="54">
        <v>0</v>
      </c>
      <c r="AC822" s="54">
        <v>0</v>
      </c>
      <c r="AD822" s="54">
        <v>0</v>
      </c>
      <c r="AE822" s="54">
        <v>94.353941000000006</v>
      </c>
      <c r="AF822" s="54">
        <v>7.4797599999999997</v>
      </c>
      <c r="AG822" s="53">
        <v>67.290158000000005</v>
      </c>
      <c r="AH822" s="53">
        <v>4.8182999999999997E-2</v>
      </c>
      <c r="AI822" s="54">
        <v>0</v>
      </c>
      <c r="AJ822" s="54">
        <v>1.560543</v>
      </c>
      <c r="AK822" s="53">
        <v>1.9641999999999999</v>
      </c>
      <c r="AL822" s="53">
        <v>0</v>
      </c>
      <c r="AM822" s="53">
        <v>2.0485E-2</v>
      </c>
      <c r="AN822" s="53">
        <v>0.10784199999999999</v>
      </c>
      <c r="AO822" s="53">
        <v>0</v>
      </c>
      <c r="AP822" s="53">
        <v>1.9538249999999999</v>
      </c>
      <c r="AQ822" s="53">
        <v>1.423243</v>
      </c>
      <c r="AR822" s="53">
        <v>2.7033000000000001E-2</v>
      </c>
      <c r="AS822" s="53">
        <v>2.4183E-2</v>
      </c>
      <c r="AT822" s="53">
        <v>1.1610640000000001</v>
      </c>
      <c r="AU822" s="109">
        <v>0</v>
      </c>
      <c r="AV822" s="109">
        <v>1.3317000000000001E-2</v>
      </c>
    </row>
    <row r="823" spans="1:48" x14ac:dyDescent="0.3">
      <c r="A823" s="9">
        <v>822</v>
      </c>
      <c r="B823" s="3">
        <v>43504</v>
      </c>
      <c r="C823" s="112">
        <v>4.897284</v>
      </c>
      <c r="D823" s="54">
        <v>1.4766E-2</v>
      </c>
      <c r="E823" s="112">
        <v>2.4235E-2</v>
      </c>
      <c r="F823" s="54">
        <v>4.204885</v>
      </c>
      <c r="G823" s="54">
        <v>1.6067419999999999</v>
      </c>
      <c r="H823" s="54">
        <v>5.4722390000000001</v>
      </c>
      <c r="I823" s="54">
        <v>3.2029000000000002E-2</v>
      </c>
      <c r="J823" s="54">
        <v>1.4730300000000001</v>
      </c>
      <c r="K823" s="54">
        <v>0.88332100000000002</v>
      </c>
      <c r="L823" s="54">
        <v>1.6055120000000001</v>
      </c>
      <c r="M823" s="54">
        <v>0.14618999999999999</v>
      </c>
      <c r="N823" s="54">
        <v>1.1729799999999999</v>
      </c>
      <c r="O823" s="54">
        <v>0.109199</v>
      </c>
      <c r="P823" s="54">
        <v>6.1154169999999999</v>
      </c>
      <c r="Q823" s="54">
        <v>0</v>
      </c>
      <c r="R823" s="54">
        <v>2.5635000000000002E-2</v>
      </c>
      <c r="S823" s="54">
        <v>2.4244000000000003</v>
      </c>
      <c r="T823" s="54">
        <v>3.0603000000000002E-2</v>
      </c>
      <c r="U823" s="54">
        <v>0</v>
      </c>
      <c r="V823" s="54">
        <v>0</v>
      </c>
      <c r="W823" s="54">
        <v>1.5772699999999999</v>
      </c>
      <c r="X823" s="54">
        <v>1.9196999999999999E-2</v>
      </c>
      <c r="Y823" s="54">
        <v>1.3763800000000002</v>
      </c>
      <c r="Z823" s="54">
        <v>0</v>
      </c>
      <c r="AA823" s="54">
        <v>5.5476780000000003</v>
      </c>
      <c r="AB823" s="54">
        <v>0</v>
      </c>
      <c r="AC823" s="54">
        <v>0</v>
      </c>
      <c r="AD823" s="54">
        <v>0</v>
      </c>
      <c r="AE823" s="54">
        <v>94.221436999999995</v>
      </c>
      <c r="AF823" s="54">
        <v>7.4655579999999997</v>
      </c>
      <c r="AG823" s="53">
        <v>67.179513</v>
      </c>
      <c r="AH823" s="53">
        <v>4.8218999999999998E-2</v>
      </c>
      <c r="AI823" s="54">
        <v>0</v>
      </c>
      <c r="AJ823" s="54">
        <v>1.5572509999999999</v>
      </c>
      <c r="AK823" s="53">
        <v>1.9685999999999999</v>
      </c>
      <c r="AL823" s="53">
        <v>0</v>
      </c>
      <c r="AM823" s="53">
        <v>2.0612999999999999E-2</v>
      </c>
      <c r="AN823" s="53">
        <v>0.107622</v>
      </c>
      <c r="AO823" s="53">
        <v>0</v>
      </c>
      <c r="AP823" s="53">
        <v>1.9538249999999999</v>
      </c>
      <c r="AQ823" s="53">
        <v>1.423243</v>
      </c>
      <c r="AR823" s="53">
        <v>2.7033000000000001E-2</v>
      </c>
      <c r="AS823" s="53">
        <v>2.4183E-2</v>
      </c>
      <c r="AT823" s="53">
        <v>1.160439</v>
      </c>
      <c r="AU823" s="109">
        <v>0</v>
      </c>
      <c r="AV823" s="109">
        <v>1.329E-2</v>
      </c>
    </row>
    <row r="824" spans="1:48" x14ac:dyDescent="0.3">
      <c r="A824" s="9">
        <v>823</v>
      </c>
      <c r="B824" s="3">
        <v>43503</v>
      </c>
      <c r="C824" s="112">
        <v>4.8943149999999997</v>
      </c>
      <c r="D824" s="54">
        <v>1.4758E-2</v>
      </c>
      <c r="E824" s="112">
        <v>2.4219999999999998E-2</v>
      </c>
      <c r="F824" s="54">
        <v>4.2047869999999996</v>
      </c>
      <c r="G824" s="54">
        <v>1.6043689999999999</v>
      </c>
      <c r="H824" s="54">
        <v>5.4476789999999999</v>
      </c>
      <c r="I824" s="54">
        <v>3.2003999999999998E-2</v>
      </c>
      <c r="J824" s="54">
        <v>1.465125</v>
      </c>
      <c r="K824" s="54">
        <v>0.88308799999999998</v>
      </c>
      <c r="L824" s="54">
        <v>1.603232</v>
      </c>
      <c r="M824" s="54">
        <v>0.146119</v>
      </c>
      <c r="N824" s="54">
        <v>1.174228</v>
      </c>
      <c r="O824" s="54">
        <v>0.10913200000000001</v>
      </c>
      <c r="P824" s="54">
        <v>6.1166989999999997</v>
      </c>
      <c r="Q824" s="54">
        <v>0</v>
      </c>
      <c r="R824" s="54">
        <v>2.5701000000000002E-2</v>
      </c>
      <c r="S824" s="54">
        <v>2.4234999999999998</v>
      </c>
      <c r="T824" s="54">
        <v>3.1001999999999998E-2</v>
      </c>
      <c r="U824" s="54">
        <v>0</v>
      </c>
      <c r="V824" s="54">
        <v>0</v>
      </c>
      <c r="W824" s="54">
        <v>1.5788199999999999</v>
      </c>
      <c r="X824" s="54">
        <v>1.9188E-2</v>
      </c>
      <c r="Y824" s="54">
        <v>1.37541</v>
      </c>
      <c r="Z824" s="54">
        <v>0</v>
      </c>
      <c r="AA824" s="54">
        <v>5.5174409999999998</v>
      </c>
      <c r="AB824" s="54">
        <v>0</v>
      </c>
      <c r="AC824" s="54">
        <v>0</v>
      </c>
      <c r="AD824" s="54">
        <v>0</v>
      </c>
      <c r="AE824" s="54">
        <v>94.221710000000002</v>
      </c>
      <c r="AF824" s="54">
        <v>7.4574470000000002</v>
      </c>
      <c r="AG824" s="53">
        <v>67.142477</v>
      </c>
      <c r="AH824" s="53">
        <v>4.8252999999999997E-2</v>
      </c>
      <c r="AI824" s="54">
        <v>0</v>
      </c>
      <c r="AJ824" s="54">
        <v>1.5589759999999999</v>
      </c>
      <c r="AK824" s="53">
        <v>1.9639</v>
      </c>
      <c r="AL824" s="53">
        <v>0</v>
      </c>
      <c r="AM824" s="53">
        <v>2.0567999999999999E-2</v>
      </c>
      <c r="AN824" s="53">
        <v>0.107825</v>
      </c>
      <c r="AO824" s="53">
        <v>0</v>
      </c>
      <c r="AP824" s="53">
        <v>1.9538249999999999</v>
      </c>
      <c r="AQ824" s="53">
        <v>1.423243</v>
      </c>
      <c r="AR824" s="53">
        <v>2.7033000000000001E-2</v>
      </c>
      <c r="AS824" s="53">
        <v>2.4183E-2</v>
      </c>
      <c r="AT824" s="53">
        <v>1.1581699999999999</v>
      </c>
      <c r="AU824" s="109">
        <v>0</v>
      </c>
      <c r="AV824" s="109">
        <v>1.3497E-2</v>
      </c>
    </row>
    <row r="825" spans="1:48" x14ac:dyDescent="0.3">
      <c r="A825" s="9">
        <v>824</v>
      </c>
      <c r="B825" s="3">
        <v>43502</v>
      </c>
      <c r="C825" s="112">
        <v>4.891159</v>
      </c>
      <c r="D825" s="54">
        <v>1.4749999999999999E-2</v>
      </c>
      <c r="E825" s="112">
        <v>2.4205000000000001E-2</v>
      </c>
      <c r="F825" s="54">
        <v>4.1980320000000004</v>
      </c>
      <c r="G825" s="54">
        <v>1.6038380000000001</v>
      </c>
      <c r="H825" s="54">
        <v>5.4072259999999996</v>
      </c>
      <c r="I825" s="54">
        <v>3.1923E-2</v>
      </c>
      <c r="J825" s="54">
        <v>1.466869</v>
      </c>
      <c r="K825" s="54">
        <v>0.87571100000000002</v>
      </c>
      <c r="L825" s="54">
        <v>1.6028089999999999</v>
      </c>
      <c r="M825" s="54">
        <v>0.14604400000000001</v>
      </c>
      <c r="N825" s="54">
        <v>1.171967</v>
      </c>
      <c r="O825" s="54">
        <v>0.109066</v>
      </c>
      <c r="P825" s="54">
        <v>6.1151929999999997</v>
      </c>
      <c r="Q825" s="54">
        <v>0</v>
      </c>
      <c r="R825" s="54">
        <v>2.5662999999999998E-2</v>
      </c>
      <c r="S825" s="54">
        <v>2.4148999999999998</v>
      </c>
      <c r="T825" s="54">
        <v>3.1026000000000001E-2</v>
      </c>
      <c r="U825" s="54">
        <v>0</v>
      </c>
      <c r="V825" s="54">
        <v>0</v>
      </c>
      <c r="W825" s="54">
        <v>1.5783240000000001</v>
      </c>
      <c r="X825" s="54">
        <v>1.9172999999999999E-2</v>
      </c>
      <c r="Y825" s="54">
        <v>1.3706199999999999</v>
      </c>
      <c r="Z825" s="54">
        <v>0</v>
      </c>
      <c r="AA825" s="54">
        <v>5.4900500000000001</v>
      </c>
      <c r="AB825" s="54">
        <v>0</v>
      </c>
      <c r="AC825" s="54">
        <v>0</v>
      </c>
      <c r="AD825" s="54">
        <v>0</v>
      </c>
      <c r="AE825" s="54">
        <v>94.194581999999997</v>
      </c>
      <c r="AF825" s="54">
        <v>7.4487220000000001</v>
      </c>
      <c r="AG825" s="53">
        <v>67.071130999999994</v>
      </c>
      <c r="AH825" s="53">
        <v>4.8179E-2</v>
      </c>
      <c r="AI825" s="54">
        <v>0</v>
      </c>
      <c r="AJ825" s="54">
        <v>1.5585690000000001</v>
      </c>
      <c r="AK825" s="53">
        <v>1.9564000000000001</v>
      </c>
      <c r="AL825" s="53">
        <v>0</v>
      </c>
      <c r="AM825" s="53">
        <v>2.0611000000000001E-2</v>
      </c>
      <c r="AN825" s="53">
        <v>0.107476</v>
      </c>
      <c r="AO825" s="53">
        <v>0</v>
      </c>
      <c r="AP825" s="53">
        <v>1.9538249999999999</v>
      </c>
      <c r="AQ825" s="53">
        <v>1.423243</v>
      </c>
      <c r="AR825" s="53">
        <v>2.7033000000000001E-2</v>
      </c>
      <c r="AS825" s="53">
        <v>2.4183E-2</v>
      </c>
      <c r="AT825" s="53">
        <v>1.1576439999999999</v>
      </c>
      <c r="AU825" s="109">
        <v>0</v>
      </c>
      <c r="AV825" s="109">
        <v>1.3395000000000001E-2</v>
      </c>
    </row>
    <row r="826" spans="1:48" x14ac:dyDescent="0.3">
      <c r="A826" s="9">
        <v>825</v>
      </c>
      <c r="B826" s="3">
        <v>43501</v>
      </c>
      <c r="C826" s="112">
        <v>4.8882300000000001</v>
      </c>
      <c r="D826" s="54">
        <v>1.4742E-2</v>
      </c>
      <c r="E826" s="112">
        <v>2.419E-2</v>
      </c>
      <c r="F826" s="54">
        <v>4.1910780000000001</v>
      </c>
      <c r="G826" s="54">
        <v>1.603372</v>
      </c>
      <c r="H826" s="54">
        <v>5.4032609999999996</v>
      </c>
      <c r="I826" s="54">
        <v>3.2035000000000001E-2</v>
      </c>
      <c r="J826" s="54">
        <v>1.46746</v>
      </c>
      <c r="K826" s="54">
        <v>0.86702800000000002</v>
      </c>
      <c r="L826" s="54">
        <v>1.6026579999999999</v>
      </c>
      <c r="M826" s="54">
        <v>0.14596000000000001</v>
      </c>
      <c r="N826" s="54">
        <v>1.1693070000000001</v>
      </c>
      <c r="O826" s="54">
        <v>0.108999</v>
      </c>
      <c r="P826" s="54">
        <v>6.1184609999999999</v>
      </c>
      <c r="Q826" s="54">
        <v>0</v>
      </c>
      <c r="R826" s="54">
        <v>2.5798999999999999E-2</v>
      </c>
      <c r="S826" s="54">
        <v>2.4216000000000002</v>
      </c>
      <c r="T826" s="54">
        <v>3.0769999999999999E-2</v>
      </c>
      <c r="U826" s="54">
        <v>0</v>
      </c>
      <c r="V826" s="54">
        <v>0</v>
      </c>
      <c r="W826" s="54">
        <v>1.577467</v>
      </c>
      <c r="X826" s="54">
        <v>1.9161999999999998E-2</v>
      </c>
      <c r="Y826" s="54">
        <v>1.3744400000000001</v>
      </c>
      <c r="Z826" s="54">
        <v>0</v>
      </c>
      <c r="AA826" s="54">
        <v>5.5004439999999999</v>
      </c>
      <c r="AB826" s="54">
        <v>0</v>
      </c>
      <c r="AC826" s="54">
        <v>0</v>
      </c>
      <c r="AD826" s="54">
        <v>0</v>
      </c>
      <c r="AE826" s="54">
        <v>94.170466000000005</v>
      </c>
      <c r="AF826" s="54">
        <v>7.4477219999999997</v>
      </c>
      <c r="AG826" s="53">
        <v>67.051428999999999</v>
      </c>
      <c r="AH826" s="53">
        <v>4.8159E-2</v>
      </c>
      <c r="AI826" s="54">
        <v>0</v>
      </c>
      <c r="AJ826" s="54">
        <v>1.5578110000000001</v>
      </c>
      <c r="AK826" s="53">
        <v>1.9633999999999998</v>
      </c>
      <c r="AL826" s="53">
        <v>0</v>
      </c>
      <c r="AM826" s="53">
        <v>2.0567999999999999E-2</v>
      </c>
      <c r="AN826" s="53">
        <v>0.107769</v>
      </c>
      <c r="AO826" s="53">
        <v>0</v>
      </c>
      <c r="AP826" s="53">
        <v>1.9597800000000001</v>
      </c>
      <c r="AQ826" s="53">
        <v>1.423243</v>
      </c>
      <c r="AR826" s="53">
        <v>2.7068999999999999E-2</v>
      </c>
      <c r="AS826" s="53">
        <v>2.4087000000000001E-2</v>
      </c>
      <c r="AT826" s="53">
        <v>1.1575949999999999</v>
      </c>
      <c r="AU826" s="109">
        <v>0</v>
      </c>
      <c r="AV826" s="109">
        <v>1.3672999999999999E-2</v>
      </c>
    </row>
    <row r="827" spans="1:48" x14ac:dyDescent="0.3">
      <c r="A827" s="9">
        <v>826</v>
      </c>
      <c r="B827" s="3">
        <v>43500</v>
      </c>
      <c r="C827" s="112">
        <v>4.8851269999999998</v>
      </c>
      <c r="D827" s="54">
        <v>1.4734000000000001E-2</v>
      </c>
      <c r="E827" s="112">
        <v>2.4174999999999999E-2</v>
      </c>
      <c r="F827" s="54">
        <v>4.1857819999999997</v>
      </c>
      <c r="G827" s="54">
        <v>1.6038239999999999</v>
      </c>
      <c r="H827" s="54">
        <v>5.3744730000000001</v>
      </c>
      <c r="I827" s="54">
        <v>3.2096E-2</v>
      </c>
      <c r="J827" s="54">
        <v>1.468189</v>
      </c>
      <c r="K827" s="54">
        <v>0.88031300000000001</v>
      </c>
      <c r="L827" s="54">
        <v>1.6028290000000001</v>
      </c>
      <c r="M827" s="54">
        <v>0.14587</v>
      </c>
      <c r="N827" s="54">
        <v>1.167538</v>
      </c>
      <c r="O827" s="54">
        <v>0.108931</v>
      </c>
      <c r="P827" s="54">
        <v>6.1213749999999996</v>
      </c>
      <c r="Q827" s="54">
        <v>0</v>
      </c>
      <c r="R827" s="54">
        <v>2.5824E-2</v>
      </c>
      <c r="S827" s="54">
        <v>2.4232</v>
      </c>
      <c r="T827" s="54">
        <v>3.0259000000000001E-2</v>
      </c>
      <c r="U827" s="54">
        <v>0</v>
      </c>
      <c r="V827" s="54">
        <v>0</v>
      </c>
      <c r="W827" s="54">
        <v>1.577245</v>
      </c>
      <c r="X827" s="54">
        <v>1.9153E-2</v>
      </c>
      <c r="Y827" s="54">
        <v>1.37534</v>
      </c>
      <c r="Z827" s="54">
        <v>0</v>
      </c>
      <c r="AA827" s="54">
        <v>5.469919</v>
      </c>
      <c r="AB827" s="54">
        <v>0</v>
      </c>
      <c r="AC827" s="54">
        <v>0</v>
      </c>
      <c r="AD827" s="54">
        <v>0</v>
      </c>
      <c r="AE827" s="54">
        <v>94.246357000000003</v>
      </c>
      <c r="AF827" s="54">
        <v>7.4484120000000003</v>
      </c>
      <c r="AG827" s="53">
        <v>67.022301999999996</v>
      </c>
      <c r="AH827" s="53">
        <v>4.8084000000000002E-2</v>
      </c>
      <c r="AI827" s="54">
        <v>0</v>
      </c>
      <c r="AJ827" s="54">
        <v>1.557652</v>
      </c>
      <c r="AK827" s="53">
        <v>1.9537</v>
      </c>
      <c r="AL827" s="53">
        <v>0</v>
      </c>
      <c r="AM827" s="53">
        <v>2.0500999999999998E-2</v>
      </c>
      <c r="AN827" s="53">
        <v>0.107959</v>
      </c>
      <c r="AO827" s="53">
        <v>0</v>
      </c>
      <c r="AP827" s="53">
        <v>1.9597800000000001</v>
      </c>
      <c r="AQ827" s="53">
        <v>1.423243</v>
      </c>
      <c r="AR827" s="53">
        <v>2.7068999999999999E-2</v>
      </c>
      <c r="AS827" s="53">
        <v>2.4087000000000001E-2</v>
      </c>
      <c r="AT827" s="53">
        <v>1.1566939999999999</v>
      </c>
      <c r="AU827" s="109">
        <v>0</v>
      </c>
      <c r="AV827" s="109">
        <v>1.3722E-2</v>
      </c>
    </row>
    <row r="828" spans="1:48" x14ac:dyDescent="0.3">
      <c r="A828" s="9">
        <v>827</v>
      </c>
      <c r="B828" s="3">
        <v>43497</v>
      </c>
      <c r="C828" s="112">
        <v>4.8752649999999997</v>
      </c>
      <c r="D828" s="54">
        <v>1.4707E-2</v>
      </c>
      <c r="E828" s="112">
        <v>2.4131E-2</v>
      </c>
      <c r="F828" s="54">
        <v>4.1840099999999998</v>
      </c>
      <c r="G828" s="54">
        <v>1.604668</v>
      </c>
      <c r="H828" s="54">
        <v>5.3694259999999998</v>
      </c>
      <c r="I828" s="54">
        <v>3.2056000000000001E-2</v>
      </c>
      <c r="J828" s="54">
        <v>1.4839340000000001</v>
      </c>
      <c r="K828" s="54">
        <v>0.89024199999999998</v>
      </c>
      <c r="L828" s="54">
        <v>1.6039909999999999</v>
      </c>
      <c r="M828" s="54">
        <v>0.14566000000000001</v>
      </c>
      <c r="N828" s="54">
        <v>1.17056</v>
      </c>
      <c r="O828" s="54">
        <v>0.108726</v>
      </c>
      <c r="P828" s="54">
        <v>6.1127599999999997</v>
      </c>
      <c r="Q828" s="54">
        <v>0</v>
      </c>
      <c r="R828" s="54">
        <v>2.5930999999999999E-2</v>
      </c>
      <c r="S828" s="54">
        <v>2.4329000000000001</v>
      </c>
      <c r="T828" s="54">
        <v>3.0412999999999999E-2</v>
      </c>
      <c r="U828" s="54">
        <v>0</v>
      </c>
      <c r="V828" s="54">
        <v>0</v>
      </c>
      <c r="W828" s="54">
        <v>1.5745709999999999</v>
      </c>
      <c r="X828" s="54">
        <v>1.9123000000000001E-2</v>
      </c>
      <c r="Y828" s="54">
        <v>1.38107</v>
      </c>
      <c r="Z828" s="54">
        <v>0</v>
      </c>
      <c r="AA828" s="54">
        <v>5.4754699999999996</v>
      </c>
      <c r="AB828" s="54">
        <v>0</v>
      </c>
      <c r="AC828" s="54">
        <v>0</v>
      </c>
      <c r="AD828" s="54">
        <v>0</v>
      </c>
      <c r="AE828" s="54">
        <v>94.185010000000005</v>
      </c>
      <c r="AF828" s="54">
        <v>7.4600249999999999</v>
      </c>
      <c r="AG828" s="53">
        <v>67.006805999999997</v>
      </c>
      <c r="AH828" s="53">
        <v>4.7940000000000003E-2</v>
      </c>
      <c r="AI828" s="54">
        <v>0</v>
      </c>
      <c r="AJ828" s="54">
        <v>1.555194</v>
      </c>
      <c r="AK828" s="53">
        <v>1.9413</v>
      </c>
      <c r="AL828" s="53">
        <v>0</v>
      </c>
      <c r="AM828" s="53">
        <v>2.069E-2</v>
      </c>
      <c r="AN828" s="53">
        <v>0.108546</v>
      </c>
      <c r="AO828" s="53">
        <v>0</v>
      </c>
      <c r="AP828" s="53">
        <v>1.9597800000000001</v>
      </c>
      <c r="AQ828" s="53">
        <v>1.423243</v>
      </c>
      <c r="AR828" s="53">
        <v>2.7068999999999999E-2</v>
      </c>
      <c r="AS828" s="53">
        <v>2.4087000000000001E-2</v>
      </c>
      <c r="AT828" s="53">
        <v>1.158965</v>
      </c>
      <c r="AU828" s="109">
        <v>0</v>
      </c>
      <c r="AV828" s="109">
        <v>1.3428000000000001E-2</v>
      </c>
    </row>
    <row r="829" spans="1:48" x14ac:dyDescent="0.3">
      <c r="A829" s="9">
        <v>828</v>
      </c>
      <c r="B829" s="3">
        <v>43496</v>
      </c>
      <c r="C829" s="112">
        <v>4.8721860000000001</v>
      </c>
      <c r="D829" s="54">
        <v>1.4687E-2</v>
      </c>
      <c r="E829" s="112">
        <v>2.4115000000000001E-2</v>
      </c>
      <c r="F829" s="54">
        <v>4.1792350000000003</v>
      </c>
      <c r="G829" s="54">
        <v>1.6036859999999999</v>
      </c>
      <c r="H829" s="54">
        <v>5.4104340000000004</v>
      </c>
      <c r="I829" s="54">
        <v>3.2433999999999998E-2</v>
      </c>
      <c r="J829" s="54">
        <v>1.4880519999999999</v>
      </c>
      <c r="K829" s="54">
        <v>0.88512599999999997</v>
      </c>
      <c r="L829" s="54">
        <v>1.6014630000000001</v>
      </c>
      <c r="M829" s="54">
        <v>0.14558499999999999</v>
      </c>
      <c r="N829" s="54">
        <v>1.1706289999999999</v>
      </c>
      <c r="O829" s="54">
        <v>0.10865900000000001</v>
      </c>
      <c r="P829" s="54">
        <v>6.0831929999999996</v>
      </c>
      <c r="Q829" s="54">
        <v>0</v>
      </c>
      <c r="R829" s="54">
        <v>2.6082000000000001E-2</v>
      </c>
      <c r="S829" s="54">
        <v>2.423</v>
      </c>
      <c r="T829" s="54">
        <v>3.0417E-2</v>
      </c>
      <c r="U829" s="54">
        <v>0</v>
      </c>
      <c r="V829" s="54">
        <v>0</v>
      </c>
      <c r="W829" s="54">
        <v>1.5661369999999999</v>
      </c>
      <c r="X829" s="54">
        <v>1.9112000000000001E-2</v>
      </c>
      <c r="Y829" s="54">
        <v>1.37554</v>
      </c>
      <c r="Z829" s="54">
        <v>0</v>
      </c>
      <c r="AA829" s="54">
        <v>5.5309840000000001</v>
      </c>
      <c r="AB829" s="54">
        <v>0</v>
      </c>
      <c r="AC829" s="54">
        <v>0</v>
      </c>
      <c r="AD829" s="54">
        <v>0</v>
      </c>
      <c r="AE829" s="54">
        <v>93.757755000000003</v>
      </c>
      <c r="AF829" s="54">
        <v>7.4690570000000003</v>
      </c>
      <c r="AG829" s="53">
        <v>66.953497999999996</v>
      </c>
      <c r="AH829" s="53">
        <v>4.7891999999999997E-2</v>
      </c>
      <c r="AI829" s="54">
        <v>0</v>
      </c>
      <c r="AJ829" s="54">
        <v>1.547612</v>
      </c>
      <c r="AK829" s="53">
        <v>1.9280999999999999</v>
      </c>
      <c r="AL829" s="53">
        <v>0</v>
      </c>
      <c r="AM829" s="53">
        <v>2.0733999999999999E-2</v>
      </c>
      <c r="AN829" s="53">
        <v>0.10885499999999999</v>
      </c>
      <c r="AO829" s="53">
        <v>0</v>
      </c>
      <c r="AP829" s="53">
        <v>1.969935</v>
      </c>
      <c r="AQ829" s="53">
        <v>1.423243</v>
      </c>
      <c r="AR829" s="53">
        <v>2.7095999999999999E-2</v>
      </c>
      <c r="AS829" s="53">
        <v>2.3973999999999999E-2</v>
      </c>
      <c r="AT829" s="53">
        <v>1.1578820000000001</v>
      </c>
      <c r="AU829" s="109">
        <v>0</v>
      </c>
      <c r="AV829" s="109">
        <v>1.3676000000000001E-2</v>
      </c>
    </row>
    <row r="830" spans="1:48" x14ac:dyDescent="0.3">
      <c r="A830" s="9">
        <v>829</v>
      </c>
      <c r="B830" s="3">
        <v>43495</v>
      </c>
      <c r="C830" s="112">
        <v>4.86897</v>
      </c>
      <c r="D830" s="54">
        <v>1.4681E-2</v>
      </c>
      <c r="E830" s="112">
        <v>2.41E-2</v>
      </c>
      <c r="F830" s="54">
        <v>4.1797420000000001</v>
      </c>
      <c r="G830" s="54">
        <v>1.603038</v>
      </c>
      <c r="H830" s="54">
        <v>5.4564709999999996</v>
      </c>
      <c r="I830" s="54">
        <v>3.2627999999999997E-2</v>
      </c>
      <c r="J830" s="54">
        <v>1.482715</v>
      </c>
      <c r="K830" s="54">
        <v>0.88407199999999997</v>
      </c>
      <c r="L830" s="54">
        <v>1.6006400000000001</v>
      </c>
      <c r="M830" s="54">
        <v>0.145505</v>
      </c>
      <c r="N830" s="54">
        <v>1.168561</v>
      </c>
      <c r="O830" s="54">
        <v>0.108596</v>
      </c>
      <c r="P830" s="54">
        <v>6.0683550000000004</v>
      </c>
      <c r="Q830" s="54">
        <v>0</v>
      </c>
      <c r="R830" s="54">
        <v>2.605E-2</v>
      </c>
      <c r="S830" s="54">
        <v>2.4053999999999998</v>
      </c>
      <c r="T830" s="54">
        <v>2.9919999999999999E-2</v>
      </c>
      <c r="U830" s="54">
        <v>0</v>
      </c>
      <c r="V830" s="54">
        <v>0</v>
      </c>
      <c r="W830" s="54">
        <v>1.56149</v>
      </c>
      <c r="X830" s="54">
        <v>1.9101E-2</v>
      </c>
      <c r="Y830" s="54">
        <v>1.3655700000000002</v>
      </c>
      <c r="Z830" s="54">
        <v>0</v>
      </c>
      <c r="AA830" s="54">
        <v>5.5835710000000001</v>
      </c>
      <c r="AB830" s="54">
        <v>0</v>
      </c>
      <c r="AC830" s="54">
        <v>0</v>
      </c>
      <c r="AD830" s="54">
        <v>0</v>
      </c>
      <c r="AE830" s="54">
        <v>93.510337000000007</v>
      </c>
      <c r="AF830" s="54">
        <v>7.4808700000000004</v>
      </c>
      <c r="AG830" s="53">
        <v>66.942295000000001</v>
      </c>
      <c r="AH830" s="53">
        <v>4.7870000000000003E-2</v>
      </c>
      <c r="AI830" s="54">
        <v>0</v>
      </c>
      <c r="AJ830" s="54">
        <v>1.544141</v>
      </c>
      <c r="AK830" s="53">
        <v>1.9143000000000001</v>
      </c>
      <c r="AL830" s="53">
        <v>0</v>
      </c>
      <c r="AM830" s="53">
        <v>2.0715999999999998E-2</v>
      </c>
      <c r="AN830" s="53">
        <v>0.10868</v>
      </c>
      <c r="AO830" s="53">
        <v>0</v>
      </c>
      <c r="AP830" s="53">
        <v>1.969935</v>
      </c>
      <c r="AQ830" s="53">
        <v>1.3490310000000001</v>
      </c>
      <c r="AR830" s="53">
        <v>2.7095999999999999E-2</v>
      </c>
      <c r="AS830" s="53">
        <v>2.3973999999999999E-2</v>
      </c>
      <c r="AT830" s="53">
        <v>1.1574720000000001</v>
      </c>
      <c r="AU830" s="109">
        <v>0</v>
      </c>
      <c r="AV830" s="109">
        <v>1.3592E-2</v>
      </c>
    </row>
    <row r="831" spans="1:48" x14ac:dyDescent="0.3">
      <c r="A831" s="9">
        <v>830</v>
      </c>
      <c r="B831" s="3">
        <v>43494</v>
      </c>
      <c r="C831" s="112">
        <v>4.8658989999999998</v>
      </c>
      <c r="D831" s="54">
        <v>1.4673E-2</v>
      </c>
      <c r="E831" s="112">
        <v>2.4084000000000001E-2</v>
      </c>
      <c r="F831" s="54">
        <v>4.1691969999999996</v>
      </c>
      <c r="G831" s="54">
        <v>1.5992740000000001</v>
      </c>
      <c r="H831" s="54">
        <v>5.4008089999999997</v>
      </c>
      <c r="I831" s="54">
        <v>3.2088999999999999E-2</v>
      </c>
      <c r="J831" s="54">
        <v>1.440906</v>
      </c>
      <c r="K831" s="54">
        <v>0.87260700000000002</v>
      </c>
      <c r="L831" s="54">
        <v>1.5984309999999999</v>
      </c>
      <c r="M831" s="54">
        <v>0.145398</v>
      </c>
      <c r="N831" s="54">
        <v>1.161036</v>
      </c>
      <c r="O831" s="54">
        <v>0.108529</v>
      </c>
      <c r="P831" s="54">
        <v>6.0698829999999999</v>
      </c>
      <c r="Q831" s="54">
        <v>0</v>
      </c>
      <c r="R831" s="54">
        <v>2.5531000000000002E-2</v>
      </c>
      <c r="S831" s="54">
        <v>2.3422000000000001</v>
      </c>
      <c r="T831" s="54">
        <v>2.9950999999999998E-2</v>
      </c>
      <c r="U831" s="54">
        <v>0</v>
      </c>
      <c r="V831" s="54">
        <v>0</v>
      </c>
      <c r="W831" s="54">
        <v>1.5617380000000001</v>
      </c>
      <c r="X831" s="54">
        <v>1.9092999999999999E-2</v>
      </c>
      <c r="Y831" s="54">
        <v>1.3300399999999999</v>
      </c>
      <c r="Z831" s="54">
        <v>0</v>
      </c>
      <c r="AA831" s="54">
        <v>5.5254659999999998</v>
      </c>
      <c r="AB831" s="54">
        <v>0</v>
      </c>
      <c r="AC831" s="54">
        <v>0</v>
      </c>
      <c r="AD831" s="54">
        <v>0</v>
      </c>
      <c r="AE831" s="54">
        <v>93.476476000000005</v>
      </c>
      <c r="AF831" s="54">
        <v>7.4369509999999996</v>
      </c>
      <c r="AG831" s="53">
        <v>66.714994000000004</v>
      </c>
      <c r="AH831" s="53">
        <v>4.7869000000000002E-2</v>
      </c>
      <c r="AI831" s="54">
        <v>0</v>
      </c>
      <c r="AJ831" s="54">
        <v>1.5446820000000001</v>
      </c>
      <c r="AK831" s="53">
        <v>1.9162999999999999</v>
      </c>
      <c r="AL831" s="53">
        <v>0</v>
      </c>
      <c r="AM831" s="53">
        <v>2.068E-2</v>
      </c>
      <c r="AN831" s="53">
        <v>0.107655</v>
      </c>
      <c r="AO831" s="53">
        <v>0</v>
      </c>
      <c r="AP831" s="53">
        <v>1.912488</v>
      </c>
      <c r="AQ831" s="53">
        <v>1.3490310000000001</v>
      </c>
      <c r="AR831" s="53">
        <v>2.6672999999999999E-2</v>
      </c>
      <c r="AS831" s="53">
        <v>2.3878E-2</v>
      </c>
      <c r="AT831" s="53">
        <v>1.156274</v>
      </c>
      <c r="AU831" s="109">
        <v>0</v>
      </c>
      <c r="AV831" s="109">
        <v>1.3180000000000001E-2</v>
      </c>
    </row>
    <row r="832" spans="1:48" x14ac:dyDescent="0.3">
      <c r="A832" s="9">
        <v>831</v>
      </c>
      <c r="B832" s="3">
        <v>43493</v>
      </c>
      <c r="C832" s="112">
        <v>4.8629119999999997</v>
      </c>
      <c r="D832" s="54">
        <v>1.4741000000000001E-2</v>
      </c>
      <c r="E832" s="112">
        <v>2.4067000000000002E-2</v>
      </c>
      <c r="F832" s="54">
        <v>4.1699250000000001</v>
      </c>
      <c r="G832" s="54">
        <v>1.600212</v>
      </c>
      <c r="H832" s="54">
        <v>5.3986270000000003</v>
      </c>
      <c r="I832" s="54">
        <v>3.1662999999999997E-2</v>
      </c>
      <c r="J832" s="54">
        <v>1.447076</v>
      </c>
      <c r="K832" s="54">
        <v>0.87383599999999995</v>
      </c>
      <c r="L832" s="54">
        <v>1.5984989999999999</v>
      </c>
      <c r="M832" s="54">
        <v>0.145313</v>
      </c>
      <c r="N832" s="54">
        <v>1.1635789999999999</v>
      </c>
      <c r="O832" s="54">
        <v>0.10846</v>
      </c>
      <c r="P832" s="54">
        <v>6.0575150000000004</v>
      </c>
      <c r="Q832" s="54">
        <v>0</v>
      </c>
      <c r="R832" s="54">
        <v>2.5600000000000001E-2</v>
      </c>
      <c r="S832" s="54">
        <v>2.3523999999999998</v>
      </c>
      <c r="T832" s="54">
        <v>3.0332999999999999E-2</v>
      </c>
      <c r="U832" s="54">
        <v>0</v>
      </c>
      <c r="V832" s="54">
        <v>0</v>
      </c>
      <c r="W832" s="54">
        <v>1.5595289999999999</v>
      </c>
      <c r="X832" s="54">
        <v>1.9082999999999999E-2</v>
      </c>
      <c r="Y832" s="54">
        <v>1.3356299999999999</v>
      </c>
      <c r="Z832" s="54">
        <v>0</v>
      </c>
      <c r="AA832" s="54">
        <v>5.516216</v>
      </c>
      <c r="AB832" s="54">
        <v>0</v>
      </c>
      <c r="AC832" s="54">
        <v>0</v>
      </c>
      <c r="AD832" s="54">
        <v>0</v>
      </c>
      <c r="AE832" s="54">
        <v>93.408569</v>
      </c>
      <c r="AF832" s="54">
        <v>7.4206690000000002</v>
      </c>
      <c r="AG832" s="53">
        <v>66.748304000000005</v>
      </c>
      <c r="AH832" s="53">
        <v>4.7827000000000001E-2</v>
      </c>
      <c r="AI832" s="54">
        <v>0</v>
      </c>
      <c r="AJ832" s="54">
        <v>1.5424040000000001</v>
      </c>
      <c r="AK832" s="53">
        <v>1.9097</v>
      </c>
      <c r="AL832" s="53">
        <v>0</v>
      </c>
      <c r="AM832" s="53">
        <v>2.0548E-2</v>
      </c>
      <c r="AN832" s="53">
        <v>0.107692</v>
      </c>
      <c r="AO832" s="53">
        <v>0</v>
      </c>
      <c r="AP832" s="53">
        <v>1.912488</v>
      </c>
      <c r="AQ832" s="53">
        <v>1.3490310000000001</v>
      </c>
      <c r="AR832" s="53">
        <v>2.6672999999999999E-2</v>
      </c>
      <c r="AS832" s="53">
        <v>2.3878E-2</v>
      </c>
      <c r="AT832" s="53">
        <v>1.1551979999999999</v>
      </c>
      <c r="AU832" s="109">
        <v>0</v>
      </c>
      <c r="AV832" s="109">
        <v>1.3517E-2</v>
      </c>
    </row>
    <row r="833" spans="1:48" x14ac:dyDescent="0.3">
      <c r="A833" s="9">
        <v>832</v>
      </c>
      <c r="B833" s="3">
        <v>43490</v>
      </c>
      <c r="C833" s="112">
        <v>4.8540159999999997</v>
      </c>
      <c r="D833" s="54">
        <v>1.4718E-2</v>
      </c>
      <c r="E833" s="112">
        <v>2.4022000000000002E-2</v>
      </c>
      <c r="F833" s="54">
        <v>4.1595639999999996</v>
      </c>
      <c r="G833" s="54">
        <v>1.5970979999999999</v>
      </c>
      <c r="H833" s="54">
        <v>5.3877220000000001</v>
      </c>
      <c r="I833" s="54">
        <v>3.1636999999999998E-2</v>
      </c>
      <c r="J833" s="54">
        <v>1.4466509999999999</v>
      </c>
      <c r="K833" s="54">
        <v>0.87381500000000001</v>
      </c>
      <c r="L833" s="54">
        <v>1.596506</v>
      </c>
      <c r="M833" s="54">
        <v>0.14510200000000001</v>
      </c>
      <c r="N833" s="54">
        <v>1.1603479999999999</v>
      </c>
      <c r="O833" s="54">
        <v>0.10825899999999999</v>
      </c>
      <c r="P833" s="54">
        <v>6.0510380000000001</v>
      </c>
      <c r="Q833" s="54">
        <v>0</v>
      </c>
      <c r="R833" s="54">
        <v>2.5506000000000001E-2</v>
      </c>
      <c r="S833" s="54">
        <v>2.3442000000000003</v>
      </c>
      <c r="T833" s="54">
        <v>3.0003999999999999E-2</v>
      </c>
      <c r="U833" s="54">
        <v>0</v>
      </c>
      <c r="V833" s="54">
        <v>0</v>
      </c>
      <c r="W833" s="54">
        <v>1.556818</v>
      </c>
      <c r="X833" s="54">
        <v>1.9050000000000001E-2</v>
      </c>
      <c r="Y833" s="54">
        <v>1.3311300000000001</v>
      </c>
      <c r="Z833" s="54">
        <v>0</v>
      </c>
      <c r="AA833" s="54">
        <v>5.5179710000000002</v>
      </c>
      <c r="AB833" s="54">
        <v>0</v>
      </c>
      <c r="AC833" s="54">
        <v>0</v>
      </c>
      <c r="AD833" s="54">
        <v>0</v>
      </c>
      <c r="AE833" s="54">
        <v>93.279623000000001</v>
      </c>
      <c r="AF833" s="54">
        <v>7.3983809999999997</v>
      </c>
      <c r="AG833" s="53">
        <v>66.620604</v>
      </c>
      <c r="AH833" s="53">
        <v>4.7767999999999998E-2</v>
      </c>
      <c r="AI833" s="54">
        <v>0</v>
      </c>
      <c r="AJ833" s="54">
        <v>1.539239</v>
      </c>
      <c r="AK833" s="53">
        <v>1.9039000000000001</v>
      </c>
      <c r="AL833" s="53">
        <v>0</v>
      </c>
      <c r="AM833" s="53">
        <v>2.0534E-2</v>
      </c>
      <c r="AN833" s="53">
        <v>0.107365</v>
      </c>
      <c r="AO833" s="53">
        <v>0</v>
      </c>
      <c r="AP833" s="53">
        <v>1.912488</v>
      </c>
      <c r="AQ833" s="53">
        <v>1.3490310000000001</v>
      </c>
      <c r="AR833" s="53">
        <v>2.6672999999999999E-2</v>
      </c>
      <c r="AS833" s="53">
        <v>2.3878E-2</v>
      </c>
      <c r="AT833" s="53">
        <v>1.1535040000000001</v>
      </c>
      <c r="AU833" s="109">
        <v>0</v>
      </c>
      <c r="AV833" s="109">
        <v>1.3457999999999999E-2</v>
      </c>
    </row>
    <row r="834" spans="1:48" x14ac:dyDescent="0.3">
      <c r="A834" s="9">
        <v>833</v>
      </c>
      <c r="B834" s="3">
        <v>43489</v>
      </c>
      <c r="C834" s="112">
        <v>4.8507499999999997</v>
      </c>
      <c r="D834" s="54">
        <v>1.4710000000000001E-2</v>
      </c>
      <c r="E834" s="112">
        <v>2.4007000000000001E-2</v>
      </c>
      <c r="F834" s="54">
        <v>4.1515230000000001</v>
      </c>
      <c r="G834" s="54">
        <v>1.5923609999999999</v>
      </c>
      <c r="H834" s="54">
        <v>5.3970909999999996</v>
      </c>
      <c r="I834" s="54">
        <v>3.1954000000000003E-2</v>
      </c>
      <c r="J834" s="54">
        <v>1.421835</v>
      </c>
      <c r="K834" s="54">
        <v>0.85565100000000005</v>
      </c>
      <c r="L834" s="54">
        <v>1.5930839999999999</v>
      </c>
      <c r="M834" s="54">
        <v>0.14502200000000001</v>
      </c>
      <c r="N834" s="54">
        <v>1.15696</v>
      </c>
      <c r="O834" s="54">
        <v>0.108193</v>
      </c>
      <c r="P834" s="54">
        <v>6.0393359999999996</v>
      </c>
      <c r="Q834" s="54">
        <v>0</v>
      </c>
      <c r="R834" s="54">
        <v>2.4976999999999999E-2</v>
      </c>
      <c r="S834" s="54">
        <v>2.2976000000000001</v>
      </c>
      <c r="T834" s="54">
        <v>2.9912000000000001E-2</v>
      </c>
      <c r="U834" s="54">
        <v>0</v>
      </c>
      <c r="V834" s="54">
        <v>0</v>
      </c>
      <c r="W834" s="54">
        <v>1.552848</v>
      </c>
      <c r="X834" s="54">
        <v>1.9032E-2</v>
      </c>
      <c r="Y834" s="54">
        <v>1.30471</v>
      </c>
      <c r="Z834" s="54">
        <v>0</v>
      </c>
      <c r="AA834" s="54">
        <v>5.5472149999999996</v>
      </c>
      <c r="AB834" s="54">
        <v>0</v>
      </c>
      <c r="AC834" s="54">
        <v>0</v>
      </c>
      <c r="AD834" s="54">
        <v>0</v>
      </c>
      <c r="AE834" s="54">
        <v>93.189086000000003</v>
      </c>
      <c r="AF834" s="54">
        <v>7.3972740000000003</v>
      </c>
      <c r="AG834" s="53">
        <v>66.548385999999994</v>
      </c>
      <c r="AH834" s="53">
        <v>4.7660000000000001E-2</v>
      </c>
      <c r="AI834" s="54">
        <v>0</v>
      </c>
      <c r="AJ834" s="54">
        <v>1.5362720000000001</v>
      </c>
      <c r="AK834" s="53">
        <v>1.8860999999999999</v>
      </c>
      <c r="AL834" s="53">
        <v>0</v>
      </c>
      <c r="AM834" s="53">
        <v>2.0773E-2</v>
      </c>
      <c r="AN834" s="53">
        <v>0.106075</v>
      </c>
      <c r="AO834" s="53">
        <v>0</v>
      </c>
      <c r="AP834" s="53">
        <v>1.912488</v>
      </c>
      <c r="AQ834" s="53">
        <v>1.3490310000000001</v>
      </c>
      <c r="AR834" s="53">
        <v>2.6672999999999999E-2</v>
      </c>
      <c r="AS834" s="53">
        <v>2.3878E-2</v>
      </c>
      <c r="AT834" s="53">
        <v>1.1490880000000001</v>
      </c>
      <c r="AU834" s="109">
        <v>0</v>
      </c>
      <c r="AV834" s="109">
        <v>1.3438E-2</v>
      </c>
    </row>
    <row r="835" spans="1:48" x14ac:dyDescent="0.3">
      <c r="A835" s="9">
        <v>834</v>
      </c>
      <c r="B835" s="3">
        <v>43488</v>
      </c>
      <c r="C835" s="112">
        <v>4.8479239999999999</v>
      </c>
      <c r="D835" s="54">
        <v>1.4702E-2</v>
      </c>
      <c r="E835" s="112">
        <v>2.3993E-2</v>
      </c>
      <c r="F835" s="54">
        <v>4.1502749999999997</v>
      </c>
      <c r="G835" s="54">
        <v>1.5939589999999999</v>
      </c>
      <c r="H835" s="54">
        <v>5.406142</v>
      </c>
      <c r="I835" s="54">
        <v>3.2079000000000003E-2</v>
      </c>
      <c r="J835" s="54">
        <v>1.410093</v>
      </c>
      <c r="K835" s="54">
        <v>0.84410099999999999</v>
      </c>
      <c r="L835" s="54">
        <v>1.5945050000000001</v>
      </c>
      <c r="M835" s="54">
        <v>0.14487800000000001</v>
      </c>
      <c r="N835" s="54">
        <v>1.1563319999999999</v>
      </c>
      <c r="O835" s="54">
        <v>0.108125</v>
      </c>
      <c r="P835" s="54">
        <v>6.0345019999999998</v>
      </c>
      <c r="Q835" s="54">
        <v>0</v>
      </c>
      <c r="R835" s="54">
        <v>2.4788000000000001E-2</v>
      </c>
      <c r="S835" s="54">
        <v>2.2741000000000002</v>
      </c>
      <c r="T835" s="54">
        <v>3.0020000000000002E-2</v>
      </c>
      <c r="U835" s="54">
        <v>0</v>
      </c>
      <c r="V835" s="54">
        <v>0</v>
      </c>
      <c r="W835" s="54">
        <v>1.5499240000000001</v>
      </c>
      <c r="X835" s="54">
        <v>1.9021E-2</v>
      </c>
      <c r="Y835" s="54">
        <v>1.2914600000000001</v>
      </c>
      <c r="Z835" s="54">
        <v>0</v>
      </c>
      <c r="AA835" s="54">
        <v>5.5685370000000001</v>
      </c>
      <c r="AB835" s="54">
        <v>0</v>
      </c>
      <c r="AC835" s="54">
        <v>0</v>
      </c>
      <c r="AD835" s="54">
        <v>0</v>
      </c>
      <c r="AE835" s="54">
        <v>93.214526000000006</v>
      </c>
      <c r="AF835" s="54">
        <v>7.4126130000000003</v>
      </c>
      <c r="AG835" s="53">
        <v>66.515390999999994</v>
      </c>
      <c r="AH835" s="53">
        <v>4.7601999999999998E-2</v>
      </c>
      <c r="AI835" s="54">
        <v>0</v>
      </c>
      <c r="AJ835" s="54">
        <v>1.534006</v>
      </c>
      <c r="AK835" s="53">
        <v>1.8739999999999999</v>
      </c>
      <c r="AL835" s="53">
        <v>0</v>
      </c>
      <c r="AM835" s="53">
        <v>2.0931000000000002E-2</v>
      </c>
      <c r="AN835" s="53">
        <v>0.105854</v>
      </c>
      <c r="AO835" s="53">
        <v>0</v>
      </c>
      <c r="AP835" s="53">
        <v>1.912488</v>
      </c>
      <c r="AQ835" s="53">
        <v>1.3490310000000001</v>
      </c>
      <c r="AR835" s="53">
        <v>2.6672999999999999E-2</v>
      </c>
      <c r="AS835" s="53">
        <v>2.3878E-2</v>
      </c>
      <c r="AT835" s="53">
        <v>1.1500900000000001</v>
      </c>
      <c r="AU835" s="109">
        <v>0</v>
      </c>
      <c r="AV835" s="109">
        <v>1.3618E-2</v>
      </c>
    </row>
    <row r="836" spans="1:48" x14ac:dyDescent="0.3">
      <c r="A836" s="9">
        <v>835</v>
      </c>
      <c r="B836" s="3">
        <v>43487</v>
      </c>
      <c r="C836" s="112">
        <v>4.8449099999999996</v>
      </c>
      <c r="D836" s="54">
        <v>1.4692E-2</v>
      </c>
      <c r="E836" s="112">
        <v>2.3977999999999999E-2</v>
      </c>
      <c r="F836" s="54">
        <v>4.1419350000000001</v>
      </c>
      <c r="G836" s="54">
        <v>1.5896859999999999</v>
      </c>
      <c r="H836" s="54">
        <v>5.3890849999999997</v>
      </c>
      <c r="I836" s="54">
        <v>3.1977999999999999E-2</v>
      </c>
      <c r="J836" s="54">
        <v>1.382315</v>
      </c>
      <c r="K836" s="54">
        <v>0.83470900000000003</v>
      </c>
      <c r="L836" s="54">
        <v>1.5902719999999999</v>
      </c>
      <c r="M836" s="54">
        <v>0.14480299999999999</v>
      </c>
      <c r="N836" s="54">
        <v>1.156857</v>
      </c>
      <c r="O836" s="54">
        <v>0.108059</v>
      </c>
      <c r="P836" s="54">
        <v>6.0315000000000003</v>
      </c>
      <c r="Q836" s="54">
        <v>0</v>
      </c>
      <c r="R836" s="54">
        <v>2.4448000000000001E-2</v>
      </c>
      <c r="S836" s="54">
        <v>2.2353000000000001</v>
      </c>
      <c r="T836" s="54">
        <v>3.0675999999999998E-2</v>
      </c>
      <c r="U836" s="54">
        <v>0</v>
      </c>
      <c r="V836" s="54">
        <v>0</v>
      </c>
      <c r="W836" s="54">
        <v>1.5491900000000001</v>
      </c>
      <c r="X836" s="54">
        <v>1.9007E-2</v>
      </c>
      <c r="Y836" s="54">
        <v>1.26946</v>
      </c>
      <c r="Z836" s="54">
        <v>0</v>
      </c>
      <c r="AA836" s="54">
        <v>5.5558209999999999</v>
      </c>
      <c r="AB836" s="54">
        <v>0</v>
      </c>
      <c r="AC836" s="54">
        <v>0</v>
      </c>
      <c r="AD836" s="54">
        <v>0</v>
      </c>
      <c r="AE836" s="54">
        <v>93.155987999999994</v>
      </c>
      <c r="AF836" s="54">
        <v>7.3980870000000003</v>
      </c>
      <c r="AG836" s="53">
        <v>66.416915000000003</v>
      </c>
      <c r="AH836" s="53">
        <v>4.7518999999999999E-2</v>
      </c>
      <c r="AI836" s="54">
        <v>0</v>
      </c>
      <c r="AJ836" s="54">
        <v>1.533501</v>
      </c>
      <c r="AK836" s="53">
        <v>1.8664000000000001</v>
      </c>
      <c r="AL836" s="53">
        <v>0</v>
      </c>
      <c r="AM836" s="53">
        <v>2.1086000000000001E-2</v>
      </c>
      <c r="AN836" s="53">
        <v>0.105197</v>
      </c>
      <c r="AO836" s="53">
        <v>0</v>
      </c>
      <c r="AP836" s="53">
        <v>1.8448260000000001</v>
      </c>
      <c r="AQ836" s="53">
        <v>1.3490310000000001</v>
      </c>
      <c r="AR836" s="53">
        <v>2.6303E-2</v>
      </c>
      <c r="AS836" s="53">
        <v>2.3796000000000001E-2</v>
      </c>
      <c r="AT836" s="53">
        <v>1.1462589999999999</v>
      </c>
      <c r="AU836" s="109">
        <v>0</v>
      </c>
      <c r="AV836" s="109">
        <v>1.3814999999999999E-2</v>
      </c>
    </row>
    <row r="837" spans="1:48" x14ac:dyDescent="0.3">
      <c r="A837" s="9">
        <v>836</v>
      </c>
      <c r="B837" s="3">
        <v>43486</v>
      </c>
      <c r="C837" s="112">
        <v>4.8409430000000002</v>
      </c>
      <c r="D837" s="54">
        <v>1.4683999999999999E-2</v>
      </c>
      <c r="E837" s="112">
        <v>2.3962000000000001E-2</v>
      </c>
      <c r="F837" s="54">
        <v>4.1427490000000002</v>
      </c>
      <c r="G837" s="54">
        <v>1.589423</v>
      </c>
      <c r="H837" s="54">
        <v>5.3930300000000004</v>
      </c>
      <c r="I837" s="54">
        <v>3.2232999999999998E-2</v>
      </c>
      <c r="J837" s="54">
        <v>1.3891560000000001</v>
      </c>
      <c r="K837" s="54">
        <v>0.841673</v>
      </c>
      <c r="L837" s="54">
        <v>1.588989</v>
      </c>
      <c r="M837" s="54">
        <v>0.14471600000000001</v>
      </c>
      <c r="N837" s="54">
        <v>1.158226</v>
      </c>
      <c r="O837" s="54">
        <v>0.107987</v>
      </c>
      <c r="P837" s="54">
        <v>6.0310940000000004</v>
      </c>
      <c r="Q837" s="54">
        <v>0</v>
      </c>
      <c r="R837" s="54">
        <v>2.4584000000000002E-2</v>
      </c>
      <c r="S837" s="54">
        <v>2.2332000000000001</v>
      </c>
      <c r="T837" s="54">
        <v>3.0737E-2</v>
      </c>
      <c r="U837" s="54">
        <v>0</v>
      </c>
      <c r="V837" s="54">
        <v>0</v>
      </c>
      <c r="W837" s="54">
        <v>1.5453809999999999</v>
      </c>
      <c r="X837" s="54">
        <v>1.8997E-2</v>
      </c>
      <c r="Y837" s="54">
        <v>1.26753</v>
      </c>
      <c r="Z837" s="54">
        <v>0</v>
      </c>
      <c r="AA837" s="54">
        <v>5.561013</v>
      </c>
      <c r="AB837" s="54">
        <v>0</v>
      </c>
      <c r="AC837" s="54">
        <v>0</v>
      </c>
      <c r="AD837" s="54">
        <v>0</v>
      </c>
      <c r="AE837" s="54">
        <v>93.174210000000002</v>
      </c>
      <c r="AF837" s="54">
        <v>7.4017379999999999</v>
      </c>
      <c r="AG837" s="53">
        <v>66.409443999999993</v>
      </c>
      <c r="AH837" s="53">
        <v>4.7431000000000001E-2</v>
      </c>
      <c r="AI837" s="54">
        <v>0</v>
      </c>
      <c r="AJ837" s="54">
        <v>1.530035</v>
      </c>
      <c r="AK837" s="53">
        <v>1.8541999999999998</v>
      </c>
      <c r="AL837" s="53">
        <v>0</v>
      </c>
      <c r="AM837" s="53">
        <v>2.0872000000000002E-2</v>
      </c>
      <c r="AN837" s="53">
        <v>0.105362</v>
      </c>
      <c r="AO837" s="53">
        <v>0</v>
      </c>
      <c r="AP837" s="53">
        <v>1.8448260000000001</v>
      </c>
      <c r="AQ837" s="53">
        <v>1.3490310000000001</v>
      </c>
      <c r="AR837" s="53">
        <v>2.6303E-2</v>
      </c>
      <c r="AS837" s="53">
        <v>2.3796000000000001E-2</v>
      </c>
      <c r="AT837" s="53">
        <v>1.1453070000000001</v>
      </c>
      <c r="AU837" s="109">
        <v>0</v>
      </c>
      <c r="AV837" s="109">
        <v>1.3832000000000001E-2</v>
      </c>
    </row>
    <row r="838" spans="1:48" x14ac:dyDescent="0.3">
      <c r="A838" s="9">
        <v>837</v>
      </c>
      <c r="B838" s="3">
        <v>43483</v>
      </c>
      <c r="C838" s="112">
        <v>4.8319789999999996</v>
      </c>
      <c r="D838" s="54">
        <v>1.4662E-2</v>
      </c>
      <c r="E838" s="112">
        <v>2.3917999999999998E-2</v>
      </c>
      <c r="F838" s="54">
        <v>4.1277429999999997</v>
      </c>
      <c r="G838" s="54">
        <v>1.585904</v>
      </c>
      <c r="H838" s="54">
        <v>5.3810510000000003</v>
      </c>
      <c r="I838" s="54">
        <v>3.2458000000000001E-2</v>
      </c>
      <c r="J838" s="54">
        <v>1.3716060000000001</v>
      </c>
      <c r="K838" s="54">
        <v>0.82332799999999995</v>
      </c>
      <c r="L838" s="54">
        <v>1.5861510000000001</v>
      </c>
      <c r="M838" s="54">
        <v>0.14450099999999999</v>
      </c>
      <c r="N838" s="54">
        <v>1.152717</v>
      </c>
      <c r="O838" s="54">
        <v>0.107798</v>
      </c>
      <c r="P838" s="54">
        <v>6.0225160000000004</v>
      </c>
      <c r="Q838" s="54">
        <v>0</v>
      </c>
      <c r="R838" s="54">
        <v>2.4379000000000001E-2</v>
      </c>
      <c r="S838" s="54">
        <v>2.1996000000000002</v>
      </c>
      <c r="T838" s="54">
        <v>3.0681E-2</v>
      </c>
      <c r="U838" s="54">
        <v>0</v>
      </c>
      <c r="V838" s="54">
        <v>0</v>
      </c>
      <c r="W838" s="54">
        <v>1.5428850000000001</v>
      </c>
      <c r="X838" s="54">
        <v>1.8966E-2</v>
      </c>
      <c r="Y838" s="54">
        <v>1.2485599999999999</v>
      </c>
      <c r="Z838" s="54">
        <v>0</v>
      </c>
      <c r="AA838" s="54">
        <v>5.5617640000000002</v>
      </c>
      <c r="AB838" s="54">
        <v>0</v>
      </c>
      <c r="AC838" s="54">
        <v>0</v>
      </c>
      <c r="AD838" s="54">
        <v>0</v>
      </c>
      <c r="AE838" s="54">
        <v>93.002157999999994</v>
      </c>
      <c r="AF838" s="54">
        <v>7.3840060000000003</v>
      </c>
      <c r="AG838" s="53">
        <v>66.276936000000006</v>
      </c>
      <c r="AH838" s="53">
        <v>4.7333E-2</v>
      </c>
      <c r="AI838" s="54">
        <v>0</v>
      </c>
      <c r="AJ838" s="54">
        <v>1.5274270000000001</v>
      </c>
      <c r="AK838" s="53">
        <v>1.8552</v>
      </c>
      <c r="AL838" s="53">
        <v>0</v>
      </c>
      <c r="AM838" s="53">
        <v>2.0912E-2</v>
      </c>
      <c r="AN838" s="53">
        <v>0.104962</v>
      </c>
      <c r="AO838" s="53">
        <v>0</v>
      </c>
      <c r="AP838" s="53">
        <v>1.8448260000000001</v>
      </c>
      <c r="AQ838" s="53">
        <v>1.3490310000000001</v>
      </c>
      <c r="AR838" s="53">
        <v>2.6303E-2</v>
      </c>
      <c r="AS838" s="53">
        <v>2.3796000000000001E-2</v>
      </c>
      <c r="AT838" s="53">
        <v>1.1455310000000001</v>
      </c>
      <c r="AU838" s="109">
        <v>0</v>
      </c>
      <c r="AV838" s="109">
        <v>1.3538E-2</v>
      </c>
    </row>
    <row r="839" spans="1:48" x14ac:dyDescent="0.3">
      <c r="A839" s="9">
        <v>838</v>
      </c>
      <c r="B839" s="3">
        <v>43482</v>
      </c>
      <c r="C839" s="112">
        <v>4.8290870000000004</v>
      </c>
      <c r="D839" s="54">
        <v>1.4652999999999999E-2</v>
      </c>
      <c r="E839" s="112">
        <v>2.3903000000000001E-2</v>
      </c>
      <c r="F839" s="54">
        <v>4.1278499999999996</v>
      </c>
      <c r="G839" s="54">
        <v>1.5831770000000001</v>
      </c>
      <c r="H839" s="54">
        <v>5.4157299999999999</v>
      </c>
      <c r="I839" s="54">
        <v>3.2599999999999997E-2</v>
      </c>
      <c r="J839" s="54">
        <v>1.3520989999999999</v>
      </c>
      <c r="K839" s="54">
        <v>0.81396400000000002</v>
      </c>
      <c r="L839" s="54">
        <v>1.58579</v>
      </c>
      <c r="M839" s="54">
        <v>0.144424</v>
      </c>
      <c r="N839" s="54">
        <v>1.1525030000000001</v>
      </c>
      <c r="O839" s="54">
        <v>0.10773099999999999</v>
      </c>
      <c r="P839" s="54">
        <v>6.0171890000000001</v>
      </c>
      <c r="Q839" s="54">
        <v>0</v>
      </c>
      <c r="R839" s="54">
        <v>2.4277E-2</v>
      </c>
      <c r="S839" s="54">
        <v>2.1752000000000002</v>
      </c>
      <c r="T839" s="54">
        <v>3.0759000000000002E-2</v>
      </c>
      <c r="U839" s="54">
        <v>0</v>
      </c>
      <c r="V839" s="54">
        <v>0</v>
      </c>
      <c r="W839" s="54">
        <v>1.540286</v>
      </c>
      <c r="X839" s="54">
        <v>1.8953000000000001E-2</v>
      </c>
      <c r="Y839" s="54">
        <v>1.23485</v>
      </c>
      <c r="Z839" s="54">
        <v>0</v>
      </c>
      <c r="AA839" s="54">
        <v>5.6051380000000002</v>
      </c>
      <c r="AB839" s="54">
        <v>0</v>
      </c>
      <c r="AC839" s="54">
        <v>0</v>
      </c>
      <c r="AD839" s="54">
        <v>0</v>
      </c>
      <c r="AE839" s="54">
        <v>92.943584999999999</v>
      </c>
      <c r="AF839" s="54">
        <v>7.3870849999999999</v>
      </c>
      <c r="AG839" s="53">
        <v>66.271303000000003</v>
      </c>
      <c r="AH839" s="53">
        <v>4.7324999999999999E-2</v>
      </c>
      <c r="AI839" s="54">
        <v>0</v>
      </c>
      <c r="AJ839" s="54">
        <v>1.5246550000000001</v>
      </c>
      <c r="AK839" s="53">
        <v>1.8533999999999999</v>
      </c>
      <c r="AL839" s="53">
        <v>0</v>
      </c>
      <c r="AM839" s="53">
        <v>2.1194999999999999E-2</v>
      </c>
      <c r="AN839" s="53">
        <v>0.104795</v>
      </c>
      <c r="AO839" s="53">
        <v>0</v>
      </c>
      <c r="AP839" s="53">
        <v>1.8448260000000001</v>
      </c>
      <c r="AQ839" s="53">
        <v>1.3490310000000001</v>
      </c>
      <c r="AR839" s="53">
        <v>2.6303E-2</v>
      </c>
      <c r="AS839" s="53">
        <v>2.3796000000000001E-2</v>
      </c>
      <c r="AT839" s="53">
        <v>1.1437200000000001</v>
      </c>
      <c r="AU839" s="109">
        <v>0</v>
      </c>
      <c r="AV839" s="109">
        <v>1.3707E-2</v>
      </c>
    </row>
    <row r="840" spans="1:48" x14ac:dyDescent="0.3">
      <c r="A840" s="9">
        <v>839</v>
      </c>
      <c r="B840" s="3">
        <v>43481</v>
      </c>
      <c r="C840" s="112">
        <v>4.8257149999999998</v>
      </c>
      <c r="D840" s="54">
        <v>1.4645E-2</v>
      </c>
      <c r="E840" s="112">
        <v>2.3886999999999999E-2</v>
      </c>
      <c r="F840" s="54">
        <v>4.1194990000000002</v>
      </c>
      <c r="G840" s="54">
        <v>1.581528</v>
      </c>
      <c r="H840" s="54">
        <v>5.4385599999999998</v>
      </c>
      <c r="I840" s="54">
        <v>3.2862000000000002E-2</v>
      </c>
      <c r="J840" s="54">
        <v>1.318095</v>
      </c>
      <c r="K840" s="54">
        <v>0.80154000000000003</v>
      </c>
      <c r="L840" s="54">
        <v>1.583626</v>
      </c>
      <c r="M840" s="54">
        <v>0.144345</v>
      </c>
      <c r="N840" s="54">
        <v>1.1517569999999999</v>
      </c>
      <c r="O840" s="54">
        <v>0.107643</v>
      </c>
      <c r="P840" s="54">
        <v>6.0071960000000004</v>
      </c>
      <c r="Q840" s="54">
        <v>0</v>
      </c>
      <c r="R840" s="54">
        <v>2.3895E-2</v>
      </c>
      <c r="S840" s="54">
        <v>2.1463000000000001</v>
      </c>
      <c r="T840" s="54">
        <v>3.0922999999999999E-2</v>
      </c>
      <c r="U840" s="54">
        <v>0</v>
      </c>
      <c r="V840" s="54">
        <v>0</v>
      </c>
      <c r="W840" s="54">
        <v>1.535704</v>
      </c>
      <c r="X840" s="54">
        <v>1.8943000000000002E-2</v>
      </c>
      <c r="Y840" s="54">
        <v>1.2188300000000001</v>
      </c>
      <c r="Z840" s="54">
        <v>0</v>
      </c>
      <c r="AA840" s="54">
        <v>5.6361340000000002</v>
      </c>
      <c r="AB840" s="54">
        <v>0</v>
      </c>
      <c r="AC840" s="54">
        <v>0</v>
      </c>
      <c r="AD840" s="54">
        <v>0</v>
      </c>
      <c r="AE840" s="54">
        <v>92.804891999999995</v>
      </c>
      <c r="AF840" s="54">
        <v>7.359362</v>
      </c>
      <c r="AG840" s="53">
        <v>66.152045000000001</v>
      </c>
      <c r="AH840" s="53">
        <v>4.7262999999999999E-2</v>
      </c>
      <c r="AI840" s="54">
        <v>0</v>
      </c>
      <c r="AJ840" s="54">
        <v>1.520203</v>
      </c>
      <c r="AK840" s="53">
        <v>1.8696000000000002</v>
      </c>
      <c r="AL840" s="53">
        <v>0</v>
      </c>
      <c r="AM840" s="53">
        <v>2.1176E-2</v>
      </c>
      <c r="AN840" s="53">
        <v>0.10437</v>
      </c>
      <c r="AO840" s="53">
        <v>0</v>
      </c>
      <c r="AP840" s="53">
        <v>1.8448260000000001</v>
      </c>
      <c r="AQ840" s="53">
        <v>1.3490310000000001</v>
      </c>
      <c r="AR840" s="53">
        <v>2.6303E-2</v>
      </c>
      <c r="AS840" s="53">
        <v>2.3796000000000001E-2</v>
      </c>
      <c r="AT840" s="53">
        <v>1.1424730000000001</v>
      </c>
      <c r="AU840" s="109">
        <v>0</v>
      </c>
      <c r="AV840" s="109">
        <v>1.3697000000000001E-2</v>
      </c>
    </row>
    <row r="841" spans="1:48" x14ac:dyDescent="0.3">
      <c r="A841" s="9">
        <v>840</v>
      </c>
      <c r="B841" s="3">
        <v>43480</v>
      </c>
      <c r="C841" s="112">
        <v>4.8224999999999998</v>
      </c>
      <c r="D841" s="54">
        <v>1.4636E-2</v>
      </c>
      <c r="E841" s="112">
        <v>2.3875E-2</v>
      </c>
      <c r="F841" s="54">
        <v>4.1187639999999996</v>
      </c>
      <c r="G841" s="54">
        <v>1.580705</v>
      </c>
      <c r="H841" s="54">
        <v>5.4998180000000003</v>
      </c>
      <c r="I841" s="54">
        <v>3.3348000000000003E-2</v>
      </c>
      <c r="J841" s="54">
        <v>1.3030379999999999</v>
      </c>
      <c r="K841" s="54">
        <v>0.79258600000000001</v>
      </c>
      <c r="L841" s="54">
        <v>1.582301</v>
      </c>
      <c r="M841" s="54">
        <v>0.14425199999999999</v>
      </c>
      <c r="N841" s="54">
        <v>1.1500779999999999</v>
      </c>
      <c r="O841" s="54">
        <v>0.107576</v>
      </c>
      <c r="P841" s="54">
        <v>5.9826579999999998</v>
      </c>
      <c r="Q841" s="54">
        <v>0</v>
      </c>
      <c r="R841" s="54">
        <v>2.3692000000000001E-2</v>
      </c>
      <c r="S841" s="54">
        <v>2.1261999999999999</v>
      </c>
      <c r="T841" s="54">
        <v>3.0776000000000001E-2</v>
      </c>
      <c r="U841" s="54">
        <v>0</v>
      </c>
      <c r="V841" s="54">
        <v>0</v>
      </c>
      <c r="W841" s="54">
        <v>1.5324599999999999</v>
      </c>
      <c r="X841" s="54">
        <v>1.8933999999999999E-2</v>
      </c>
      <c r="Y841" s="54">
        <v>1.2075100000000001</v>
      </c>
      <c r="Z841" s="54">
        <v>0</v>
      </c>
      <c r="AA841" s="54">
        <v>5.7056490000000002</v>
      </c>
      <c r="AB841" s="54">
        <v>0</v>
      </c>
      <c r="AC841" s="54">
        <v>0</v>
      </c>
      <c r="AD841" s="54">
        <v>0</v>
      </c>
      <c r="AE841" s="54">
        <v>91.989165</v>
      </c>
      <c r="AF841" s="54">
        <v>7.3593019999999996</v>
      </c>
      <c r="AG841" s="53">
        <v>66.119899000000004</v>
      </c>
      <c r="AH841" s="53">
        <v>4.7161000000000002E-2</v>
      </c>
      <c r="AI841" s="54">
        <v>0</v>
      </c>
      <c r="AJ841" s="54">
        <v>1.5183</v>
      </c>
      <c r="AK841" s="53">
        <v>1.8689</v>
      </c>
      <c r="AL841" s="53">
        <v>0</v>
      </c>
      <c r="AM841" s="53">
        <v>2.1354000000000001E-2</v>
      </c>
      <c r="AN841" s="53">
        <v>0.10402</v>
      </c>
      <c r="AO841" s="53">
        <v>0</v>
      </c>
      <c r="AP841" s="53">
        <v>1.785976</v>
      </c>
      <c r="AQ841" s="53">
        <v>1.3490310000000001</v>
      </c>
      <c r="AR841" s="53">
        <v>2.5373E-2</v>
      </c>
      <c r="AS841" s="53">
        <v>2.3658999999999999E-2</v>
      </c>
      <c r="AT841" s="53">
        <v>1.142968</v>
      </c>
      <c r="AU841" s="109">
        <v>0</v>
      </c>
      <c r="AV841" s="109">
        <v>1.3509999999999999E-2</v>
      </c>
    </row>
    <row r="842" spans="1:48" x14ac:dyDescent="0.3">
      <c r="A842" s="9">
        <v>841</v>
      </c>
      <c r="B842" s="3">
        <v>43479</v>
      </c>
      <c r="C842" s="112">
        <v>4.8194610000000004</v>
      </c>
      <c r="D842" s="54">
        <v>1.4624E-2</v>
      </c>
      <c r="E842" s="112">
        <v>2.3859999999999999E-2</v>
      </c>
      <c r="F842" s="54">
        <v>4.108562</v>
      </c>
      <c r="G842" s="54">
        <v>1.5794280000000001</v>
      </c>
      <c r="H842" s="54">
        <v>5.4349670000000003</v>
      </c>
      <c r="I842" s="54">
        <v>3.2911999999999997E-2</v>
      </c>
      <c r="J842" s="54">
        <v>1.299531</v>
      </c>
      <c r="K842" s="54">
        <v>0.79497799999999996</v>
      </c>
      <c r="L842" s="54">
        <v>1.579029</v>
      </c>
      <c r="M842" s="54">
        <v>0.14415800000000001</v>
      </c>
      <c r="N842" s="54">
        <v>1.1467160000000001</v>
      </c>
      <c r="O842" s="54">
        <v>0.10750899999999999</v>
      </c>
      <c r="P842" s="54">
        <v>5.9845839999999999</v>
      </c>
      <c r="Q842" s="54">
        <v>0</v>
      </c>
      <c r="R842" s="54">
        <v>2.3671000000000001E-2</v>
      </c>
      <c r="S842" s="54">
        <v>2.1164999999999998</v>
      </c>
      <c r="T842" s="54">
        <v>3.0627999999999999E-2</v>
      </c>
      <c r="U842" s="54">
        <v>0</v>
      </c>
      <c r="V842" s="54">
        <v>0</v>
      </c>
      <c r="W842" s="54">
        <v>1.530524</v>
      </c>
      <c r="X842" s="54">
        <v>1.8922999999999999E-2</v>
      </c>
      <c r="Y842" s="54">
        <v>1.2021299999999999</v>
      </c>
      <c r="Z842" s="54">
        <v>0</v>
      </c>
      <c r="AA842" s="54">
        <v>5.6254869999999997</v>
      </c>
      <c r="AB842" s="54">
        <v>0</v>
      </c>
      <c r="AC842" s="54">
        <v>0</v>
      </c>
      <c r="AD842" s="54">
        <v>0</v>
      </c>
      <c r="AE842" s="54">
        <v>92.235802000000007</v>
      </c>
      <c r="AF842" s="54">
        <v>7.3238630000000002</v>
      </c>
      <c r="AG842" s="53">
        <v>65.959425999999993</v>
      </c>
      <c r="AH842" s="53">
        <v>4.7115999999999998E-2</v>
      </c>
      <c r="AI842" s="54">
        <v>0</v>
      </c>
      <c r="AJ842" s="54">
        <v>1.5153639999999999</v>
      </c>
      <c r="AK842" s="53">
        <v>1.87</v>
      </c>
      <c r="AL842" s="53">
        <v>0</v>
      </c>
      <c r="AM842" s="53">
        <v>2.0856E-2</v>
      </c>
      <c r="AN842" s="53">
        <v>0.104079</v>
      </c>
      <c r="AO842" s="53">
        <v>0</v>
      </c>
      <c r="AP842" s="53">
        <v>1.785976</v>
      </c>
      <c r="AQ842" s="53">
        <v>1.3490310000000001</v>
      </c>
      <c r="AR842" s="53">
        <v>2.5373E-2</v>
      </c>
      <c r="AS842" s="53">
        <v>2.3658999999999999E-2</v>
      </c>
      <c r="AT842" s="53">
        <v>1.142112</v>
      </c>
      <c r="AU842" s="109">
        <v>0</v>
      </c>
      <c r="AV842" s="109">
        <v>1.3582E-2</v>
      </c>
    </row>
    <row r="843" spans="1:48" x14ac:dyDescent="0.3">
      <c r="A843" s="9">
        <v>842</v>
      </c>
      <c r="B843" s="3">
        <v>43476</v>
      </c>
      <c r="C843" s="112">
        <v>4.8102289999999996</v>
      </c>
      <c r="D843" s="54">
        <v>1.4597000000000001E-2</v>
      </c>
      <c r="E843" s="112">
        <v>2.3813999999999998E-2</v>
      </c>
      <c r="F843" s="54">
        <v>4.1067600000000004</v>
      </c>
      <c r="G843" s="54">
        <v>1.577234</v>
      </c>
      <c r="H843" s="54">
        <v>5.4717149999999997</v>
      </c>
      <c r="I843" s="54">
        <v>3.3154999999999997E-2</v>
      </c>
      <c r="J843" s="54">
        <v>1.2957099999999999</v>
      </c>
      <c r="K843" s="54">
        <v>0.78894699999999995</v>
      </c>
      <c r="L843" s="54">
        <v>1.5785940000000001</v>
      </c>
      <c r="M843" s="54">
        <v>0.143925</v>
      </c>
      <c r="N843" s="54">
        <v>1.148644</v>
      </c>
      <c r="O843" s="54">
        <v>0.10730000000000001</v>
      </c>
      <c r="P843" s="54">
        <v>5.9606719999999997</v>
      </c>
      <c r="Q843" s="54">
        <v>0</v>
      </c>
      <c r="R843" s="54">
        <v>2.3480999999999998E-2</v>
      </c>
      <c r="S843" s="54">
        <v>2.1063999999999998</v>
      </c>
      <c r="T843" s="54">
        <v>3.0773999999999999E-2</v>
      </c>
      <c r="U843" s="54">
        <v>0</v>
      </c>
      <c r="V843" s="54">
        <v>0</v>
      </c>
      <c r="W843" s="54">
        <v>1.529299</v>
      </c>
      <c r="X843" s="54">
        <v>1.8894000000000001E-2</v>
      </c>
      <c r="Y843" s="54">
        <v>1.19662</v>
      </c>
      <c r="Z843" s="54">
        <v>0</v>
      </c>
      <c r="AA843" s="54">
        <v>5.6632870000000004</v>
      </c>
      <c r="AB843" s="54">
        <v>0</v>
      </c>
      <c r="AC843" s="54">
        <v>0</v>
      </c>
      <c r="AD843" s="54">
        <v>0</v>
      </c>
      <c r="AE843" s="54">
        <v>91.933161999999996</v>
      </c>
      <c r="AF843" s="54">
        <v>7.328945</v>
      </c>
      <c r="AG843" s="53">
        <v>65.914587999999995</v>
      </c>
      <c r="AH843" s="53">
        <v>4.7016000000000002E-2</v>
      </c>
      <c r="AI843" s="54">
        <v>0</v>
      </c>
      <c r="AJ843" s="54">
        <v>1.5151239999999999</v>
      </c>
      <c r="AK843" s="53">
        <v>1.8668</v>
      </c>
      <c r="AL843" s="53">
        <v>0</v>
      </c>
      <c r="AM843" s="53">
        <v>2.104E-2</v>
      </c>
      <c r="AN843" s="53">
        <v>0.10369399999999999</v>
      </c>
      <c r="AO843" s="53">
        <v>0</v>
      </c>
      <c r="AP843" s="53">
        <v>1.785976</v>
      </c>
      <c r="AQ843" s="53">
        <v>1.3490310000000001</v>
      </c>
      <c r="AR843" s="53">
        <v>2.5373E-2</v>
      </c>
      <c r="AS843" s="53">
        <v>2.3658999999999999E-2</v>
      </c>
      <c r="AT843" s="53">
        <v>1.140655</v>
      </c>
      <c r="AU843" s="109">
        <v>0</v>
      </c>
      <c r="AV843" s="109">
        <v>1.392E-2</v>
      </c>
    </row>
    <row r="844" spans="1:48" x14ac:dyDescent="0.3">
      <c r="A844" s="9">
        <v>843</v>
      </c>
      <c r="B844" s="3">
        <v>43475</v>
      </c>
      <c r="C844" s="112">
        <v>4.8073750000000004</v>
      </c>
      <c r="D844" s="54">
        <v>1.4595E-2</v>
      </c>
      <c r="E844" s="112">
        <v>2.3789999999999999E-2</v>
      </c>
      <c r="F844" s="54">
        <v>4.1070019999999996</v>
      </c>
      <c r="G844" s="54">
        <v>1.5768899999999999</v>
      </c>
      <c r="H844" s="54">
        <v>5.5024629999999997</v>
      </c>
      <c r="I844" s="54">
        <v>3.3175999999999997E-2</v>
      </c>
      <c r="J844" s="54">
        <v>1.2952619999999999</v>
      </c>
      <c r="K844" s="54">
        <v>0.77899799999999997</v>
      </c>
      <c r="L844" s="54">
        <v>1.5764149999999999</v>
      </c>
      <c r="M844" s="54">
        <v>0.14385400000000001</v>
      </c>
      <c r="N844" s="54">
        <v>1.1488320000000001</v>
      </c>
      <c r="O844" s="54">
        <v>0.107214</v>
      </c>
      <c r="P844" s="54">
        <v>5.9591070000000004</v>
      </c>
      <c r="Q844" s="54">
        <v>0</v>
      </c>
      <c r="R844" s="54">
        <v>2.3435999999999998E-2</v>
      </c>
      <c r="S844" s="54">
        <v>2.1048</v>
      </c>
      <c r="T844" s="54">
        <v>3.0783000000000001E-2</v>
      </c>
      <c r="U844" s="54">
        <v>0</v>
      </c>
      <c r="V844" s="54">
        <v>0</v>
      </c>
      <c r="W844" s="54">
        <v>1.528009</v>
      </c>
      <c r="X844" s="54">
        <v>1.8884000000000001E-2</v>
      </c>
      <c r="Y844" s="54">
        <v>1.1957800000000001</v>
      </c>
      <c r="Z844" s="54">
        <v>0</v>
      </c>
      <c r="AA844" s="54">
        <v>5.6983249999999996</v>
      </c>
      <c r="AB844" s="54">
        <v>0</v>
      </c>
      <c r="AC844" s="54">
        <v>0</v>
      </c>
      <c r="AD844" s="54">
        <v>0</v>
      </c>
      <c r="AE844" s="54">
        <v>91.868644000000003</v>
      </c>
      <c r="AF844" s="54">
        <v>7.3434140000000001</v>
      </c>
      <c r="AG844" s="53">
        <v>65.921603000000005</v>
      </c>
      <c r="AH844" s="53">
        <v>4.6968000000000003E-2</v>
      </c>
      <c r="AI844" s="54">
        <v>0</v>
      </c>
      <c r="AJ844" s="54">
        <v>1.5136890000000001</v>
      </c>
      <c r="AK844" s="53">
        <v>1.8644999999999998</v>
      </c>
      <c r="AL844" s="53">
        <v>0</v>
      </c>
      <c r="AM844" s="53">
        <v>2.0943E-2</v>
      </c>
      <c r="AN844" s="53">
        <v>0.103491</v>
      </c>
      <c r="AO844" s="53">
        <v>0</v>
      </c>
      <c r="AP844" s="53">
        <v>1.785976</v>
      </c>
      <c r="AQ844" s="53">
        <v>1.3490310000000001</v>
      </c>
      <c r="AR844" s="53">
        <v>2.5373E-2</v>
      </c>
      <c r="AS844" s="53">
        <v>2.3658999999999999E-2</v>
      </c>
      <c r="AT844" s="53">
        <v>1.141257</v>
      </c>
      <c r="AU844" s="109">
        <v>0</v>
      </c>
      <c r="AV844" s="109">
        <v>1.3951E-2</v>
      </c>
    </row>
    <row r="845" spans="1:48" x14ac:dyDescent="0.3">
      <c r="A845" s="9">
        <v>844</v>
      </c>
      <c r="B845" s="3">
        <v>43474</v>
      </c>
      <c r="C845" s="112">
        <v>4.8042949999999998</v>
      </c>
      <c r="D845" s="54">
        <v>1.4586999999999999E-2</v>
      </c>
      <c r="E845" s="112">
        <v>2.3774E-2</v>
      </c>
      <c r="F845" s="54">
        <v>4.0924659999999999</v>
      </c>
      <c r="G845" s="54">
        <v>1.5762069999999999</v>
      </c>
      <c r="H845" s="54">
        <v>5.4408190000000003</v>
      </c>
      <c r="I845" s="54">
        <v>3.2778000000000002E-2</v>
      </c>
      <c r="J845" s="54">
        <v>1.295917</v>
      </c>
      <c r="K845" s="54">
        <v>0.76409700000000003</v>
      </c>
      <c r="L845" s="54">
        <v>1.572946</v>
      </c>
      <c r="M845" s="54">
        <v>0.14377000000000001</v>
      </c>
      <c r="N845" s="54">
        <v>1.1393470000000001</v>
      </c>
      <c r="O845" s="54">
        <v>0.107164</v>
      </c>
      <c r="P845" s="54">
        <v>5.9561979999999997</v>
      </c>
      <c r="Q845" s="54">
        <v>0</v>
      </c>
      <c r="R845" s="54">
        <v>2.3321999999999999E-2</v>
      </c>
      <c r="S845" s="54">
        <v>2.0955999999999997</v>
      </c>
      <c r="T845" s="54">
        <v>2.998E-2</v>
      </c>
      <c r="U845" s="54">
        <v>0</v>
      </c>
      <c r="V845" s="54">
        <v>0</v>
      </c>
      <c r="W845" s="54">
        <v>1.5258830000000001</v>
      </c>
      <c r="X845" s="54">
        <v>1.8873999999999998E-2</v>
      </c>
      <c r="Y845" s="54">
        <v>1.19049</v>
      </c>
      <c r="Z845" s="54">
        <v>0</v>
      </c>
      <c r="AA845" s="54">
        <v>5.6281470000000002</v>
      </c>
      <c r="AB845" s="54">
        <v>0</v>
      </c>
      <c r="AC845" s="54">
        <v>0</v>
      </c>
      <c r="AD845" s="54">
        <v>0</v>
      </c>
      <c r="AE845" s="54">
        <v>91.803456999999995</v>
      </c>
      <c r="AF845" s="54">
        <v>7.3078139999999996</v>
      </c>
      <c r="AG845" s="53">
        <v>65.761268999999999</v>
      </c>
      <c r="AH845" s="53">
        <v>4.6935999999999999E-2</v>
      </c>
      <c r="AI845" s="54">
        <v>0</v>
      </c>
      <c r="AJ845" s="54">
        <v>1.5123120000000001</v>
      </c>
      <c r="AK845" s="53">
        <v>1.8633</v>
      </c>
      <c r="AL845" s="53">
        <v>0</v>
      </c>
      <c r="AM845" s="53">
        <v>2.0542999999999999E-2</v>
      </c>
      <c r="AN845" s="53">
        <v>0.103132</v>
      </c>
      <c r="AO845" s="53">
        <v>0</v>
      </c>
      <c r="AP845" s="53">
        <v>1.785976</v>
      </c>
      <c r="AQ845" s="53">
        <v>1.3490310000000001</v>
      </c>
      <c r="AR845" s="53">
        <v>2.5373E-2</v>
      </c>
      <c r="AS845" s="53">
        <v>2.3658999999999999E-2</v>
      </c>
      <c r="AT845" s="53">
        <v>1.1410640000000001</v>
      </c>
      <c r="AU845" s="109">
        <v>0</v>
      </c>
      <c r="AV845" s="109">
        <v>1.3113E-2</v>
      </c>
    </row>
    <row r="846" spans="1:48" x14ac:dyDescent="0.3">
      <c r="A846" s="9">
        <v>845</v>
      </c>
      <c r="B846" s="3">
        <v>43473</v>
      </c>
      <c r="C846" s="112">
        <v>4.8014029999999996</v>
      </c>
      <c r="D846" s="54">
        <v>1.4578000000000001E-2</v>
      </c>
      <c r="E846" s="112">
        <v>2.376E-2</v>
      </c>
      <c r="F846" s="54">
        <v>4.0843879999999997</v>
      </c>
      <c r="G846" s="54">
        <v>1.5725100000000001</v>
      </c>
      <c r="H846" s="54">
        <v>5.3801589999999999</v>
      </c>
      <c r="I846" s="54">
        <v>3.2453999999999997E-2</v>
      </c>
      <c r="J846" s="54">
        <v>1.292964</v>
      </c>
      <c r="K846" s="54">
        <v>0.75844900000000004</v>
      </c>
      <c r="L846" s="54">
        <v>1.5731539999999999</v>
      </c>
      <c r="M846" s="54">
        <v>0.143703</v>
      </c>
      <c r="N846" s="54">
        <v>1.131629</v>
      </c>
      <c r="O846" s="54">
        <v>0.107097</v>
      </c>
      <c r="P846" s="54">
        <v>5.9633510000000003</v>
      </c>
      <c r="Q846" s="54">
        <v>0</v>
      </c>
      <c r="R846" s="54">
        <v>2.3306E-2</v>
      </c>
      <c r="S846" s="54">
        <v>2.0830000000000002</v>
      </c>
      <c r="T846" s="54">
        <v>2.9432E-2</v>
      </c>
      <c r="U846" s="54">
        <v>0</v>
      </c>
      <c r="V846" s="54">
        <v>0</v>
      </c>
      <c r="W846" s="54">
        <v>1.5298210000000001</v>
      </c>
      <c r="X846" s="54">
        <v>1.8865E-2</v>
      </c>
      <c r="Y846" s="54">
        <v>1.1832800000000001</v>
      </c>
      <c r="Z846" s="54">
        <v>0</v>
      </c>
      <c r="AA846" s="54">
        <v>5.5574120000000002</v>
      </c>
      <c r="AB846" s="54">
        <v>0</v>
      </c>
      <c r="AC846" s="54">
        <v>0</v>
      </c>
      <c r="AD846" s="54">
        <v>0</v>
      </c>
      <c r="AE846" s="54">
        <v>91.815569999999994</v>
      </c>
      <c r="AF846" s="54">
        <v>7.2987279999999997</v>
      </c>
      <c r="AG846" s="53">
        <v>65.688436999999993</v>
      </c>
      <c r="AH846" s="53">
        <v>4.6879999999999998E-2</v>
      </c>
      <c r="AI846" s="54">
        <v>0</v>
      </c>
      <c r="AJ846" s="54">
        <v>1.5142230000000001</v>
      </c>
      <c r="AK846" s="53">
        <v>1.8659999999999999</v>
      </c>
      <c r="AL846" s="53">
        <v>0</v>
      </c>
      <c r="AM846" s="53">
        <v>2.0229E-2</v>
      </c>
      <c r="AN846" s="53">
        <v>0.102939</v>
      </c>
      <c r="AO846" s="53">
        <v>0</v>
      </c>
      <c r="AP846" s="53">
        <v>1.7862720000000001</v>
      </c>
      <c r="AQ846" s="53">
        <v>1.3490310000000001</v>
      </c>
      <c r="AR846" s="53">
        <v>2.5336000000000001E-2</v>
      </c>
      <c r="AS846" s="53">
        <v>2.3553999999999999E-2</v>
      </c>
      <c r="AT846" s="53">
        <v>1.1411629999999999</v>
      </c>
      <c r="AU846" s="109">
        <v>0</v>
      </c>
      <c r="AV846" s="109">
        <v>1.2694E-2</v>
      </c>
    </row>
    <row r="847" spans="1:48" x14ac:dyDescent="0.3">
      <c r="A847" s="9">
        <v>846</v>
      </c>
      <c r="B847" s="3">
        <v>43472</v>
      </c>
      <c r="C847" s="112">
        <v>4.7982750000000003</v>
      </c>
      <c r="D847" s="54">
        <v>1.457E-2</v>
      </c>
      <c r="E847" s="112">
        <v>2.3746E-2</v>
      </c>
      <c r="F847" s="54">
        <v>4.0822450000000003</v>
      </c>
      <c r="G847" s="54">
        <v>1.57135</v>
      </c>
      <c r="H847" s="54">
        <v>5.417084</v>
      </c>
      <c r="I847" s="54">
        <v>3.2764000000000001E-2</v>
      </c>
      <c r="J847" s="54">
        <v>1.2827459999999999</v>
      </c>
      <c r="K847" s="54">
        <v>0.74999000000000005</v>
      </c>
      <c r="L847" s="54">
        <v>1.572692</v>
      </c>
      <c r="M847" s="54">
        <v>0.143623</v>
      </c>
      <c r="N847" s="54">
        <v>1.1308879999999999</v>
      </c>
      <c r="O847" s="54">
        <v>0.10703</v>
      </c>
      <c r="P847" s="54">
        <v>5.9589230000000004</v>
      </c>
      <c r="Q847" s="54">
        <v>0</v>
      </c>
      <c r="R847" s="54">
        <v>2.3096999999999999E-2</v>
      </c>
      <c r="S847" s="54">
        <v>2.0622000000000003</v>
      </c>
      <c r="T847" s="54">
        <v>2.9262E-2</v>
      </c>
      <c r="U847" s="54">
        <v>0</v>
      </c>
      <c r="V847" s="54">
        <v>0</v>
      </c>
      <c r="W847" s="54">
        <v>1.52729</v>
      </c>
      <c r="X847" s="54">
        <v>1.8855E-2</v>
      </c>
      <c r="Y847" s="54">
        <v>1.1720899999999999</v>
      </c>
      <c r="Z847" s="54">
        <v>0</v>
      </c>
      <c r="AA847" s="54">
        <v>5.5995980000000003</v>
      </c>
      <c r="AB847" s="54">
        <v>0</v>
      </c>
      <c r="AC847" s="54">
        <v>0</v>
      </c>
      <c r="AD847" s="54">
        <v>0</v>
      </c>
      <c r="AE847" s="54">
        <v>91.775811000000004</v>
      </c>
      <c r="AF847" s="54">
        <v>7.2843549999999997</v>
      </c>
      <c r="AG847" s="53">
        <v>65.620813999999996</v>
      </c>
      <c r="AH847" s="53">
        <v>4.6802000000000003E-2</v>
      </c>
      <c r="AI847" s="54">
        <v>0</v>
      </c>
      <c r="AJ847" s="54">
        <v>1.5122690000000001</v>
      </c>
      <c r="AK847" s="53">
        <v>1.8655999999999999</v>
      </c>
      <c r="AL847" s="53">
        <v>0</v>
      </c>
      <c r="AM847" s="53">
        <v>2.0136000000000001E-2</v>
      </c>
      <c r="AN847" s="53">
        <v>0.1024</v>
      </c>
      <c r="AO847" s="53">
        <v>0</v>
      </c>
      <c r="AP847" s="53">
        <v>1.7862720000000001</v>
      </c>
      <c r="AQ847" s="53">
        <v>1.3490310000000001</v>
      </c>
      <c r="AR847" s="53">
        <v>2.5336000000000001E-2</v>
      </c>
      <c r="AS847" s="53">
        <v>2.3553999999999999E-2</v>
      </c>
      <c r="AT847" s="53">
        <v>1.1409469999999999</v>
      </c>
      <c r="AU847" s="109">
        <v>0</v>
      </c>
      <c r="AV847" s="109">
        <v>1.2704999999999999E-2</v>
      </c>
    </row>
    <row r="848" spans="1:48" x14ac:dyDescent="0.3">
      <c r="A848" s="9">
        <v>847</v>
      </c>
      <c r="B848" s="3">
        <v>43469</v>
      </c>
      <c r="C848" s="112">
        <v>4.7896039999999998</v>
      </c>
      <c r="D848" s="54">
        <v>1.4545000000000001E-2</v>
      </c>
      <c r="E848" s="112">
        <v>2.3709000000000001E-2</v>
      </c>
      <c r="F848" s="54">
        <v>4.0714100000000002</v>
      </c>
      <c r="G848" s="54">
        <v>1.5694189999999999</v>
      </c>
      <c r="H848" s="54">
        <v>5.4528970000000001</v>
      </c>
      <c r="I848" s="54">
        <v>3.3002999999999998E-2</v>
      </c>
      <c r="J848" s="54">
        <v>1.2533350000000001</v>
      </c>
      <c r="K848" s="54">
        <v>0.74341000000000002</v>
      </c>
      <c r="L848" s="54">
        <v>1.5699909999999999</v>
      </c>
      <c r="M848" s="54">
        <v>0.14341699999999999</v>
      </c>
      <c r="N848" s="54">
        <v>1.1231310000000001</v>
      </c>
      <c r="O848" s="54">
        <v>0.10682999999999999</v>
      </c>
      <c r="P848" s="54">
        <v>5.9493130000000001</v>
      </c>
      <c r="Q848" s="54">
        <v>0</v>
      </c>
      <c r="R848" s="54">
        <v>2.2814000000000001E-2</v>
      </c>
      <c r="S848" s="54">
        <v>2.0365000000000002</v>
      </c>
      <c r="T848" s="54">
        <v>2.8247000000000001E-2</v>
      </c>
      <c r="U848" s="54">
        <v>0</v>
      </c>
      <c r="V848" s="54">
        <v>0</v>
      </c>
      <c r="W848" s="54">
        <v>1.520573</v>
      </c>
      <c r="X848" s="54">
        <v>1.8827E-2</v>
      </c>
      <c r="Y848" s="54">
        <v>1.1576599999999999</v>
      </c>
      <c r="Z848" s="54">
        <v>0</v>
      </c>
      <c r="AA848" s="54">
        <v>5.6408800000000001</v>
      </c>
      <c r="AB848" s="54">
        <v>0</v>
      </c>
      <c r="AC848" s="54">
        <v>0</v>
      </c>
      <c r="AD848" s="54">
        <v>0</v>
      </c>
      <c r="AE848" s="54">
        <v>91.592860999999999</v>
      </c>
      <c r="AF848" s="54">
        <v>7.2701130000000003</v>
      </c>
      <c r="AG848" s="53">
        <v>65.530353000000005</v>
      </c>
      <c r="AH848" s="53">
        <v>4.6760000000000003E-2</v>
      </c>
      <c r="AI848" s="54">
        <v>0</v>
      </c>
      <c r="AJ848" s="54">
        <v>1.507196</v>
      </c>
      <c r="AK848" s="53">
        <v>1.8599000000000001</v>
      </c>
      <c r="AL848" s="53">
        <v>0</v>
      </c>
      <c r="AM848" s="53">
        <v>2.0150999999999999E-2</v>
      </c>
      <c r="AN848" s="53">
        <v>0.10197299999999999</v>
      </c>
      <c r="AO848" s="53">
        <v>0</v>
      </c>
      <c r="AP848" s="53">
        <v>1.7862720000000001</v>
      </c>
      <c r="AQ848" s="53">
        <v>1.3490310000000001</v>
      </c>
      <c r="AR848" s="53">
        <v>2.5336000000000001E-2</v>
      </c>
      <c r="AS848" s="53">
        <v>2.3553999999999999E-2</v>
      </c>
      <c r="AT848" s="53">
        <v>1.1391439999999999</v>
      </c>
      <c r="AU848" s="109">
        <v>0</v>
      </c>
      <c r="AV848" s="109">
        <v>1.2532E-2</v>
      </c>
    </row>
    <row r="849" spans="1:48" x14ac:dyDescent="0.3">
      <c r="A849" s="9">
        <v>848</v>
      </c>
      <c r="B849" s="3">
        <v>43468</v>
      </c>
      <c r="C849" s="112">
        <v>4.786708</v>
      </c>
      <c r="D849" s="54">
        <v>1.4524E-2</v>
      </c>
      <c r="E849" s="112">
        <v>2.3692999999999999E-2</v>
      </c>
      <c r="F849" s="54">
        <v>4.0643560000000001</v>
      </c>
      <c r="G849" s="54">
        <v>1.5671079999999999</v>
      </c>
      <c r="H849" s="54">
        <v>5.3231650000000004</v>
      </c>
      <c r="I849" s="54">
        <v>3.2224000000000003E-2</v>
      </c>
      <c r="J849" s="54">
        <v>1.2737590000000001</v>
      </c>
      <c r="K849" s="54">
        <v>0.75950200000000001</v>
      </c>
      <c r="L849" s="54">
        <v>1.5675779999999999</v>
      </c>
      <c r="M849" s="54">
        <v>0.14333599999999999</v>
      </c>
      <c r="N849" s="54">
        <v>1.125014</v>
      </c>
      <c r="O849" s="54">
        <v>0.106763</v>
      </c>
      <c r="P849" s="54">
        <v>5.9552500000000004</v>
      </c>
      <c r="Q849" s="54">
        <v>0</v>
      </c>
      <c r="R849" s="54">
        <v>2.3040999999999999E-2</v>
      </c>
      <c r="S849" s="54">
        <v>2.0722999999999998</v>
      </c>
      <c r="T849" s="54">
        <v>2.8625000000000001E-2</v>
      </c>
      <c r="U849" s="54">
        <v>0</v>
      </c>
      <c r="V849" s="54">
        <v>0</v>
      </c>
      <c r="W849" s="54">
        <v>1.5236689999999999</v>
      </c>
      <c r="X849" s="54">
        <v>1.8818999999999999E-2</v>
      </c>
      <c r="Y849" s="54">
        <v>1.17801</v>
      </c>
      <c r="Z849" s="54">
        <v>0</v>
      </c>
      <c r="AA849" s="54">
        <v>5.504569</v>
      </c>
      <c r="AB849" s="54">
        <v>0</v>
      </c>
      <c r="AC849" s="54">
        <v>0</v>
      </c>
      <c r="AD849" s="54">
        <v>0</v>
      </c>
      <c r="AE849" s="54">
        <v>91.685785999999993</v>
      </c>
      <c r="AF849" s="54">
        <v>7.2575459999999996</v>
      </c>
      <c r="AG849" s="53">
        <v>65.425586999999993</v>
      </c>
      <c r="AH849" s="53">
        <v>4.6809999999999997E-2</v>
      </c>
      <c r="AI849" s="54">
        <v>0</v>
      </c>
      <c r="AJ849" s="54">
        <v>1.508955</v>
      </c>
      <c r="AK849" s="53">
        <v>1.8691</v>
      </c>
      <c r="AL849" s="53">
        <v>0</v>
      </c>
      <c r="AM849" s="53">
        <v>1.9657999999999998E-2</v>
      </c>
      <c r="AN849" s="53">
        <v>0.102466</v>
      </c>
      <c r="AO849" s="53">
        <v>0</v>
      </c>
      <c r="AP849" s="53">
        <v>1.7862720000000001</v>
      </c>
      <c r="AQ849" s="53">
        <v>1.3490310000000001</v>
      </c>
      <c r="AR849" s="53">
        <v>2.5336000000000001E-2</v>
      </c>
      <c r="AS849" s="53">
        <v>2.3553999999999999E-2</v>
      </c>
      <c r="AT849" s="53">
        <v>1.137329</v>
      </c>
      <c r="AU849" s="109">
        <v>0</v>
      </c>
      <c r="AV849" s="109">
        <v>1.2097999999999999E-2</v>
      </c>
    </row>
    <row r="850" spans="1:48" x14ac:dyDescent="0.3">
      <c r="A850" s="9">
        <v>849</v>
      </c>
      <c r="B850" s="3">
        <v>43467</v>
      </c>
      <c r="C850" s="112">
        <v>4.7839809999999998</v>
      </c>
      <c r="D850" s="54">
        <v>1.4507000000000001E-2</v>
      </c>
      <c r="E850" s="112">
        <v>2.3678000000000001E-2</v>
      </c>
      <c r="F850" s="54">
        <v>4.0643729999999998</v>
      </c>
      <c r="G850" s="54">
        <v>1.572068</v>
      </c>
      <c r="H850" s="54">
        <v>5.2726139999999999</v>
      </c>
      <c r="I850" s="54">
        <v>3.1798E-2</v>
      </c>
      <c r="J850" s="54">
        <v>1.3136330000000001</v>
      </c>
      <c r="K850" s="54">
        <v>0.77226099999999998</v>
      </c>
      <c r="L850" s="54">
        <v>1.5710740000000001</v>
      </c>
      <c r="M850" s="54">
        <v>0.14327599999999999</v>
      </c>
      <c r="N850" s="54">
        <v>1.1252059999999999</v>
      </c>
      <c r="O850" s="54">
        <v>0.106695</v>
      </c>
      <c r="P850" s="54">
        <v>5.9575089999999999</v>
      </c>
      <c r="Q850" s="54">
        <v>0</v>
      </c>
      <c r="R850" s="54">
        <v>2.3539000000000001E-2</v>
      </c>
      <c r="S850" s="54">
        <v>2.1205000000000003</v>
      </c>
      <c r="T850" s="54">
        <v>2.8289999999999999E-2</v>
      </c>
      <c r="U850" s="54">
        <v>0</v>
      </c>
      <c r="V850" s="54">
        <v>0</v>
      </c>
      <c r="W850" s="54">
        <v>1.5245880000000001</v>
      </c>
      <c r="X850" s="54">
        <v>1.8807999999999998E-2</v>
      </c>
      <c r="Y850" s="54">
        <v>1.2054499999999999</v>
      </c>
      <c r="Z850" s="54">
        <v>0</v>
      </c>
      <c r="AA850" s="54">
        <v>5.4517249999999997</v>
      </c>
      <c r="AB850" s="54">
        <v>0</v>
      </c>
      <c r="AC850" s="54">
        <v>0</v>
      </c>
      <c r="AD850" s="54">
        <v>0</v>
      </c>
      <c r="AE850" s="54">
        <v>91.706807999999995</v>
      </c>
      <c r="AF850" s="54">
        <v>7.2761310000000003</v>
      </c>
      <c r="AG850" s="53">
        <v>65.379947000000001</v>
      </c>
      <c r="AH850" s="53">
        <v>4.6875E-2</v>
      </c>
      <c r="AI850" s="54">
        <v>0</v>
      </c>
      <c r="AJ850" s="54">
        <v>1.5094339999999999</v>
      </c>
      <c r="AK850" s="53">
        <v>1.8787000000000003</v>
      </c>
      <c r="AL850" s="53">
        <v>0</v>
      </c>
      <c r="AM850" s="53">
        <v>1.9661000000000001E-2</v>
      </c>
      <c r="AN850" s="53">
        <v>0.10337499999999999</v>
      </c>
      <c r="AO850" s="53">
        <v>0</v>
      </c>
      <c r="AP850" s="53">
        <v>1.800943</v>
      </c>
      <c r="AQ850" s="53">
        <v>1.3490310000000001</v>
      </c>
      <c r="AR850" s="53">
        <v>2.5503000000000001E-2</v>
      </c>
      <c r="AS850" s="53">
        <v>2.3546000000000001E-2</v>
      </c>
      <c r="AT850" s="53">
        <v>1.143111</v>
      </c>
      <c r="AU850" s="109">
        <v>0</v>
      </c>
      <c r="AV850" s="109">
        <v>1.1745E-2</v>
      </c>
    </row>
    <row r="851" spans="1:48" x14ac:dyDescent="0.3">
      <c r="A851" s="9">
        <v>850</v>
      </c>
      <c r="B851" s="3">
        <v>43465</v>
      </c>
      <c r="C851" s="112">
        <v>4.777882</v>
      </c>
      <c r="D851" s="54">
        <v>1.451E-2</v>
      </c>
      <c r="E851" s="112">
        <v>2.3657000000000001E-2</v>
      </c>
      <c r="F851" s="54">
        <v>4.0530020000000002</v>
      </c>
      <c r="G851" s="54">
        <v>1.566017</v>
      </c>
      <c r="H851" s="54">
        <v>5.2511279999999996</v>
      </c>
      <c r="I851" s="54">
        <v>3.1546999999999999E-2</v>
      </c>
      <c r="J851" s="54">
        <v>1.300033</v>
      </c>
      <c r="K851" s="54">
        <v>0.76695000000000002</v>
      </c>
      <c r="L851" s="54">
        <v>1.5667420000000001</v>
      </c>
      <c r="M851" s="54">
        <v>0.14294299999999999</v>
      </c>
      <c r="N851" s="54">
        <v>1.1195029999999999</v>
      </c>
      <c r="O851" s="54">
        <v>0.10656400000000001</v>
      </c>
      <c r="P851" s="54">
        <v>5.9461389999999996</v>
      </c>
      <c r="Q851" s="54">
        <v>0</v>
      </c>
      <c r="R851" s="54">
        <v>2.3466999999999998E-2</v>
      </c>
      <c r="S851" s="54">
        <v>2.1038000000000001</v>
      </c>
      <c r="T851" s="54">
        <v>2.8108999999999999E-2</v>
      </c>
      <c r="U851" s="54">
        <v>0</v>
      </c>
      <c r="V851" s="54">
        <v>0</v>
      </c>
      <c r="W851" s="54">
        <v>1.520429</v>
      </c>
      <c r="X851" s="54">
        <v>1.8787999999999999E-2</v>
      </c>
      <c r="Y851" s="54">
        <v>1.19482</v>
      </c>
      <c r="Z851" s="54">
        <v>0</v>
      </c>
      <c r="AA851" s="54">
        <v>5.4293120000000004</v>
      </c>
      <c r="AB851" s="54">
        <v>0</v>
      </c>
      <c r="AC851" s="54">
        <v>0</v>
      </c>
      <c r="AD851" s="54">
        <v>0</v>
      </c>
      <c r="AE851" s="54">
        <v>91.704661000000002</v>
      </c>
      <c r="AF851" s="54">
        <v>7.2591770000000002</v>
      </c>
      <c r="AG851" s="53">
        <v>65.340522000000007</v>
      </c>
      <c r="AH851" s="53">
        <v>4.6684000000000003E-2</v>
      </c>
      <c r="AI851" s="54">
        <v>0</v>
      </c>
      <c r="AJ851" s="54">
        <v>1.5053110000000001</v>
      </c>
      <c r="AK851" s="53">
        <v>1.8717000000000001</v>
      </c>
      <c r="AL851" s="53">
        <v>0</v>
      </c>
      <c r="AM851" s="53">
        <v>1.9753E-2</v>
      </c>
      <c r="AN851" s="53">
        <v>0.10270600000000001</v>
      </c>
      <c r="AO851" s="53">
        <v>0</v>
      </c>
      <c r="AP851" s="53">
        <v>1.831024</v>
      </c>
      <c r="AQ851" s="53">
        <v>1.3490310000000001</v>
      </c>
      <c r="AR851" s="53">
        <v>2.5561E-2</v>
      </c>
      <c r="AS851" s="53">
        <v>2.3399E-2</v>
      </c>
      <c r="AT851" s="53">
        <v>1.1365940000000001</v>
      </c>
      <c r="AU851" s="109">
        <v>0</v>
      </c>
      <c r="AV851" s="109">
        <v>1.1507E-2</v>
      </c>
    </row>
    <row r="852" spans="1:48" x14ac:dyDescent="0.3">
      <c r="A852" s="9">
        <v>851</v>
      </c>
      <c r="B852" s="3">
        <v>43462</v>
      </c>
      <c r="C852" s="112">
        <v>4.7683989999999996</v>
      </c>
      <c r="D852" s="54">
        <v>1.4486000000000001E-2</v>
      </c>
      <c r="E852" s="112">
        <v>2.3605999999999999E-2</v>
      </c>
      <c r="F852" s="54">
        <v>4.045274</v>
      </c>
      <c r="G852" s="54">
        <v>1.568486</v>
      </c>
      <c r="H852" s="54">
        <v>5.2779639999999999</v>
      </c>
      <c r="I852" s="54">
        <v>3.1595999999999999E-2</v>
      </c>
      <c r="J852" s="54">
        <v>1.30254</v>
      </c>
      <c r="K852" s="54">
        <v>0.76654900000000004</v>
      </c>
      <c r="L852" s="54">
        <v>1.5646990000000001</v>
      </c>
      <c r="M852" s="54">
        <v>0.142899</v>
      </c>
      <c r="N852" s="54">
        <v>1.1212</v>
      </c>
      <c r="O852" s="54">
        <v>0.106327</v>
      </c>
      <c r="P852" s="54">
        <v>5.9388839999999998</v>
      </c>
      <c r="Q852" s="54">
        <v>0</v>
      </c>
      <c r="R852" s="54">
        <v>2.3629000000000001E-2</v>
      </c>
      <c r="S852" s="54">
        <v>2.113</v>
      </c>
      <c r="T852" s="54">
        <v>2.8119000000000002E-2</v>
      </c>
      <c r="U852" s="54">
        <v>0</v>
      </c>
      <c r="V852" s="54">
        <v>0</v>
      </c>
      <c r="W852" s="54">
        <v>1.513293</v>
      </c>
      <c r="X852" s="54">
        <v>1.8780999999999999E-2</v>
      </c>
      <c r="Y852" s="54">
        <v>1.2001599999999999</v>
      </c>
      <c r="Z852" s="54">
        <v>0</v>
      </c>
      <c r="AA852" s="54">
        <v>5.4564630000000003</v>
      </c>
      <c r="AB852" s="54">
        <v>0</v>
      </c>
      <c r="AC852" s="54">
        <v>0</v>
      </c>
      <c r="AD852" s="54">
        <v>0</v>
      </c>
      <c r="AE852" s="54">
        <v>91.596563000000003</v>
      </c>
      <c r="AF852" s="54">
        <v>7.2593940000000003</v>
      </c>
      <c r="AG852" s="53">
        <v>65.213661000000002</v>
      </c>
      <c r="AH852" s="53">
        <v>4.6587000000000003E-2</v>
      </c>
      <c r="AI852" s="54">
        <v>0</v>
      </c>
      <c r="AJ852" s="54">
        <v>1.4999899999999999</v>
      </c>
      <c r="AK852" s="53">
        <v>1.8706</v>
      </c>
      <c r="AL852" s="53">
        <v>0</v>
      </c>
      <c r="AM852" s="53">
        <v>2.0091000000000001E-2</v>
      </c>
      <c r="AN852" s="53">
        <v>0.10290000000000001</v>
      </c>
      <c r="AO852" s="53">
        <v>0</v>
      </c>
      <c r="AP852" s="53">
        <v>1.831024</v>
      </c>
      <c r="AQ852" s="53">
        <v>1.360001</v>
      </c>
      <c r="AR852" s="53">
        <v>2.5561E-2</v>
      </c>
      <c r="AS852" s="53">
        <v>2.3399E-2</v>
      </c>
      <c r="AT852" s="53">
        <v>1.1365339999999999</v>
      </c>
      <c r="AU852" s="109">
        <v>0</v>
      </c>
      <c r="AV852" s="109">
        <v>1.1705E-2</v>
      </c>
    </row>
    <row r="853" spans="1:48" x14ac:dyDescent="0.3">
      <c r="A853" s="9">
        <v>852</v>
      </c>
      <c r="B853" s="3">
        <v>43461</v>
      </c>
      <c r="C853" s="112">
        <v>4.7653129999999999</v>
      </c>
      <c r="D853" s="54">
        <v>1.4478E-2</v>
      </c>
      <c r="E853" s="112">
        <v>2.3591000000000001E-2</v>
      </c>
      <c r="F853" s="54">
        <v>4.0377859999999997</v>
      </c>
      <c r="G853" s="54">
        <v>1.5666690000000001</v>
      </c>
      <c r="H853" s="54">
        <v>5.2714049999999997</v>
      </c>
      <c r="I853" s="54">
        <v>3.1531000000000003E-2</v>
      </c>
      <c r="J853" s="54">
        <v>1.307226</v>
      </c>
      <c r="K853" s="54">
        <v>0.76886600000000005</v>
      </c>
      <c r="L853" s="54">
        <v>1.5626709999999999</v>
      </c>
      <c r="M853" s="54">
        <v>0.14282800000000001</v>
      </c>
      <c r="N853" s="54">
        <v>1.1191530000000001</v>
      </c>
      <c r="O853" s="54">
        <v>0.106225</v>
      </c>
      <c r="P853" s="54">
        <v>5.9219169999999997</v>
      </c>
      <c r="Q853" s="54">
        <v>0</v>
      </c>
      <c r="R853" s="54">
        <v>2.3671999999999999E-2</v>
      </c>
      <c r="S853" s="54">
        <v>2.1158000000000001</v>
      </c>
      <c r="T853" s="54">
        <v>2.8069E-2</v>
      </c>
      <c r="U853" s="54">
        <v>0</v>
      </c>
      <c r="V853" s="54">
        <v>0</v>
      </c>
      <c r="W853" s="54">
        <v>1.5136259999999999</v>
      </c>
      <c r="X853" s="54">
        <v>1.8755999999999998E-2</v>
      </c>
      <c r="Y853" s="54">
        <v>1.2017199999999999</v>
      </c>
      <c r="Z853" s="54">
        <v>0</v>
      </c>
      <c r="AA853" s="54">
        <v>5.450564</v>
      </c>
      <c r="AB853" s="54">
        <v>0</v>
      </c>
      <c r="AC853" s="54">
        <v>0</v>
      </c>
      <c r="AD853" s="54">
        <v>0</v>
      </c>
      <c r="AE853" s="54">
        <v>91.629976999999997</v>
      </c>
      <c r="AF853" s="54">
        <v>7.2596590000000001</v>
      </c>
      <c r="AG853" s="53">
        <v>65.169172000000003</v>
      </c>
      <c r="AH853" s="53">
        <v>4.6538999999999997E-2</v>
      </c>
      <c r="AI853" s="54">
        <v>0</v>
      </c>
      <c r="AJ853" s="54">
        <v>1.5003740000000001</v>
      </c>
      <c r="AK853" s="53">
        <v>1.8693000000000002</v>
      </c>
      <c r="AL853" s="53">
        <v>0</v>
      </c>
      <c r="AM853" s="53">
        <v>1.9675999999999999E-2</v>
      </c>
      <c r="AN853" s="53">
        <v>0.10288700000000001</v>
      </c>
      <c r="AO853" s="53">
        <v>0</v>
      </c>
      <c r="AP853" s="53">
        <v>1.831024</v>
      </c>
      <c r="AQ853" s="53">
        <v>1.360001</v>
      </c>
      <c r="AR853" s="53">
        <v>2.5561E-2</v>
      </c>
      <c r="AS853" s="53">
        <v>2.3399E-2</v>
      </c>
      <c r="AT853" s="53">
        <v>1.1358900000000001</v>
      </c>
      <c r="AU853" s="109">
        <v>0</v>
      </c>
      <c r="AV853" s="109">
        <v>1.2036E-2</v>
      </c>
    </row>
    <row r="854" spans="1:48" x14ac:dyDescent="0.3">
      <c r="A854" s="9">
        <v>853</v>
      </c>
      <c r="B854" s="3">
        <v>43460</v>
      </c>
      <c r="C854" s="112">
        <v>4.7624829999999996</v>
      </c>
      <c r="D854" s="54">
        <v>1.447E-2</v>
      </c>
      <c r="E854" s="112">
        <v>2.3576E-2</v>
      </c>
      <c r="F854" s="54">
        <v>4.0368950000000003</v>
      </c>
      <c r="G854" s="54">
        <v>1.5661670000000001</v>
      </c>
      <c r="H854" s="54">
        <v>5.2936529999999999</v>
      </c>
      <c r="I854" s="54">
        <v>3.1635999999999997E-2</v>
      </c>
      <c r="J854" s="54">
        <v>1.3053490000000001</v>
      </c>
      <c r="K854" s="54">
        <v>0.76704399999999995</v>
      </c>
      <c r="L854" s="54">
        <v>1.562927</v>
      </c>
      <c r="M854" s="54">
        <v>0.14306199999999999</v>
      </c>
      <c r="N854" s="54">
        <v>1.1093949999999999</v>
      </c>
      <c r="O854" s="54">
        <v>0.10613</v>
      </c>
      <c r="P854" s="54">
        <v>5.9171589999999998</v>
      </c>
      <c r="Q854" s="54">
        <v>0</v>
      </c>
      <c r="R854" s="54">
        <v>2.3623000000000002E-2</v>
      </c>
      <c r="S854" s="54">
        <v>2.1194999999999999</v>
      </c>
      <c r="T854" s="54">
        <v>2.6787999999999999E-2</v>
      </c>
      <c r="U854" s="54">
        <v>0</v>
      </c>
      <c r="V854" s="54">
        <v>0</v>
      </c>
      <c r="W854" s="54">
        <v>1.5125109999999999</v>
      </c>
      <c r="X854" s="54">
        <v>1.8754E-2</v>
      </c>
      <c r="Y854" s="54">
        <v>1.20381</v>
      </c>
      <c r="Z854" s="54">
        <v>0</v>
      </c>
      <c r="AA854" s="54">
        <v>5.4721479999999998</v>
      </c>
      <c r="AB854" s="54">
        <v>0</v>
      </c>
      <c r="AC854" s="54">
        <v>0</v>
      </c>
      <c r="AD854" s="54">
        <v>0</v>
      </c>
      <c r="AE854" s="54">
        <v>91.569946999999999</v>
      </c>
      <c r="AF854" s="54">
        <v>7.2533779999999997</v>
      </c>
      <c r="AG854" s="53">
        <v>65.154931000000005</v>
      </c>
      <c r="AH854" s="53">
        <v>4.6769999999999999E-2</v>
      </c>
      <c r="AI854" s="54">
        <v>0</v>
      </c>
      <c r="AJ854" s="54">
        <v>1.4993749999999999</v>
      </c>
      <c r="AK854" s="53">
        <v>1.8712</v>
      </c>
      <c r="AL854" s="53">
        <v>0</v>
      </c>
      <c r="AM854" s="53">
        <v>1.9945000000000001E-2</v>
      </c>
      <c r="AN854" s="53">
        <v>0.102738</v>
      </c>
      <c r="AO854" s="53">
        <v>0</v>
      </c>
      <c r="AP854" s="53">
        <v>1.831024</v>
      </c>
      <c r="AQ854" s="53">
        <v>1.360001</v>
      </c>
      <c r="AR854" s="53">
        <v>2.5561E-2</v>
      </c>
      <c r="AS854" s="53">
        <v>2.3399E-2</v>
      </c>
      <c r="AT854" s="53">
        <v>1.139929</v>
      </c>
      <c r="AU854" s="109">
        <v>0</v>
      </c>
      <c r="AV854" s="109">
        <v>1.1367E-2</v>
      </c>
    </row>
    <row r="855" spans="1:48" x14ac:dyDescent="0.3">
      <c r="A855" s="9">
        <v>854</v>
      </c>
      <c r="B855" s="3">
        <v>43459</v>
      </c>
      <c r="C855" s="112">
        <v>4.7597779999999998</v>
      </c>
      <c r="D855" s="54">
        <v>1.4461E-2</v>
      </c>
      <c r="E855" s="112">
        <v>2.3560000000000001E-2</v>
      </c>
      <c r="F855" s="54">
        <v>4.0359220000000002</v>
      </c>
      <c r="G855" s="54">
        <v>1.5682830000000001</v>
      </c>
      <c r="H855" s="54">
        <v>5.2793060000000001</v>
      </c>
      <c r="I855" s="54">
        <v>3.1314000000000002E-2</v>
      </c>
      <c r="J855" s="54">
        <v>1.315434</v>
      </c>
      <c r="K855" s="54">
        <v>0.76884699999999995</v>
      </c>
      <c r="L855" s="54">
        <v>1.563623</v>
      </c>
      <c r="M855" s="54">
        <v>0.14296600000000001</v>
      </c>
      <c r="N855" s="54">
        <v>1.1088309999999999</v>
      </c>
      <c r="O855" s="54">
        <v>0.106001</v>
      </c>
      <c r="P855" s="54">
        <v>5.9196540000000004</v>
      </c>
      <c r="Q855" s="54">
        <v>0</v>
      </c>
      <c r="R855" s="54">
        <v>2.3765999999999999E-2</v>
      </c>
      <c r="S855" s="54">
        <v>2.1343999999999999</v>
      </c>
      <c r="T855" s="54">
        <v>2.6734999999999998E-2</v>
      </c>
      <c r="U855" s="54">
        <v>0</v>
      </c>
      <c r="V855" s="54">
        <v>0</v>
      </c>
      <c r="W855" s="54">
        <v>1.5124249999999999</v>
      </c>
      <c r="X855" s="54">
        <v>1.8756999999999999E-2</v>
      </c>
      <c r="Y855" s="54">
        <v>1.2123200000000001</v>
      </c>
      <c r="Z855" s="54">
        <v>0</v>
      </c>
      <c r="AA855" s="54">
        <v>5.4605639999999998</v>
      </c>
      <c r="AB855" s="54">
        <v>0</v>
      </c>
      <c r="AC855" s="54">
        <v>0</v>
      </c>
      <c r="AD855" s="54">
        <v>0</v>
      </c>
      <c r="AE855" s="54">
        <v>91.534007000000003</v>
      </c>
      <c r="AF855" s="54">
        <v>7.2631769999999998</v>
      </c>
      <c r="AG855" s="53">
        <v>65.111489000000006</v>
      </c>
      <c r="AH855" s="53">
        <v>4.6819E-2</v>
      </c>
      <c r="AI855" s="54">
        <v>0</v>
      </c>
      <c r="AJ855" s="54">
        <v>1.49902</v>
      </c>
      <c r="AK855" s="53">
        <v>1.8721999999999999</v>
      </c>
      <c r="AL855" s="53">
        <v>0</v>
      </c>
      <c r="AM855" s="53">
        <v>2.0098000000000001E-2</v>
      </c>
      <c r="AN855" s="53">
        <v>0.10313899999999999</v>
      </c>
      <c r="AO855" s="53">
        <v>0</v>
      </c>
      <c r="AP855" s="53">
        <v>1.7931729999999999</v>
      </c>
      <c r="AQ855" s="53">
        <v>1.360001</v>
      </c>
      <c r="AR855" s="53">
        <v>2.5319999999999999E-2</v>
      </c>
      <c r="AS855" s="53">
        <v>2.3303000000000001E-2</v>
      </c>
      <c r="AT855" s="53">
        <v>1.1403620000000001</v>
      </c>
      <c r="AU855" s="109">
        <v>0</v>
      </c>
      <c r="AV855" s="109">
        <v>1.1344999999999999E-2</v>
      </c>
    </row>
    <row r="856" spans="1:48" x14ac:dyDescent="0.3">
      <c r="A856" s="9">
        <v>855</v>
      </c>
      <c r="B856" s="3">
        <v>43458</v>
      </c>
      <c r="C856" s="112">
        <v>4.7568429999999999</v>
      </c>
      <c r="D856" s="54">
        <v>1.4453000000000001E-2</v>
      </c>
      <c r="E856" s="112">
        <v>2.3545E-2</v>
      </c>
      <c r="F856" s="54">
        <v>4.0381559999999999</v>
      </c>
      <c r="G856" s="54">
        <v>1.568724</v>
      </c>
      <c r="H856" s="54">
        <v>5.2584119999999999</v>
      </c>
      <c r="I856" s="54">
        <v>3.125E-2</v>
      </c>
      <c r="J856" s="54">
        <v>1.3178129999999999</v>
      </c>
      <c r="K856" s="54">
        <v>0.77131499999999997</v>
      </c>
      <c r="L856" s="54">
        <v>1.563922</v>
      </c>
      <c r="M856" s="54">
        <v>0.142878</v>
      </c>
      <c r="N856" s="54">
        <v>1.111953</v>
      </c>
      <c r="O856" s="54">
        <v>0.105932</v>
      </c>
      <c r="P856" s="54">
        <v>5.9252099999999999</v>
      </c>
      <c r="Q856" s="54">
        <v>0</v>
      </c>
      <c r="R856" s="54">
        <v>2.3793999999999999E-2</v>
      </c>
      <c r="S856" s="54">
        <v>2.1385999999999998</v>
      </c>
      <c r="T856" s="54">
        <v>2.7237999999999998E-2</v>
      </c>
      <c r="U856" s="54">
        <v>0</v>
      </c>
      <c r="V856" s="54">
        <v>0</v>
      </c>
      <c r="W856" s="54">
        <v>1.511792</v>
      </c>
      <c r="X856" s="54">
        <v>1.8752999999999999E-2</v>
      </c>
      <c r="Y856" s="54">
        <v>1.21485</v>
      </c>
      <c r="Z856" s="54">
        <v>0</v>
      </c>
      <c r="AA856" s="54">
        <v>5.4402140000000001</v>
      </c>
      <c r="AB856" s="54">
        <v>0</v>
      </c>
      <c r="AC856" s="54">
        <v>0</v>
      </c>
      <c r="AD856" s="54">
        <v>0</v>
      </c>
      <c r="AE856" s="54">
        <v>92.287740999999997</v>
      </c>
      <c r="AF856" s="54">
        <v>7.250102</v>
      </c>
      <c r="AG856" s="53">
        <v>65.045956000000004</v>
      </c>
      <c r="AH856" s="53">
        <v>4.6752000000000002E-2</v>
      </c>
      <c r="AI856" s="54">
        <v>0</v>
      </c>
      <c r="AJ856" s="54">
        <v>1.4976</v>
      </c>
      <c r="AK856" s="53">
        <v>1.8697999999999999</v>
      </c>
      <c r="AL856" s="53">
        <v>0</v>
      </c>
      <c r="AM856" s="53">
        <v>2.0226999999999998E-2</v>
      </c>
      <c r="AN856" s="53">
        <v>0.103307</v>
      </c>
      <c r="AO856" s="53">
        <v>0</v>
      </c>
      <c r="AP856" s="53">
        <v>1.7931729999999999</v>
      </c>
      <c r="AQ856" s="53">
        <v>1.360001</v>
      </c>
      <c r="AR856" s="53">
        <v>2.5319999999999999E-2</v>
      </c>
      <c r="AS856" s="53">
        <v>2.3303000000000001E-2</v>
      </c>
      <c r="AT856" s="53">
        <v>1.139051</v>
      </c>
      <c r="AU856" s="109">
        <v>0</v>
      </c>
      <c r="AV856" s="109">
        <v>1.171E-2</v>
      </c>
    </row>
    <row r="857" spans="1:48" x14ac:dyDescent="0.3">
      <c r="A857" s="9">
        <v>856</v>
      </c>
      <c r="B857" s="3">
        <v>43455</v>
      </c>
      <c r="C857" s="112">
        <v>4.7481669999999996</v>
      </c>
      <c r="D857" s="54">
        <v>1.4432E-2</v>
      </c>
      <c r="E857" s="112">
        <v>2.3494999999999999E-2</v>
      </c>
      <c r="F857" s="54">
        <v>4.031231</v>
      </c>
      <c r="G857" s="54">
        <v>1.5708409999999999</v>
      </c>
      <c r="H857" s="54">
        <v>5.2381589999999996</v>
      </c>
      <c r="I857" s="54">
        <v>3.1012999999999999E-2</v>
      </c>
      <c r="J857" s="54">
        <v>1.316819</v>
      </c>
      <c r="K857" s="54">
        <v>0.77160799999999996</v>
      </c>
      <c r="L857" s="54">
        <v>1.5682799999999999</v>
      </c>
      <c r="M857" s="54">
        <v>0.14267199999999999</v>
      </c>
      <c r="N857" s="54">
        <v>1.1157300000000001</v>
      </c>
      <c r="O857" s="54">
        <v>0.105726</v>
      </c>
      <c r="P857" s="54">
        <v>5.9182639999999997</v>
      </c>
      <c r="Q857" s="54">
        <v>0</v>
      </c>
      <c r="R857" s="54">
        <v>2.3805E-2</v>
      </c>
      <c r="S857" s="54">
        <v>2.1465999999999998</v>
      </c>
      <c r="T857" s="54">
        <v>2.7847E-2</v>
      </c>
      <c r="U857" s="54">
        <v>0</v>
      </c>
      <c r="V857" s="54">
        <v>0</v>
      </c>
      <c r="W857" s="54">
        <v>1.5105710000000001</v>
      </c>
      <c r="X857" s="54">
        <v>1.8724999999999999E-2</v>
      </c>
      <c r="Y857" s="54">
        <v>1.2195</v>
      </c>
      <c r="Z857" s="54">
        <v>0</v>
      </c>
      <c r="AA857" s="54">
        <v>5.4213959999999997</v>
      </c>
      <c r="AB857" s="54">
        <v>0</v>
      </c>
      <c r="AC857" s="54">
        <v>0</v>
      </c>
      <c r="AD857" s="54">
        <v>0</v>
      </c>
      <c r="AE857" s="54">
        <v>92.193503000000007</v>
      </c>
      <c r="AF857" s="54">
        <v>7.2451369999999997</v>
      </c>
      <c r="AG857" s="53">
        <v>64.940087000000005</v>
      </c>
      <c r="AH857" s="53">
        <v>4.6689000000000001E-2</v>
      </c>
      <c r="AI857" s="54">
        <v>0</v>
      </c>
      <c r="AJ857" s="54">
        <v>1.4953749999999999</v>
      </c>
      <c r="AK857" s="53">
        <v>1.8762000000000001</v>
      </c>
      <c r="AL857" s="53">
        <v>0</v>
      </c>
      <c r="AM857" s="53">
        <v>2.0423E-2</v>
      </c>
      <c r="AN857" s="53">
        <v>0.10330400000000001</v>
      </c>
      <c r="AO857" s="53">
        <v>0</v>
      </c>
      <c r="AP857" s="53">
        <v>1.7931729999999999</v>
      </c>
      <c r="AQ857" s="53">
        <v>1.360001</v>
      </c>
      <c r="AR857" s="53">
        <v>2.5319999999999999E-2</v>
      </c>
      <c r="AS857" s="53">
        <v>2.3303000000000001E-2</v>
      </c>
      <c r="AT857" s="53">
        <v>1.1383620000000001</v>
      </c>
      <c r="AU857" s="109">
        <v>0</v>
      </c>
      <c r="AV857" s="109">
        <v>1.1847999999999999E-2</v>
      </c>
    </row>
    <row r="858" spans="1:48" x14ac:dyDescent="0.3">
      <c r="A858" s="9">
        <v>857</v>
      </c>
      <c r="B858" s="3">
        <v>43454</v>
      </c>
      <c r="C858" s="112">
        <v>4.745209</v>
      </c>
      <c r="D858" s="54">
        <v>1.4423999999999999E-2</v>
      </c>
      <c r="E858" s="112">
        <v>2.3481999999999999E-2</v>
      </c>
      <c r="F858" s="54">
        <v>4.0431619999999997</v>
      </c>
      <c r="G858" s="54">
        <v>1.572346</v>
      </c>
      <c r="H858" s="54">
        <v>5.2848860000000002</v>
      </c>
      <c r="I858" s="54">
        <v>3.1317999999999999E-2</v>
      </c>
      <c r="J858" s="54">
        <v>1.3279909999999999</v>
      </c>
      <c r="K858" s="54">
        <v>0.77539800000000003</v>
      </c>
      <c r="L858" s="54">
        <v>1.567043</v>
      </c>
      <c r="M858" s="54">
        <v>0.142683</v>
      </c>
      <c r="N858" s="54">
        <v>1.120703</v>
      </c>
      <c r="O858" s="54">
        <v>0.105656</v>
      </c>
      <c r="P858" s="54">
        <v>5.8831319999999998</v>
      </c>
      <c r="Q858" s="54">
        <v>0</v>
      </c>
      <c r="R858" s="54">
        <v>2.3879999999999998E-2</v>
      </c>
      <c r="S858" s="54">
        <v>2.1522000000000001</v>
      </c>
      <c r="T858" s="54">
        <v>2.8649000000000001E-2</v>
      </c>
      <c r="U858" s="54">
        <v>0</v>
      </c>
      <c r="V858" s="54">
        <v>0</v>
      </c>
      <c r="W858" s="54">
        <v>1.5050619999999999</v>
      </c>
      <c r="X858" s="54">
        <v>1.8717000000000001E-2</v>
      </c>
      <c r="Y858" s="54">
        <v>1.22275</v>
      </c>
      <c r="Z858" s="54">
        <v>0</v>
      </c>
      <c r="AA858" s="54">
        <v>5.4859289999999996</v>
      </c>
      <c r="AB858" s="54">
        <v>0</v>
      </c>
      <c r="AC858" s="54">
        <v>0</v>
      </c>
      <c r="AD858" s="54">
        <v>0</v>
      </c>
      <c r="AE858" s="54">
        <v>92.088544999999996</v>
      </c>
      <c r="AF858" s="54">
        <v>7.2642699999999998</v>
      </c>
      <c r="AG858" s="53">
        <v>64.970911000000001</v>
      </c>
      <c r="AH858" s="53">
        <v>4.6671999999999998E-2</v>
      </c>
      <c r="AI858" s="54">
        <v>0</v>
      </c>
      <c r="AJ858" s="54">
        <v>1.4922299999999999</v>
      </c>
      <c r="AK858" s="53">
        <v>1.8693000000000002</v>
      </c>
      <c r="AL858" s="53">
        <v>0</v>
      </c>
      <c r="AM858" s="53">
        <v>2.0455999999999998E-2</v>
      </c>
      <c r="AN858" s="53">
        <v>0.10327</v>
      </c>
      <c r="AO858" s="53">
        <v>0</v>
      </c>
      <c r="AP858" s="53">
        <v>1.7931729999999999</v>
      </c>
      <c r="AQ858" s="53">
        <v>1.360001</v>
      </c>
      <c r="AR858" s="53">
        <v>2.5319999999999999E-2</v>
      </c>
      <c r="AS858" s="53">
        <v>2.3303000000000001E-2</v>
      </c>
      <c r="AT858" s="53">
        <v>1.138385</v>
      </c>
      <c r="AU858" s="109">
        <v>0</v>
      </c>
      <c r="AV858" s="109">
        <v>1.2411E-2</v>
      </c>
    </row>
    <row r="859" spans="1:48" x14ac:dyDescent="0.3">
      <c r="A859" s="9">
        <v>858</v>
      </c>
      <c r="B859" s="3">
        <v>43453</v>
      </c>
      <c r="C859" s="112">
        <v>4.7422709999999997</v>
      </c>
      <c r="D859" s="54">
        <v>1.4416E-2</v>
      </c>
      <c r="E859" s="112">
        <v>2.3466000000000001E-2</v>
      </c>
      <c r="F859" s="54">
        <v>4.0374679999999996</v>
      </c>
      <c r="G859" s="54">
        <v>1.5686</v>
      </c>
      <c r="H859" s="54">
        <v>5.2931280000000003</v>
      </c>
      <c r="I859" s="54">
        <v>3.1392999999999997E-2</v>
      </c>
      <c r="J859" s="54">
        <v>1.3074490000000001</v>
      </c>
      <c r="K859" s="54">
        <v>0.76753700000000002</v>
      </c>
      <c r="L859" s="54">
        <v>1.5637129999999999</v>
      </c>
      <c r="M859" s="54">
        <v>0.142593</v>
      </c>
      <c r="N859" s="54">
        <v>1.1217269999999999</v>
      </c>
      <c r="O859" s="54">
        <v>0.105588</v>
      </c>
      <c r="P859" s="54">
        <v>5.8722279999999998</v>
      </c>
      <c r="Q859" s="54">
        <v>0</v>
      </c>
      <c r="R859" s="54">
        <v>2.3519999999999999E-2</v>
      </c>
      <c r="S859" s="54">
        <v>2.1282999999999999</v>
      </c>
      <c r="T859" s="54">
        <v>2.9286E-2</v>
      </c>
      <c r="U859" s="54">
        <v>0</v>
      </c>
      <c r="V859" s="54">
        <v>0</v>
      </c>
      <c r="W859" s="54">
        <v>1.5024420000000001</v>
      </c>
      <c r="X859" s="54">
        <v>1.8711999999999999E-2</v>
      </c>
      <c r="Y859" s="54">
        <v>1.2083299999999999</v>
      </c>
      <c r="Z859" s="54">
        <v>0</v>
      </c>
      <c r="AA859" s="54">
        <v>5.4963959999999998</v>
      </c>
      <c r="AB859" s="54">
        <v>0</v>
      </c>
      <c r="AC859" s="54">
        <v>0</v>
      </c>
      <c r="AD859" s="54">
        <v>0</v>
      </c>
      <c r="AE859" s="54">
        <v>91.984607999999994</v>
      </c>
      <c r="AF859" s="54">
        <v>7.229031</v>
      </c>
      <c r="AG859" s="53">
        <v>64.879954999999995</v>
      </c>
      <c r="AH859" s="53">
        <v>4.6663999999999997E-2</v>
      </c>
      <c r="AI859" s="54">
        <v>0</v>
      </c>
      <c r="AJ859" s="54">
        <v>1.490202</v>
      </c>
      <c r="AK859" s="53">
        <v>1.8671</v>
      </c>
      <c r="AL859" s="53">
        <v>0</v>
      </c>
      <c r="AM859" s="53">
        <v>2.087E-2</v>
      </c>
      <c r="AN859" s="53">
        <v>0.10264</v>
      </c>
      <c r="AO859" s="53">
        <v>0</v>
      </c>
      <c r="AP859" s="53">
        <v>1.7931729999999999</v>
      </c>
      <c r="AQ859" s="53">
        <v>1.360001</v>
      </c>
      <c r="AR859" s="53">
        <v>2.5319999999999999E-2</v>
      </c>
      <c r="AS859" s="53">
        <v>2.3303000000000001E-2</v>
      </c>
      <c r="AT859" s="53">
        <v>1.1338330000000001</v>
      </c>
      <c r="AU859" s="109">
        <v>0</v>
      </c>
      <c r="AV859" s="109">
        <v>1.2239E-2</v>
      </c>
    </row>
    <row r="860" spans="1:48" x14ac:dyDescent="0.3">
      <c r="A860" s="9">
        <v>859</v>
      </c>
      <c r="B860" s="3">
        <v>43452</v>
      </c>
      <c r="C860" s="112">
        <v>4.7393369999999999</v>
      </c>
      <c r="D860" s="54">
        <v>1.4408000000000001E-2</v>
      </c>
      <c r="E860" s="112">
        <v>2.3451E-2</v>
      </c>
      <c r="F860" s="54">
        <v>4.041671</v>
      </c>
      <c r="G860" s="54">
        <v>1.5688519999999999</v>
      </c>
      <c r="H860" s="54">
        <v>5.3149860000000002</v>
      </c>
      <c r="I860" s="54">
        <v>3.1334000000000001E-2</v>
      </c>
      <c r="J860" s="54">
        <v>1.2947690000000001</v>
      </c>
      <c r="K860" s="54">
        <v>0.76527900000000004</v>
      </c>
      <c r="L860" s="54">
        <v>1.5658270000000001</v>
      </c>
      <c r="M860" s="54">
        <v>0.14250499999999999</v>
      </c>
      <c r="N860" s="54">
        <v>1.1193420000000001</v>
      </c>
      <c r="O860" s="54">
        <v>0.10549600000000001</v>
      </c>
      <c r="P860" s="54">
        <v>5.866581</v>
      </c>
      <c r="Q860" s="54">
        <v>0</v>
      </c>
      <c r="R860" s="54">
        <v>2.3245999999999999E-2</v>
      </c>
      <c r="S860" s="54">
        <v>2.1101000000000001</v>
      </c>
      <c r="T860" s="54">
        <v>2.9242000000000001E-2</v>
      </c>
      <c r="U860" s="54">
        <v>0</v>
      </c>
      <c r="V860" s="54">
        <v>0</v>
      </c>
      <c r="W860" s="54">
        <v>1.5015339999999999</v>
      </c>
      <c r="X860" s="54">
        <v>1.8700999999999999E-2</v>
      </c>
      <c r="Y860" s="54">
        <v>1.1975199999999999</v>
      </c>
      <c r="Z860" s="54">
        <v>0</v>
      </c>
      <c r="AA860" s="54">
        <v>5.5229010000000001</v>
      </c>
      <c r="AB860" s="54">
        <v>0</v>
      </c>
      <c r="AC860" s="54">
        <v>0</v>
      </c>
      <c r="AD860" s="54">
        <v>0</v>
      </c>
      <c r="AE860" s="54">
        <v>91.957638000000003</v>
      </c>
      <c r="AF860" s="54">
        <v>7.2069099999999997</v>
      </c>
      <c r="AG860" s="53">
        <v>64.810469999999995</v>
      </c>
      <c r="AH860" s="53">
        <v>4.6720999999999999E-2</v>
      </c>
      <c r="AI860" s="54">
        <v>0</v>
      </c>
      <c r="AJ860" s="54">
        <v>1.489746</v>
      </c>
      <c r="AK860" s="53">
        <v>1.8651</v>
      </c>
      <c r="AL860" s="53">
        <v>0</v>
      </c>
      <c r="AM860" s="53">
        <v>2.1139999999999999E-2</v>
      </c>
      <c r="AN860" s="53">
        <v>0.10219200000000001</v>
      </c>
      <c r="AO860" s="53">
        <v>0</v>
      </c>
      <c r="AP860" s="53">
        <v>1.8229420000000001</v>
      </c>
      <c r="AQ860" s="53">
        <v>1.360001</v>
      </c>
      <c r="AR860" s="53">
        <v>2.5423000000000001E-2</v>
      </c>
      <c r="AS860" s="53">
        <v>2.3161000000000001E-2</v>
      </c>
      <c r="AT860" s="53">
        <v>1.134495</v>
      </c>
      <c r="AU860" s="109">
        <v>0</v>
      </c>
      <c r="AV860" s="109">
        <v>1.3016E-2</v>
      </c>
    </row>
    <row r="861" spans="1:48" x14ac:dyDescent="0.3">
      <c r="A861" s="9">
        <v>860</v>
      </c>
      <c r="B861" s="3">
        <v>43451</v>
      </c>
      <c r="C861" s="112">
        <v>4.7363330000000001</v>
      </c>
      <c r="D861" s="54">
        <v>1.44E-2</v>
      </c>
      <c r="E861" s="112">
        <v>2.3436999999999999E-2</v>
      </c>
      <c r="F861" s="54">
        <v>4.04155</v>
      </c>
      <c r="G861" s="54">
        <v>1.570368</v>
      </c>
      <c r="H861" s="54">
        <v>5.3029869999999999</v>
      </c>
      <c r="I861" s="54">
        <v>3.1321000000000002E-2</v>
      </c>
      <c r="J861" s="54">
        <v>1.302888</v>
      </c>
      <c r="K861" s="54">
        <v>0.77046400000000004</v>
      </c>
      <c r="L861" s="54">
        <v>1.5659940000000001</v>
      </c>
      <c r="M861" s="54">
        <v>0.142406</v>
      </c>
      <c r="N861" s="54">
        <v>1.1237680000000001</v>
      </c>
      <c r="O861" s="54">
        <v>0.10542799999999999</v>
      </c>
      <c r="P861" s="54">
        <v>5.8639320000000001</v>
      </c>
      <c r="Q861" s="54">
        <v>0</v>
      </c>
      <c r="R861" s="54">
        <v>2.334E-2</v>
      </c>
      <c r="S861" s="54">
        <v>2.1189</v>
      </c>
      <c r="T861" s="54">
        <v>2.9951999999999999E-2</v>
      </c>
      <c r="U861" s="54">
        <v>0</v>
      </c>
      <c r="V861" s="54">
        <v>0</v>
      </c>
      <c r="W861" s="54">
        <v>1.5009300000000001</v>
      </c>
      <c r="X861" s="54">
        <v>1.8689000000000001E-2</v>
      </c>
      <c r="Y861" s="54">
        <v>1.20285</v>
      </c>
      <c r="Z861" s="54">
        <v>0</v>
      </c>
      <c r="AA861" s="54">
        <v>5.5104499999999996</v>
      </c>
      <c r="AB861" s="54">
        <v>0</v>
      </c>
      <c r="AC861" s="54">
        <v>0</v>
      </c>
      <c r="AD861" s="54">
        <v>0</v>
      </c>
      <c r="AE861" s="54">
        <v>91.901321999999993</v>
      </c>
      <c r="AF861" s="54">
        <v>7.1986569999999999</v>
      </c>
      <c r="AG861" s="53">
        <v>64.775454999999994</v>
      </c>
      <c r="AH861" s="53">
        <v>4.6689000000000001E-2</v>
      </c>
      <c r="AI861" s="54">
        <v>0</v>
      </c>
      <c r="AJ861" s="54">
        <v>1.4888950000000001</v>
      </c>
      <c r="AK861" s="53">
        <v>1.8692</v>
      </c>
      <c r="AL861" s="53">
        <v>0</v>
      </c>
      <c r="AM861" s="53">
        <v>2.1479999999999999E-2</v>
      </c>
      <c r="AN861" s="53">
        <v>0.102311</v>
      </c>
      <c r="AO861" s="53">
        <v>0</v>
      </c>
      <c r="AP861" s="53">
        <v>1.8229420000000001</v>
      </c>
      <c r="AQ861" s="53">
        <v>1.360001</v>
      </c>
      <c r="AR861" s="53">
        <v>2.5423000000000001E-2</v>
      </c>
      <c r="AS861" s="53">
        <v>2.3161000000000001E-2</v>
      </c>
      <c r="AT861" s="53">
        <v>1.1349370000000001</v>
      </c>
      <c r="AU861" s="109">
        <v>0</v>
      </c>
      <c r="AV861" s="109">
        <v>1.3416000000000001E-2</v>
      </c>
    </row>
    <row r="862" spans="1:48" x14ac:dyDescent="0.3">
      <c r="A862" s="9">
        <v>861</v>
      </c>
      <c r="B862" s="3">
        <v>43448</v>
      </c>
      <c r="C862" s="112">
        <v>4.7274149999999997</v>
      </c>
      <c r="D862" s="54">
        <v>1.4375000000000001E-2</v>
      </c>
      <c r="E862" s="112">
        <v>2.3390000000000001E-2</v>
      </c>
      <c r="F862" s="54">
        <v>4.0378090000000002</v>
      </c>
      <c r="G862" s="54">
        <v>1.5708200000000001</v>
      </c>
      <c r="H862" s="54">
        <v>5.2806360000000003</v>
      </c>
      <c r="I862" s="54">
        <v>3.1434999999999998E-2</v>
      </c>
      <c r="J862" s="54">
        <v>1.3214859999999999</v>
      </c>
      <c r="K862" s="54">
        <v>0.77642299999999997</v>
      </c>
      <c r="L862" s="54">
        <v>1.5647420000000001</v>
      </c>
      <c r="M862" s="54">
        <v>0.142152</v>
      </c>
      <c r="N862" s="54">
        <v>1.128681</v>
      </c>
      <c r="O862" s="54">
        <v>0.10521999999999999</v>
      </c>
      <c r="P862" s="54">
        <v>5.8613059999999999</v>
      </c>
      <c r="Q862" s="54">
        <v>0</v>
      </c>
      <c r="R862" s="54">
        <v>2.3636000000000001E-2</v>
      </c>
      <c r="S862" s="54">
        <v>2.1362000000000001</v>
      </c>
      <c r="T862" s="54">
        <v>3.0599000000000001E-2</v>
      </c>
      <c r="U862" s="54">
        <v>0</v>
      </c>
      <c r="V862" s="54">
        <v>0</v>
      </c>
      <c r="W862" s="54">
        <v>1.4985740000000001</v>
      </c>
      <c r="X862" s="54">
        <v>1.8651999999999998E-2</v>
      </c>
      <c r="Y862" s="54">
        <v>1.21254</v>
      </c>
      <c r="Z862" s="54">
        <v>0</v>
      </c>
      <c r="AA862" s="54">
        <v>5.4916410000000004</v>
      </c>
      <c r="AB862" s="54">
        <v>0</v>
      </c>
      <c r="AC862" s="54">
        <v>0</v>
      </c>
      <c r="AD862" s="54">
        <v>0</v>
      </c>
      <c r="AE862" s="54">
        <v>91.705545000000001</v>
      </c>
      <c r="AF862" s="54">
        <v>7.2066730000000003</v>
      </c>
      <c r="AG862" s="53">
        <v>64.692937000000001</v>
      </c>
      <c r="AH862" s="53">
        <v>4.6699999999999998E-2</v>
      </c>
      <c r="AI862" s="54">
        <v>0</v>
      </c>
      <c r="AJ862" s="54">
        <v>1.4865660000000001</v>
      </c>
      <c r="AK862" s="53">
        <v>1.8712</v>
      </c>
      <c r="AL862" s="53">
        <v>0</v>
      </c>
      <c r="AM862" s="53">
        <v>2.1569999999999999E-2</v>
      </c>
      <c r="AN862" s="53">
        <v>0.102979</v>
      </c>
      <c r="AO862" s="53">
        <v>0</v>
      </c>
      <c r="AP862" s="53">
        <v>1.8229420000000001</v>
      </c>
      <c r="AQ862" s="53">
        <v>1.360001</v>
      </c>
      <c r="AR862" s="53">
        <v>2.5423000000000001E-2</v>
      </c>
      <c r="AS862" s="53">
        <v>2.3161000000000001E-2</v>
      </c>
      <c r="AT862" s="53">
        <v>1.135303</v>
      </c>
      <c r="AU862" s="109">
        <v>0</v>
      </c>
      <c r="AV862" s="109">
        <v>1.3818E-2</v>
      </c>
    </row>
    <row r="863" spans="1:48" x14ac:dyDescent="0.3">
      <c r="A863" s="9">
        <v>862</v>
      </c>
      <c r="B863" s="3">
        <v>43447</v>
      </c>
      <c r="C863" s="112">
        <v>4.7245229999999996</v>
      </c>
      <c r="D863" s="54">
        <v>1.4366E-2</v>
      </c>
      <c r="E863" s="112">
        <v>2.3375E-2</v>
      </c>
      <c r="F863" s="54">
        <v>4.0323250000000002</v>
      </c>
      <c r="G863" s="54">
        <v>1.566624</v>
      </c>
      <c r="H863" s="54">
        <v>5.269933</v>
      </c>
      <c r="I863" s="54">
        <v>3.1371999999999997E-2</v>
      </c>
      <c r="J863" s="54">
        <v>1.3049539999999999</v>
      </c>
      <c r="K863" s="54">
        <v>0.76900999999999997</v>
      </c>
      <c r="L863" s="54">
        <v>1.561712</v>
      </c>
      <c r="M863" s="54">
        <v>0.14207500000000001</v>
      </c>
      <c r="N863" s="54">
        <v>1.124838</v>
      </c>
      <c r="O863" s="54">
        <v>0.10514999999999999</v>
      </c>
      <c r="P863" s="54">
        <v>5.8655780000000002</v>
      </c>
      <c r="Q863" s="54">
        <v>0</v>
      </c>
      <c r="R863" s="54">
        <v>2.3314000000000001E-2</v>
      </c>
      <c r="S863" s="54">
        <v>2.1190000000000002</v>
      </c>
      <c r="T863" s="54">
        <v>3.0530000000000002E-2</v>
      </c>
      <c r="U863" s="54">
        <v>0</v>
      </c>
      <c r="V863" s="54">
        <v>0</v>
      </c>
      <c r="W863" s="54">
        <v>1.4989699999999999</v>
      </c>
      <c r="X863" s="54">
        <v>1.8641000000000001E-2</v>
      </c>
      <c r="Y863" s="54">
        <v>1.2025399999999999</v>
      </c>
      <c r="Z863" s="54">
        <v>0</v>
      </c>
      <c r="AA863" s="54">
        <v>5.4822430000000004</v>
      </c>
      <c r="AB863" s="54">
        <v>0</v>
      </c>
      <c r="AC863" s="54">
        <v>0</v>
      </c>
      <c r="AD863" s="54">
        <v>0</v>
      </c>
      <c r="AE863" s="54">
        <v>91.647591000000006</v>
      </c>
      <c r="AF863" s="54">
        <v>7.1888699999999996</v>
      </c>
      <c r="AG863" s="53">
        <v>64.628934000000001</v>
      </c>
      <c r="AH863" s="53">
        <v>4.6607000000000003E-2</v>
      </c>
      <c r="AI863" s="54">
        <v>0</v>
      </c>
      <c r="AJ863" s="54">
        <v>1.487598</v>
      </c>
      <c r="AK863" s="53">
        <v>1.8720000000000001</v>
      </c>
      <c r="AL863" s="53">
        <v>0</v>
      </c>
      <c r="AM863" s="53">
        <v>2.1621999999999999E-2</v>
      </c>
      <c r="AN863" s="53">
        <v>0.10236000000000001</v>
      </c>
      <c r="AO863" s="53">
        <v>0</v>
      </c>
      <c r="AP863" s="53">
        <v>1.8229420000000001</v>
      </c>
      <c r="AQ863" s="53">
        <v>1.3285899999999999</v>
      </c>
      <c r="AR863" s="53">
        <v>2.5423000000000001E-2</v>
      </c>
      <c r="AS863" s="53">
        <v>2.3161000000000001E-2</v>
      </c>
      <c r="AT863" s="53">
        <v>1.1322700000000001</v>
      </c>
      <c r="AU863" s="109">
        <v>0</v>
      </c>
      <c r="AV863" s="109">
        <v>1.3377E-2</v>
      </c>
    </row>
    <row r="864" spans="1:48" x14ac:dyDescent="0.3">
      <c r="A864" s="9">
        <v>863</v>
      </c>
      <c r="B864" s="3">
        <v>43446</v>
      </c>
      <c r="C864" s="112">
        <v>4.7218289999999996</v>
      </c>
      <c r="D864" s="54">
        <v>1.4357E-2</v>
      </c>
      <c r="E864" s="112">
        <v>2.3362999999999998E-2</v>
      </c>
      <c r="F864" s="54">
        <v>4.0307219999999999</v>
      </c>
      <c r="G864" s="54">
        <v>1.5698350000000001</v>
      </c>
      <c r="H864" s="54">
        <v>5.2535210000000001</v>
      </c>
      <c r="I864" s="54">
        <v>3.1344999999999998E-2</v>
      </c>
      <c r="J864" s="54">
        <v>1.3270310000000001</v>
      </c>
      <c r="K864" s="54">
        <v>0.79198900000000005</v>
      </c>
      <c r="L864" s="54">
        <v>1.563161</v>
      </c>
      <c r="M864" s="54">
        <v>0.14200399999999999</v>
      </c>
      <c r="N864" s="54">
        <v>1.12618</v>
      </c>
      <c r="O864" s="54">
        <v>0.105072</v>
      </c>
      <c r="P864" s="54">
        <v>5.8775079999999997</v>
      </c>
      <c r="Q864" s="54">
        <v>0</v>
      </c>
      <c r="R864" s="54">
        <v>2.3810000000000001E-2</v>
      </c>
      <c r="S864" s="54">
        <v>2.1526000000000001</v>
      </c>
      <c r="T864" s="54">
        <v>3.0176000000000001E-2</v>
      </c>
      <c r="U864" s="54">
        <v>0</v>
      </c>
      <c r="V864" s="54">
        <v>0</v>
      </c>
      <c r="W864" s="54">
        <v>1.4953780000000001</v>
      </c>
      <c r="X864" s="54">
        <v>1.8627999999999999E-2</v>
      </c>
      <c r="Y864" s="54">
        <v>1.22254</v>
      </c>
      <c r="Z864" s="54">
        <v>0</v>
      </c>
      <c r="AA864" s="54">
        <v>5.4688290000000004</v>
      </c>
      <c r="AB864" s="54">
        <v>0</v>
      </c>
      <c r="AC864" s="54">
        <v>0</v>
      </c>
      <c r="AD864" s="54">
        <v>0</v>
      </c>
      <c r="AE864" s="54">
        <v>91.635394000000005</v>
      </c>
      <c r="AF864" s="54">
        <v>7.2116870000000004</v>
      </c>
      <c r="AG864" s="53">
        <v>64.649405999999999</v>
      </c>
      <c r="AH864" s="53">
        <v>4.6601999999999998E-2</v>
      </c>
      <c r="AI864" s="54">
        <v>0</v>
      </c>
      <c r="AJ864" s="54">
        <v>1.484049</v>
      </c>
      <c r="AK864" s="53">
        <v>1.8766</v>
      </c>
      <c r="AL864" s="53">
        <v>0</v>
      </c>
      <c r="AM864" s="53">
        <v>2.1669000000000001E-2</v>
      </c>
      <c r="AN864" s="53">
        <v>0.103371</v>
      </c>
      <c r="AO864" s="53">
        <v>0</v>
      </c>
      <c r="AP864" s="53">
        <v>1.8229420000000001</v>
      </c>
      <c r="AQ864" s="53">
        <v>1.3285899999999999</v>
      </c>
      <c r="AR864" s="53">
        <v>2.5423000000000001E-2</v>
      </c>
      <c r="AS864" s="53">
        <v>2.3161000000000001E-2</v>
      </c>
      <c r="AT864" s="53">
        <v>1.135454</v>
      </c>
      <c r="AU864" s="109">
        <v>0</v>
      </c>
      <c r="AV864" s="109">
        <v>1.3476E-2</v>
      </c>
    </row>
    <row r="865" spans="1:48" x14ac:dyDescent="0.3">
      <c r="A865" s="9">
        <v>864</v>
      </c>
      <c r="B865" s="3">
        <v>43445</v>
      </c>
      <c r="C865" s="112">
        <v>4.7188619999999997</v>
      </c>
      <c r="D865" s="54">
        <v>1.4349000000000001E-2</v>
      </c>
      <c r="E865" s="112">
        <v>2.3347E-2</v>
      </c>
      <c r="F865" s="54">
        <v>4.0212580000000004</v>
      </c>
      <c r="G865" s="54">
        <v>1.5677620000000001</v>
      </c>
      <c r="H865" s="54">
        <v>5.1731480000000003</v>
      </c>
      <c r="I865" s="54">
        <v>3.0939999999999999E-2</v>
      </c>
      <c r="J865" s="54">
        <v>1.3278760000000001</v>
      </c>
      <c r="K865" s="54">
        <v>0.79234700000000002</v>
      </c>
      <c r="L865" s="54">
        <v>1.5622609999999999</v>
      </c>
      <c r="M865" s="54">
        <v>0.141929</v>
      </c>
      <c r="N865" s="54">
        <v>1.1194379999999999</v>
      </c>
      <c r="O865" s="54">
        <v>0.105006</v>
      </c>
      <c r="P865" s="54">
        <v>5.8865220000000003</v>
      </c>
      <c r="Q865" s="54">
        <v>0</v>
      </c>
      <c r="R865" s="54">
        <v>2.3845000000000002E-2</v>
      </c>
      <c r="S865" s="54">
        <v>2.1554000000000002</v>
      </c>
      <c r="T865" s="54">
        <v>2.9746999999999999E-2</v>
      </c>
      <c r="U865" s="54">
        <v>0</v>
      </c>
      <c r="V865" s="54">
        <v>0</v>
      </c>
      <c r="W865" s="54">
        <v>1.498116</v>
      </c>
      <c r="X865" s="54">
        <v>1.8617999999999999E-2</v>
      </c>
      <c r="Y865" s="54">
        <v>1.2242200000000001</v>
      </c>
      <c r="Z865" s="54">
        <v>0</v>
      </c>
      <c r="AA865" s="54">
        <v>5.3885519999999998</v>
      </c>
      <c r="AB865" s="54">
        <v>0</v>
      </c>
      <c r="AC865" s="54">
        <v>0</v>
      </c>
      <c r="AD865" s="54">
        <v>0</v>
      </c>
      <c r="AE865" s="54">
        <v>91.608577999999994</v>
      </c>
      <c r="AF865" s="54">
        <v>7.2010860000000001</v>
      </c>
      <c r="AG865" s="53">
        <v>64.559066999999999</v>
      </c>
      <c r="AH865" s="53">
        <v>4.6587000000000003E-2</v>
      </c>
      <c r="AI865" s="54">
        <v>0</v>
      </c>
      <c r="AJ865" s="54">
        <v>1.4857910000000001</v>
      </c>
      <c r="AK865" s="53">
        <v>1.8742000000000001</v>
      </c>
      <c r="AL865" s="53">
        <v>0</v>
      </c>
      <c r="AM865" s="53">
        <v>2.1537000000000001E-2</v>
      </c>
      <c r="AN865" s="53">
        <v>0.103422</v>
      </c>
      <c r="AO865" s="53">
        <v>0</v>
      </c>
      <c r="AP865" s="53">
        <v>1.8348180000000001</v>
      </c>
      <c r="AQ865" s="53">
        <v>1.3285899999999999</v>
      </c>
      <c r="AR865" s="53">
        <v>2.5394E-2</v>
      </c>
      <c r="AS865" s="53">
        <v>2.3078999999999999E-2</v>
      </c>
      <c r="AT865" s="53">
        <v>1.13452</v>
      </c>
      <c r="AU865" s="109">
        <v>0</v>
      </c>
      <c r="AV865" s="109">
        <v>1.3124E-2</v>
      </c>
    </row>
    <row r="866" spans="1:48" x14ac:dyDescent="0.3">
      <c r="A866" s="9">
        <v>865</v>
      </c>
      <c r="B866" s="3">
        <v>43444</v>
      </c>
      <c r="C866" s="112">
        <v>4.7157460000000002</v>
      </c>
      <c r="D866" s="54">
        <v>1.434E-2</v>
      </c>
      <c r="E866" s="112">
        <v>2.3331000000000001E-2</v>
      </c>
      <c r="F866" s="54">
        <v>4.0313800000000004</v>
      </c>
      <c r="G866" s="54">
        <v>1.5702849999999999</v>
      </c>
      <c r="H866" s="54">
        <v>5.2022500000000003</v>
      </c>
      <c r="I866" s="54">
        <v>3.1097E-2</v>
      </c>
      <c r="J866" s="54">
        <v>1.3411630000000001</v>
      </c>
      <c r="K866" s="54">
        <v>0.80137800000000003</v>
      </c>
      <c r="L866" s="54">
        <v>1.555142</v>
      </c>
      <c r="M866" s="54">
        <v>0.14183299999999999</v>
      </c>
      <c r="N866" s="54">
        <v>1.122441</v>
      </c>
      <c r="O866" s="54">
        <v>0.104937</v>
      </c>
      <c r="P866" s="54">
        <v>5.8875510000000002</v>
      </c>
      <c r="Q866" s="54">
        <v>0</v>
      </c>
      <c r="R866" s="54">
        <v>2.4042999999999998E-2</v>
      </c>
      <c r="S866" s="54">
        <v>2.1865999999999999</v>
      </c>
      <c r="T866" s="54">
        <v>2.9694000000000002E-2</v>
      </c>
      <c r="U866" s="54">
        <v>0</v>
      </c>
      <c r="V866" s="54">
        <v>0</v>
      </c>
      <c r="W866" s="54">
        <v>1.498875</v>
      </c>
      <c r="X866" s="54">
        <v>1.8589999999999999E-2</v>
      </c>
      <c r="Y866" s="54">
        <v>1.24193</v>
      </c>
      <c r="Z866" s="54">
        <v>0</v>
      </c>
      <c r="AA866" s="54">
        <v>5.4181590000000002</v>
      </c>
      <c r="AB866" s="54">
        <v>0</v>
      </c>
      <c r="AC866" s="54">
        <v>0</v>
      </c>
      <c r="AD866" s="54">
        <v>0</v>
      </c>
      <c r="AE866" s="54">
        <v>91.557309000000004</v>
      </c>
      <c r="AF866" s="54">
        <v>7.234197</v>
      </c>
      <c r="AG866" s="53">
        <v>64.674752999999995</v>
      </c>
      <c r="AH866" s="53">
        <v>4.6566000000000003E-2</v>
      </c>
      <c r="AI866" s="54">
        <v>0</v>
      </c>
      <c r="AJ866" s="54">
        <v>1.4855659999999999</v>
      </c>
      <c r="AK866" s="53">
        <v>1.8762000000000001</v>
      </c>
      <c r="AL866" s="53">
        <v>0</v>
      </c>
      <c r="AM866" s="53">
        <v>2.1701999999999999E-2</v>
      </c>
      <c r="AN866" s="53">
        <v>0.10341</v>
      </c>
      <c r="AO866" s="53">
        <v>0</v>
      </c>
      <c r="AP866" s="53">
        <v>1.8348180000000001</v>
      </c>
      <c r="AQ866" s="53">
        <v>1.3285899999999999</v>
      </c>
      <c r="AR866" s="53">
        <v>2.5394E-2</v>
      </c>
      <c r="AS866" s="53">
        <v>2.3078999999999999E-2</v>
      </c>
      <c r="AT866" s="53">
        <v>1.1355820000000001</v>
      </c>
      <c r="AU866" s="109">
        <v>0</v>
      </c>
      <c r="AV866" s="109">
        <v>1.3658E-2</v>
      </c>
    </row>
    <row r="867" spans="1:48" x14ac:dyDescent="0.3">
      <c r="A867" s="9">
        <v>866</v>
      </c>
      <c r="B867" s="3">
        <v>43441</v>
      </c>
      <c r="C867" s="112">
        <v>4.707109</v>
      </c>
      <c r="D867" s="54">
        <v>1.4314E-2</v>
      </c>
      <c r="E867" s="112">
        <v>2.3290999999999999E-2</v>
      </c>
      <c r="F867" s="54">
        <v>4.0209169999999999</v>
      </c>
      <c r="G867" s="54">
        <v>1.5667180000000001</v>
      </c>
      <c r="H867" s="54">
        <v>5.232272</v>
      </c>
      <c r="I867" s="54">
        <v>3.1253000000000003E-2</v>
      </c>
      <c r="J867" s="54">
        <v>1.3258700000000001</v>
      </c>
      <c r="K867" s="54">
        <v>0.79605899999999996</v>
      </c>
      <c r="L867" s="54">
        <v>1.551634</v>
      </c>
      <c r="M867" s="54">
        <v>0.14158299999999999</v>
      </c>
      <c r="N867" s="54">
        <v>1.12822</v>
      </c>
      <c r="O867" s="54">
        <v>0.104674</v>
      </c>
      <c r="P867" s="54">
        <v>5.8942040000000002</v>
      </c>
      <c r="Q867" s="54">
        <v>0</v>
      </c>
      <c r="R867" s="54">
        <v>2.3810000000000001E-2</v>
      </c>
      <c r="S867" s="54">
        <v>2.1815000000000002</v>
      </c>
      <c r="T867" s="54">
        <v>3.0658000000000001E-2</v>
      </c>
      <c r="U867" s="54">
        <v>0</v>
      </c>
      <c r="V867" s="54">
        <v>0</v>
      </c>
      <c r="W867" s="54">
        <v>1.5027740000000001</v>
      </c>
      <c r="X867" s="54">
        <v>1.8541999999999999E-2</v>
      </c>
      <c r="Y867" s="54">
        <v>1.2392699999999999</v>
      </c>
      <c r="Z867" s="54">
        <v>0</v>
      </c>
      <c r="AA867" s="54">
        <v>5.4520280000000003</v>
      </c>
      <c r="AB867" s="54">
        <v>0</v>
      </c>
      <c r="AC867" s="54">
        <v>0</v>
      </c>
      <c r="AD867" s="54">
        <v>0</v>
      </c>
      <c r="AE867" s="54">
        <v>91.438360000000003</v>
      </c>
      <c r="AF867" s="54">
        <v>7.2151350000000001</v>
      </c>
      <c r="AG867" s="53">
        <v>64.514424000000005</v>
      </c>
      <c r="AH867" s="53">
        <v>4.6512999999999999E-2</v>
      </c>
      <c r="AI867" s="54">
        <v>0</v>
      </c>
      <c r="AJ867" s="54">
        <v>1.4871719999999999</v>
      </c>
      <c r="AK867" s="53">
        <v>1.8832000000000002</v>
      </c>
      <c r="AL867" s="53">
        <v>0</v>
      </c>
      <c r="AM867" s="53">
        <v>2.1773000000000001E-2</v>
      </c>
      <c r="AN867" s="53">
        <v>0.10291699999999999</v>
      </c>
      <c r="AO867" s="53">
        <v>0</v>
      </c>
      <c r="AP867" s="53">
        <v>1.8348180000000001</v>
      </c>
      <c r="AQ867" s="53">
        <v>1.3285899999999999</v>
      </c>
      <c r="AR867" s="53">
        <v>2.5394E-2</v>
      </c>
      <c r="AS867" s="53">
        <v>2.3078999999999999E-2</v>
      </c>
      <c r="AT867" s="53">
        <v>1.133318</v>
      </c>
      <c r="AU867" s="109">
        <v>0</v>
      </c>
      <c r="AV867" s="109">
        <v>1.3526E-2</v>
      </c>
    </row>
    <row r="868" spans="1:48" x14ac:dyDescent="0.3">
      <c r="A868" s="9">
        <v>867</v>
      </c>
      <c r="B868" s="3">
        <v>43440</v>
      </c>
      <c r="C868" s="112">
        <v>4.7042849999999996</v>
      </c>
      <c r="D868" s="54">
        <v>1.4305999999999999E-2</v>
      </c>
      <c r="E868" s="112">
        <v>2.3276000000000002E-2</v>
      </c>
      <c r="F868" s="54">
        <v>4.0330830000000004</v>
      </c>
      <c r="G868" s="54">
        <v>1.5693090000000001</v>
      </c>
      <c r="H868" s="54">
        <v>5.2469060000000001</v>
      </c>
      <c r="I868" s="54">
        <v>3.1168000000000001E-2</v>
      </c>
      <c r="J868" s="54">
        <v>1.3407070000000001</v>
      </c>
      <c r="K868" s="54">
        <v>0.80118500000000004</v>
      </c>
      <c r="L868" s="54">
        <v>1.551884</v>
      </c>
      <c r="M868" s="54">
        <v>0.14144699999999999</v>
      </c>
      <c r="N868" s="54">
        <v>1.129046</v>
      </c>
      <c r="O868" s="54">
        <v>0.1046</v>
      </c>
      <c r="P868" s="54">
        <v>5.8948679999999998</v>
      </c>
      <c r="Q868" s="54">
        <v>0</v>
      </c>
      <c r="R868" s="54">
        <v>2.402E-2</v>
      </c>
      <c r="S868" s="54">
        <v>2.2042999999999999</v>
      </c>
      <c r="T868" s="54">
        <v>3.0794999999999999E-2</v>
      </c>
      <c r="U868" s="54">
        <v>0</v>
      </c>
      <c r="V868" s="54">
        <v>0</v>
      </c>
      <c r="W868" s="54">
        <v>1.4981059999999999</v>
      </c>
      <c r="X868" s="54">
        <v>1.8533999999999998E-2</v>
      </c>
      <c r="Y868" s="54">
        <v>1.2521800000000001</v>
      </c>
      <c r="Z868" s="54">
        <v>0</v>
      </c>
      <c r="AA868" s="54">
        <v>5.4632509999999996</v>
      </c>
      <c r="AB868" s="54">
        <v>0</v>
      </c>
      <c r="AC868" s="54">
        <v>0</v>
      </c>
      <c r="AD868" s="54">
        <v>0</v>
      </c>
      <c r="AE868" s="54">
        <v>91.378082000000006</v>
      </c>
      <c r="AF868" s="54">
        <v>7.2098909999999998</v>
      </c>
      <c r="AG868" s="53">
        <v>64.509208000000001</v>
      </c>
      <c r="AH868" s="53">
        <v>4.6558000000000002E-2</v>
      </c>
      <c r="AI868" s="54">
        <v>0</v>
      </c>
      <c r="AJ868" s="54">
        <v>1.4834540000000001</v>
      </c>
      <c r="AK868" s="53">
        <v>1.8838000000000001</v>
      </c>
      <c r="AL868" s="53">
        <v>0</v>
      </c>
      <c r="AM868" s="53">
        <v>2.2034999999999999E-2</v>
      </c>
      <c r="AN868" s="53">
        <v>0.103306</v>
      </c>
      <c r="AO868" s="53">
        <v>0</v>
      </c>
      <c r="AP868" s="53">
        <v>1.8348180000000001</v>
      </c>
      <c r="AQ868" s="53">
        <v>1.3285899999999999</v>
      </c>
      <c r="AR868" s="53">
        <v>2.5394E-2</v>
      </c>
      <c r="AS868" s="53">
        <v>2.3078999999999999E-2</v>
      </c>
      <c r="AT868" s="53">
        <v>1.1338950000000001</v>
      </c>
      <c r="AU868" s="109">
        <v>0</v>
      </c>
      <c r="AV868" s="109">
        <v>1.3835E-2</v>
      </c>
    </row>
    <row r="869" spans="1:48" x14ac:dyDescent="0.3">
      <c r="A869" s="9">
        <v>868</v>
      </c>
      <c r="B869" s="3">
        <v>43439</v>
      </c>
      <c r="C869" s="112">
        <v>4.7013879999999997</v>
      </c>
      <c r="D869" s="54">
        <v>1.4297000000000001E-2</v>
      </c>
      <c r="E869" s="112">
        <v>2.3259999999999999E-2</v>
      </c>
      <c r="F869" s="54">
        <v>4.0202010000000001</v>
      </c>
      <c r="G869" s="54">
        <v>1.5702430000000001</v>
      </c>
      <c r="H869" s="54">
        <v>5.1534829999999996</v>
      </c>
      <c r="I869" s="54">
        <v>3.0688E-2</v>
      </c>
      <c r="J869" s="54">
        <v>1.343127</v>
      </c>
      <c r="K869" s="54">
        <v>0.79724499999999998</v>
      </c>
      <c r="L869" s="54">
        <v>1.5526690000000001</v>
      </c>
      <c r="M869" s="54">
        <v>0.141372</v>
      </c>
      <c r="N869" s="54">
        <v>1.120331</v>
      </c>
      <c r="O869" s="54">
        <v>0.10453</v>
      </c>
      <c r="P869" s="54">
        <v>5.8967939999999999</v>
      </c>
      <c r="Q869" s="54">
        <v>0</v>
      </c>
      <c r="R869" s="54">
        <v>2.4091000000000001E-2</v>
      </c>
      <c r="S869" s="54">
        <v>2.1949000000000001</v>
      </c>
      <c r="T869" s="54">
        <v>3.0280999999999999E-2</v>
      </c>
      <c r="U869" s="54">
        <v>0</v>
      </c>
      <c r="V869" s="54">
        <v>0</v>
      </c>
      <c r="W869" s="54">
        <v>1.494785</v>
      </c>
      <c r="X869" s="54">
        <v>1.8519999999999998E-2</v>
      </c>
      <c r="Y869" s="54">
        <v>1.24688</v>
      </c>
      <c r="Z869" s="54">
        <v>0</v>
      </c>
      <c r="AA869" s="54">
        <v>5.3600209999999997</v>
      </c>
      <c r="AB869" s="54">
        <v>0</v>
      </c>
      <c r="AC869" s="54">
        <v>0</v>
      </c>
      <c r="AD869" s="54">
        <v>0</v>
      </c>
      <c r="AE869" s="54">
        <v>91.359634</v>
      </c>
      <c r="AF869" s="54">
        <v>7.1730910000000003</v>
      </c>
      <c r="AG869" s="53">
        <v>64.224502999999999</v>
      </c>
      <c r="AH869" s="53">
        <v>4.6517000000000003E-2</v>
      </c>
      <c r="AI869" s="54">
        <v>0</v>
      </c>
      <c r="AJ869" s="54">
        <v>1.4798629999999999</v>
      </c>
      <c r="AK869" s="53">
        <v>1.8787000000000003</v>
      </c>
      <c r="AL869" s="53">
        <v>0</v>
      </c>
      <c r="AM869" s="53">
        <v>2.1735999999999998E-2</v>
      </c>
      <c r="AN869" s="53">
        <v>0.103086</v>
      </c>
      <c r="AO869" s="53">
        <v>0</v>
      </c>
      <c r="AP869" s="53">
        <v>1.8348180000000001</v>
      </c>
      <c r="AQ869" s="53">
        <v>1.3285899999999999</v>
      </c>
      <c r="AR869" s="53">
        <v>2.5394E-2</v>
      </c>
      <c r="AS869" s="53">
        <v>2.3078999999999999E-2</v>
      </c>
      <c r="AT869" s="53">
        <v>1.133346</v>
      </c>
      <c r="AU869" s="109">
        <v>0</v>
      </c>
      <c r="AV869" s="109">
        <v>1.3578E-2</v>
      </c>
    </row>
    <row r="870" spans="1:48" x14ac:dyDescent="0.3">
      <c r="A870" s="9">
        <v>869</v>
      </c>
      <c r="B870" s="3">
        <v>43438</v>
      </c>
      <c r="C870" s="112">
        <v>4.6982860000000004</v>
      </c>
      <c r="D870" s="54">
        <v>1.4288E-2</v>
      </c>
      <c r="E870" s="112">
        <v>2.3244999999999998E-2</v>
      </c>
      <c r="F870" s="54">
        <v>4.015962</v>
      </c>
      <c r="G870" s="54">
        <v>1.5714109999999999</v>
      </c>
      <c r="H870" s="54">
        <v>5.0683480000000003</v>
      </c>
      <c r="I870" s="54">
        <v>2.9888000000000001E-2</v>
      </c>
      <c r="J870" s="54">
        <v>1.365386</v>
      </c>
      <c r="K870" s="54">
        <v>0.80179100000000003</v>
      </c>
      <c r="L870" s="54">
        <v>1.5527310000000001</v>
      </c>
      <c r="M870" s="54">
        <v>0.14130499999999999</v>
      </c>
      <c r="N870" s="54">
        <v>1.121408</v>
      </c>
      <c r="O870" s="54">
        <v>0.104448</v>
      </c>
      <c r="P870" s="54">
        <v>5.9000830000000004</v>
      </c>
      <c r="Q870" s="54">
        <v>0</v>
      </c>
      <c r="R870" s="54">
        <v>2.4298E-2</v>
      </c>
      <c r="S870" s="54">
        <v>2.2221000000000002</v>
      </c>
      <c r="T870" s="54">
        <v>3.0849000000000001E-2</v>
      </c>
      <c r="U870" s="54">
        <v>0</v>
      </c>
      <c r="V870" s="54">
        <v>0</v>
      </c>
      <c r="W870" s="54">
        <v>1.4926600000000001</v>
      </c>
      <c r="X870" s="54">
        <v>1.8501E-2</v>
      </c>
      <c r="Y870" s="54">
        <v>1.26244</v>
      </c>
      <c r="Z870" s="54">
        <v>0</v>
      </c>
      <c r="AA870" s="54">
        <v>5.281644</v>
      </c>
      <c r="AB870" s="54">
        <v>0</v>
      </c>
      <c r="AC870" s="54">
        <v>0</v>
      </c>
      <c r="AD870" s="54">
        <v>0</v>
      </c>
      <c r="AE870" s="54">
        <v>91.319847999999993</v>
      </c>
      <c r="AF870" s="54">
        <v>7.1707219999999996</v>
      </c>
      <c r="AG870" s="53">
        <v>64.225329000000002</v>
      </c>
      <c r="AH870" s="53">
        <v>4.6460000000000001E-2</v>
      </c>
      <c r="AI870" s="54">
        <v>0</v>
      </c>
      <c r="AJ870" s="54">
        <v>1.4778309999999999</v>
      </c>
      <c r="AK870" s="53">
        <v>1.8809</v>
      </c>
      <c r="AL870" s="53">
        <v>0</v>
      </c>
      <c r="AM870" s="53">
        <v>2.1090000000000001E-2</v>
      </c>
      <c r="AN870" s="53">
        <v>0.103351</v>
      </c>
      <c r="AO870" s="53">
        <v>0</v>
      </c>
      <c r="AP870" s="53">
        <v>1.8404210000000001</v>
      </c>
      <c r="AQ870" s="53">
        <v>1.3285899999999999</v>
      </c>
      <c r="AR870" s="53">
        <v>2.5392999999999999E-2</v>
      </c>
      <c r="AS870" s="53">
        <v>2.308E-2</v>
      </c>
      <c r="AT870" s="53">
        <v>1.135186</v>
      </c>
      <c r="AU870" s="109">
        <v>0</v>
      </c>
      <c r="AV870" s="109">
        <v>1.3428000000000001E-2</v>
      </c>
    </row>
    <row r="871" spans="1:48" x14ac:dyDescent="0.3">
      <c r="A871" s="9">
        <v>870</v>
      </c>
      <c r="B871" s="3">
        <v>43437</v>
      </c>
      <c r="C871" s="112">
        <v>4.6951980000000004</v>
      </c>
      <c r="D871" s="54">
        <v>1.4279E-2</v>
      </c>
      <c r="E871" s="112">
        <v>2.3230000000000001E-2</v>
      </c>
      <c r="F871" s="54">
        <v>4.0062389999999999</v>
      </c>
      <c r="G871" s="54">
        <v>1.5702199999999999</v>
      </c>
      <c r="H871" s="54">
        <v>5.0182060000000002</v>
      </c>
      <c r="I871" s="54">
        <v>2.9718999999999999E-2</v>
      </c>
      <c r="J871" s="54">
        <v>1.3677589999999999</v>
      </c>
      <c r="K871" s="54">
        <v>0.81123800000000001</v>
      </c>
      <c r="L871" s="54">
        <v>1.552006</v>
      </c>
      <c r="M871" s="54">
        <v>0.14119399999999999</v>
      </c>
      <c r="N871" s="54">
        <v>1.115561</v>
      </c>
      <c r="O871" s="54">
        <v>0.104378</v>
      </c>
      <c r="P871" s="54">
        <v>5.8958750000000002</v>
      </c>
      <c r="Q871" s="54">
        <v>0</v>
      </c>
      <c r="R871" s="54">
        <v>2.4455999999999999E-2</v>
      </c>
      <c r="S871" s="54">
        <v>2.2351000000000001</v>
      </c>
      <c r="T871" s="54">
        <v>3.0010999999999999E-2</v>
      </c>
      <c r="U871" s="54">
        <v>0</v>
      </c>
      <c r="V871" s="54">
        <v>0</v>
      </c>
      <c r="W871" s="54">
        <v>1.4911239999999999</v>
      </c>
      <c r="X871" s="54">
        <v>1.8487E-2</v>
      </c>
      <c r="Y871" s="54">
        <v>1.2701000000000002</v>
      </c>
      <c r="Z871" s="54">
        <v>0</v>
      </c>
      <c r="AA871" s="54">
        <v>5.2398809999999996</v>
      </c>
      <c r="AB871" s="54">
        <v>0</v>
      </c>
      <c r="AC871" s="54">
        <v>0</v>
      </c>
      <c r="AD871" s="54">
        <v>0</v>
      </c>
      <c r="AE871" s="54">
        <v>91.268403000000006</v>
      </c>
      <c r="AF871" s="54">
        <v>7.1555530000000003</v>
      </c>
      <c r="AG871" s="53">
        <v>64.182022000000003</v>
      </c>
      <c r="AH871" s="53">
        <v>4.6391000000000002E-2</v>
      </c>
      <c r="AI871" s="54">
        <v>0</v>
      </c>
      <c r="AJ871" s="54">
        <v>1.4772639999999999</v>
      </c>
      <c r="AK871" s="53">
        <v>1.8878999999999999</v>
      </c>
      <c r="AL871" s="53">
        <v>0</v>
      </c>
      <c r="AM871" s="53">
        <v>2.0895E-2</v>
      </c>
      <c r="AN871" s="53">
        <v>0.10337200000000001</v>
      </c>
      <c r="AO871" s="53">
        <v>0</v>
      </c>
      <c r="AP871" s="53">
        <v>1.8404210000000001</v>
      </c>
      <c r="AQ871" s="53">
        <v>1.3285899999999999</v>
      </c>
      <c r="AR871" s="53">
        <v>2.5392999999999999E-2</v>
      </c>
      <c r="AS871" s="53">
        <v>2.308E-2</v>
      </c>
      <c r="AT871" s="53">
        <v>1.135672</v>
      </c>
      <c r="AU871" s="109">
        <v>0</v>
      </c>
      <c r="AV871" s="109">
        <v>1.2718E-2</v>
      </c>
    </row>
    <row r="872" spans="1:48" x14ac:dyDescent="0.3">
      <c r="A872" s="9">
        <v>871</v>
      </c>
      <c r="B872" s="3">
        <v>43434</v>
      </c>
      <c r="C872" s="112">
        <v>4.6866300000000001</v>
      </c>
      <c r="D872" s="54">
        <v>1.4253999999999999E-2</v>
      </c>
      <c r="E872" s="112">
        <v>2.3184E-2</v>
      </c>
      <c r="F872" s="54">
        <v>3.9995599999999998</v>
      </c>
      <c r="G872" s="54">
        <v>1.5650390000000001</v>
      </c>
      <c r="H872" s="54">
        <v>5.0214840000000001</v>
      </c>
      <c r="I872" s="54">
        <v>2.9831E-2</v>
      </c>
      <c r="J872" s="54">
        <v>1.3657319999999999</v>
      </c>
      <c r="K872" s="54">
        <v>0.80998999999999999</v>
      </c>
      <c r="L872" s="54">
        <v>1.5465169999999999</v>
      </c>
      <c r="M872" s="54">
        <v>0.140931</v>
      </c>
      <c r="N872" s="54">
        <v>1.1140950000000001</v>
      </c>
      <c r="O872" s="54">
        <v>0.10416499999999999</v>
      </c>
      <c r="P872" s="54">
        <v>5.8900160000000001</v>
      </c>
      <c r="Q872" s="54">
        <v>0</v>
      </c>
      <c r="R872" s="54">
        <v>2.4400999999999999E-2</v>
      </c>
      <c r="S872" s="54">
        <v>2.2204999999999999</v>
      </c>
      <c r="T872" s="54">
        <v>2.9725999999999999E-2</v>
      </c>
      <c r="U872" s="54">
        <v>0</v>
      </c>
      <c r="V872" s="54">
        <v>0</v>
      </c>
      <c r="W872" s="54">
        <v>1.491166</v>
      </c>
      <c r="X872" s="54">
        <v>1.8426000000000001E-2</v>
      </c>
      <c r="Y872" s="54">
        <v>1.26197</v>
      </c>
      <c r="Z872" s="54">
        <v>0</v>
      </c>
      <c r="AA872" s="54">
        <v>5.2452350000000001</v>
      </c>
      <c r="AB872" s="54">
        <v>0</v>
      </c>
      <c r="AC872" s="54">
        <v>0</v>
      </c>
      <c r="AD872" s="54">
        <v>0</v>
      </c>
      <c r="AE872" s="54">
        <v>91.253324000000006</v>
      </c>
      <c r="AF872" s="54">
        <v>7.1625779999999999</v>
      </c>
      <c r="AG872" s="53">
        <v>64.120887999999994</v>
      </c>
      <c r="AH872" s="53">
        <v>4.6321000000000001E-2</v>
      </c>
      <c r="AI872" s="54">
        <v>0</v>
      </c>
      <c r="AJ872" s="54">
        <v>1.4763379999999999</v>
      </c>
      <c r="AK872" s="53">
        <v>1.8754</v>
      </c>
      <c r="AL872" s="53">
        <v>0</v>
      </c>
      <c r="AM872" s="53">
        <v>2.0864000000000001E-2</v>
      </c>
      <c r="AN872" s="53">
        <v>0.103087</v>
      </c>
      <c r="AO872" s="53">
        <v>0</v>
      </c>
      <c r="AP872" s="53">
        <v>1.832144</v>
      </c>
      <c r="AQ872" s="53">
        <v>1.3285899999999999</v>
      </c>
      <c r="AR872" s="53">
        <v>2.5315000000000001E-2</v>
      </c>
      <c r="AS872" s="53">
        <v>2.3002000000000002E-2</v>
      </c>
      <c r="AT872" s="53">
        <v>1.1322680000000001</v>
      </c>
      <c r="AU872" s="109">
        <v>0</v>
      </c>
      <c r="AV872" s="109">
        <v>1.291E-2</v>
      </c>
    </row>
    <row r="873" spans="1:48" x14ac:dyDescent="0.3">
      <c r="A873" s="9">
        <v>872</v>
      </c>
      <c r="B873" s="3">
        <v>43433</v>
      </c>
      <c r="C873" s="112">
        <v>4.6837929999999997</v>
      </c>
      <c r="D873" s="54">
        <v>1.4245000000000001E-2</v>
      </c>
      <c r="E873" s="112">
        <v>2.3172999999999999E-2</v>
      </c>
      <c r="F873" s="54">
        <v>3.999234</v>
      </c>
      <c r="G873" s="54">
        <v>1.563177</v>
      </c>
      <c r="H873" s="54">
        <v>5.0848190000000004</v>
      </c>
      <c r="I873" s="54">
        <v>3.0027999999999999E-2</v>
      </c>
      <c r="J873" s="54">
        <v>1.3491569999999999</v>
      </c>
      <c r="K873" s="54">
        <v>0.79949499999999996</v>
      </c>
      <c r="L873" s="54">
        <v>1.5445880000000001</v>
      </c>
      <c r="M873" s="54">
        <v>0.14082600000000001</v>
      </c>
      <c r="N873" s="54">
        <v>1.11528</v>
      </c>
      <c r="O873" s="54">
        <v>0.104103</v>
      </c>
      <c r="P873" s="54">
        <v>5.8781150000000002</v>
      </c>
      <c r="Q873" s="54">
        <v>0</v>
      </c>
      <c r="R873" s="54">
        <v>2.4181999999999999E-2</v>
      </c>
      <c r="S873" s="54">
        <v>2.1937000000000002</v>
      </c>
      <c r="T873" s="54">
        <v>3.0362E-2</v>
      </c>
      <c r="U873" s="54">
        <v>0</v>
      </c>
      <c r="V873" s="54">
        <v>0</v>
      </c>
      <c r="W873" s="54">
        <v>1.490216</v>
      </c>
      <c r="X873" s="54">
        <v>1.8415999999999998E-2</v>
      </c>
      <c r="Y873" s="54">
        <v>1.2467699999999999</v>
      </c>
      <c r="Z873" s="54">
        <v>0</v>
      </c>
      <c r="AA873" s="54">
        <v>5.3230040000000001</v>
      </c>
      <c r="AB873" s="54">
        <v>0</v>
      </c>
      <c r="AC873" s="54">
        <v>0</v>
      </c>
      <c r="AD873" s="54">
        <v>0</v>
      </c>
      <c r="AE873" s="54">
        <v>91.118277000000006</v>
      </c>
      <c r="AF873" s="54">
        <v>7.1455710000000003</v>
      </c>
      <c r="AG873" s="53">
        <v>64.061972999999995</v>
      </c>
      <c r="AH873" s="53">
        <v>4.6316999999999997E-2</v>
      </c>
      <c r="AI873" s="54">
        <v>0</v>
      </c>
      <c r="AJ873" s="54">
        <v>1.4757009999999999</v>
      </c>
      <c r="AK873" s="53">
        <v>1.8665</v>
      </c>
      <c r="AL873" s="53">
        <v>0</v>
      </c>
      <c r="AM873" s="53">
        <v>2.1101999999999999E-2</v>
      </c>
      <c r="AN873" s="53">
        <v>0.102573</v>
      </c>
      <c r="AO873" s="53">
        <v>0</v>
      </c>
      <c r="AP873" s="53">
        <v>1.832144</v>
      </c>
      <c r="AQ873" s="53">
        <v>1.3473139999999999</v>
      </c>
      <c r="AR873" s="53">
        <v>2.5315000000000001E-2</v>
      </c>
      <c r="AS873" s="53">
        <v>2.3002000000000002E-2</v>
      </c>
      <c r="AT873" s="53">
        <v>1.12951</v>
      </c>
      <c r="AU873" s="109">
        <v>0</v>
      </c>
      <c r="AV873" s="109">
        <v>1.2919999999999999E-2</v>
      </c>
    </row>
    <row r="874" spans="1:48" x14ac:dyDescent="0.3">
      <c r="A874" s="9">
        <v>873</v>
      </c>
      <c r="B874" s="3">
        <v>43432</v>
      </c>
      <c r="C874" s="112">
        <v>4.6808290000000001</v>
      </c>
      <c r="D874" s="54">
        <v>1.4227999999999999E-2</v>
      </c>
      <c r="E874" s="112">
        <v>2.3157000000000001E-2</v>
      </c>
      <c r="F874" s="54">
        <v>3.9938120000000001</v>
      </c>
      <c r="G874" s="54">
        <v>1.560236</v>
      </c>
      <c r="H874" s="54">
        <v>5.0791649999999997</v>
      </c>
      <c r="I874" s="54">
        <v>3.0176999999999999E-2</v>
      </c>
      <c r="J874" s="54">
        <v>1.3407720000000001</v>
      </c>
      <c r="K874" s="54">
        <v>0.79345399999999999</v>
      </c>
      <c r="L874" s="54">
        <v>1.542818</v>
      </c>
      <c r="M874" s="54">
        <v>0.14074400000000001</v>
      </c>
      <c r="N874" s="54">
        <v>1.1085449999999999</v>
      </c>
      <c r="O874" s="54">
        <v>0.10402599999999999</v>
      </c>
      <c r="P874" s="54">
        <v>5.879022</v>
      </c>
      <c r="Q874" s="54">
        <v>0</v>
      </c>
      <c r="R874" s="54">
        <v>2.3834000000000001E-2</v>
      </c>
      <c r="S874" s="54">
        <v>2.1785999999999999</v>
      </c>
      <c r="T874" s="54">
        <v>2.9412000000000001E-2</v>
      </c>
      <c r="U874" s="54">
        <v>0</v>
      </c>
      <c r="V874" s="54">
        <v>0</v>
      </c>
      <c r="W874" s="54">
        <v>1.4935309999999999</v>
      </c>
      <c r="X874" s="54">
        <v>1.8402999999999999E-2</v>
      </c>
      <c r="Y874" s="54">
        <v>1.23821</v>
      </c>
      <c r="Z874" s="54">
        <v>0</v>
      </c>
      <c r="AA874" s="54">
        <v>5.314451</v>
      </c>
      <c r="AB874" s="54">
        <v>0</v>
      </c>
      <c r="AC874" s="54">
        <v>0</v>
      </c>
      <c r="AD874" s="54">
        <v>0</v>
      </c>
      <c r="AE874" s="54">
        <v>91.117338000000004</v>
      </c>
      <c r="AF874" s="54">
        <v>7.1445699999999999</v>
      </c>
      <c r="AG874" s="53">
        <v>64.022824999999997</v>
      </c>
      <c r="AH874" s="53">
        <v>4.6258000000000001E-2</v>
      </c>
      <c r="AI874" s="54">
        <v>0</v>
      </c>
      <c r="AJ874" s="54">
        <v>1.4781230000000001</v>
      </c>
      <c r="AK874" s="53">
        <v>1.8619000000000001</v>
      </c>
      <c r="AL874" s="53">
        <v>0</v>
      </c>
      <c r="AM874" s="53">
        <v>2.1059000000000001E-2</v>
      </c>
      <c r="AN874" s="53">
        <v>0.101683</v>
      </c>
      <c r="AO874" s="53">
        <v>0</v>
      </c>
      <c r="AP874" s="53">
        <v>1.832144</v>
      </c>
      <c r="AQ874" s="53">
        <v>1.3473139999999999</v>
      </c>
      <c r="AR874" s="53">
        <v>2.5315000000000001E-2</v>
      </c>
      <c r="AS874" s="53">
        <v>2.3002000000000002E-2</v>
      </c>
      <c r="AT874" s="53">
        <v>1.1282540000000001</v>
      </c>
      <c r="AU874" s="109">
        <v>0</v>
      </c>
      <c r="AV874" s="109">
        <v>1.3211000000000001E-2</v>
      </c>
    </row>
    <row r="875" spans="1:48" x14ac:dyDescent="0.3">
      <c r="A875" s="9">
        <v>874</v>
      </c>
      <c r="B875" s="3">
        <v>43431</v>
      </c>
      <c r="C875" s="112">
        <v>4.6775640000000003</v>
      </c>
      <c r="D875" s="54">
        <v>1.4187999999999999E-2</v>
      </c>
      <c r="E875" s="112">
        <v>2.3143E-2</v>
      </c>
      <c r="F875" s="54">
        <v>3.9986660000000001</v>
      </c>
      <c r="G875" s="54">
        <v>1.560951</v>
      </c>
      <c r="H875" s="54">
        <v>5.0986630000000002</v>
      </c>
      <c r="I875" s="54">
        <v>3.0291999999999999E-2</v>
      </c>
      <c r="J875" s="54">
        <v>1.341717</v>
      </c>
      <c r="K875" s="54">
        <v>0.79522499999999996</v>
      </c>
      <c r="L875" s="54">
        <v>1.541952</v>
      </c>
      <c r="M875" s="54">
        <v>0.140648</v>
      </c>
      <c r="N875" s="54">
        <v>1.1111960000000001</v>
      </c>
      <c r="O875" s="54">
        <v>0.10395699999999999</v>
      </c>
      <c r="P875" s="54">
        <v>5.8754270000000002</v>
      </c>
      <c r="Q875" s="54">
        <v>0</v>
      </c>
      <c r="R875" s="54">
        <v>2.3799000000000001E-2</v>
      </c>
      <c r="S875" s="54">
        <v>2.1776</v>
      </c>
      <c r="T875" s="54">
        <v>2.9422E-2</v>
      </c>
      <c r="U875" s="54">
        <v>0</v>
      </c>
      <c r="V875" s="54">
        <v>0</v>
      </c>
      <c r="W875" s="54">
        <v>1.493131</v>
      </c>
      <c r="X875" s="54">
        <v>1.8387000000000001E-2</v>
      </c>
      <c r="Y875" s="54">
        <v>1.23746</v>
      </c>
      <c r="Z875" s="54">
        <v>0</v>
      </c>
      <c r="AA875" s="54">
        <v>5.3269820000000001</v>
      </c>
      <c r="AB875" s="54">
        <v>0</v>
      </c>
      <c r="AC875" s="54">
        <v>0</v>
      </c>
      <c r="AD875" s="54">
        <v>0</v>
      </c>
      <c r="AE875" s="54">
        <v>91.026666000000006</v>
      </c>
      <c r="AF875" s="54">
        <v>7.1527890000000003</v>
      </c>
      <c r="AG875" s="53">
        <v>64.051823999999996</v>
      </c>
      <c r="AH875" s="53">
        <v>4.6197000000000002E-2</v>
      </c>
      <c r="AI875" s="54">
        <v>0</v>
      </c>
      <c r="AJ875" s="54">
        <v>1.477468</v>
      </c>
      <c r="AK875" s="53">
        <v>1.8534999999999999</v>
      </c>
      <c r="AL875" s="53">
        <v>0</v>
      </c>
      <c r="AM875" s="53">
        <v>2.0955000000000001E-2</v>
      </c>
      <c r="AN875" s="53">
        <v>0.101425</v>
      </c>
      <c r="AO875" s="53">
        <v>0</v>
      </c>
      <c r="AP875" s="53">
        <v>1.8053049999999999</v>
      </c>
      <c r="AQ875" s="53">
        <v>1.3473139999999999</v>
      </c>
      <c r="AR875" s="53">
        <v>2.5080999999999999E-2</v>
      </c>
      <c r="AS875" s="53">
        <v>2.2931E-2</v>
      </c>
      <c r="AT875" s="53">
        <v>1.1272329999999999</v>
      </c>
      <c r="AU875" s="109">
        <v>0</v>
      </c>
      <c r="AV875" s="109">
        <v>1.3226999999999999E-2</v>
      </c>
    </row>
    <row r="876" spans="1:48" x14ac:dyDescent="0.3">
      <c r="A876" s="9">
        <v>875</v>
      </c>
      <c r="B876" s="3">
        <v>43430</v>
      </c>
      <c r="C876" s="112">
        <v>4.674207</v>
      </c>
      <c r="D876" s="54">
        <v>1.4179000000000001E-2</v>
      </c>
      <c r="E876" s="112">
        <v>2.3127000000000002E-2</v>
      </c>
      <c r="F876" s="54">
        <v>3.9960770000000001</v>
      </c>
      <c r="G876" s="54">
        <v>1.55765</v>
      </c>
      <c r="H876" s="54">
        <v>5.1349169999999997</v>
      </c>
      <c r="I876" s="54">
        <v>3.0446999999999998E-2</v>
      </c>
      <c r="J876" s="54">
        <v>1.330632</v>
      </c>
      <c r="K876" s="54">
        <v>0.783968</v>
      </c>
      <c r="L876" s="54">
        <v>1.5396970000000001</v>
      </c>
      <c r="M876" s="54">
        <v>0.140518</v>
      </c>
      <c r="N876" s="54">
        <v>1.1055889999999999</v>
      </c>
      <c r="O876" s="54">
        <v>0.10388699999999999</v>
      </c>
      <c r="P876" s="54">
        <v>5.8561040000000002</v>
      </c>
      <c r="Q876" s="54">
        <v>0</v>
      </c>
      <c r="R876" s="54">
        <v>2.3637999999999999E-2</v>
      </c>
      <c r="S876" s="54">
        <v>2.1536</v>
      </c>
      <c r="T876" s="54">
        <v>2.8895000000000001E-2</v>
      </c>
      <c r="U876" s="54">
        <v>0</v>
      </c>
      <c r="V876" s="54">
        <v>0</v>
      </c>
      <c r="W876" s="54">
        <v>1.4922800000000001</v>
      </c>
      <c r="X876" s="54">
        <v>1.8371999999999999E-2</v>
      </c>
      <c r="Y876" s="54">
        <v>1.22397</v>
      </c>
      <c r="Z876" s="54">
        <v>0</v>
      </c>
      <c r="AA876" s="54">
        <v>5.3620070000000002</v>
      </c>
      <c r="AB876" s="54">
        <v>0</v>
      </c>
      <c r="AC876" s="54">
        <v>0</v>
      </c>
      <c r="AD876" s="54">
        <v>0</v>
      </c>
      <c r="AE876" s="54">
        <v>91.277503999999993</v>
      </c>
      <c r="AF876" s="54">
        <v>7.1431579999999997</v>
      </c>
      <c r="AG876" s="53">
        <v>63.982080000000003</v>
      </c>
      <c r="AH876" s="53">
        <v>4.6386999999999998E-2</v>
      </c>
      <c r="AI876" s="54">
        <v>0</v>
      </c>
      <c r="AJ876" s="54">
        <v>1.477322</v>
      </c>
      <c r="AK876" s="53">
        <v>1.8440999999999999</v>
      </c>
      <c r="AL876" s="53">
        <v>0</v>
      </c>
      <c r="AM876" s="53">
        <v>2.1531999999999999E-2</v>
      </c>
      <c r="AN876" s="53">
        <v>0.10130599999999999</v>
      </c>
      <c r="AO876" s="53">
        <v>0</v>
      </c>
      <c r="AP876" s="53">
        <v>1.8053049999999999</v>
      </c>
      <c r="AQ876" s="53">
        <v>1.3473139999999999</v>
      </c>
      <c r="AR876" s="53">
        <v>2.5080999999999999E-2</v>
      </c>
      <c r="AS876" s="53">
        <v>2.2931E-2</v>
      </c>
      <c r="AT876" s="53">
        <v>1.1244719999999999</v>
      </c>
      <c r="AU876" s="109">
        <v>0</v>
      </c>
      <c r="AV876" s="109">
        <v>1.3169999999999999E-2</v>
      </c>
    </row>
    <row r="877" spans="1:48" x14ac:dyDescent="0.3">
      <c r="A877" s="9">
        <v>876</v>
      </c>
      <c r="B877" s="3">
        <v>43427</v>
      </c>
      <c r="C877" s="112">
        <v>4.6655319999999998</v>
      </c>
      <c r="D877" s="54">
        <v>1.4153000000000001E-2</v>
      </c>
      <c r="E877" s="112">
        <v>2.3081999999999998E-2</v>
      </c>
      <c r="F877" s="54">
        <v>3.9966210000000002</v>
      </c>
      <c r="G877" s="54">
        <v>1.554424</v>
      </c>
      <c r="H877" s="54">
        <v>5.1601239999999997</v>
      </c>
      <c r="I877" s="54">
        <v>3.0664E-2</v>
      </c>
      <c r="J877" s="54">
        <v>1.3247690000000001</v>
      </c>
      <c r="K877" s="54">
        <v>0.77901299999999996</v>
      </c>
      <c r="L877" s="54">
        <v>1.53566</v>
      </c>
      <c r="M877" s="54">
        <v>0.140233</v>
      </c>
      <c r="N877" s="54">
        <v>1.107891</v>
      </c>
      <c r="O877" s="54">
        <v>0.10367800000000001</v>
      </c>
      <c r="P877" s="54">
        <v>5.8388090000000004</v>
      </c>
      <c r="Q877" s="54">
        <v>0</v>
      </c>
      <c r="R877" s="54">
        <v>2.3436999999999999E-2</v>
      </c>
      <c r="S877" s="54">
        <v>2.1467000000000001</v>
      </c>
      <c r="T877" s="54">
        <v>2.9248E-2</v>
      </c>
      <c r="U877" s="54">
        <v>0</v>
      </c>
      <c r="V877" s="54">
        <v>0</v>
      </c>
      <c r="W877" s="54">
        <v>1.493185</v>
      </c>
      <c r="X877" s="54">
        <v>1.8322999999999999E-2</v>
      </c>
      <c r="Y877" s="54">
        <v>1.2202300000000001</v>
      </c>
      <c r="Z877" s="54">
        <v>0</v>
      </c>
      <c r="AA877" s="54">
        <v>5.3853650000000002</v>
      </c>
      <c r="AB877" s="54">
        <v>0</v>
      </c>
      <c r="AC877" s="54">
        <v>0</v>
      </c>
      <c r="AD877" s="54">
        <v>0</v>
      </c>
      <c r="AE877" s="54">
        <v>91.013354000000007</v>
      </c>
      <c r="AF877" s="54">
        <v>7.1397380000000004</v>
      </c>
      <c r="AG877" s="53">
        <v>63.908265</v>
      </c>
      <c r="AH877" s="53">
        <v>4.6210000000000001E-2</v>
      </c>
      <c r="AI877" s="54">
        <v>0</v>
      </c>
      <c r="AJ877" s="54">
        <v>1.4782709999999999</v>
      </c>
      <c r="AK877" s="53">
        <v>1.8436999999999999</v>
      </c>
      <c r="AL877" s="53">
        <v>0</v>
      </c>
      <c r="AM877" s="53">
        <v>2.1905000000000001E-2</v>
      </c>
      <c r="AN877" s="53">
        <v>0.10093299999999999</v>
      </c>
      <c r="AO877" s="53">
        <v>0</v>
      </c>
      <c r="AP877" s="53">
        <v>1.8053049999999999</v>
      </c>
      <c r="AQ877" s="53">
        <v>1.3473139999999999</v>
      </c>
      <c r="AR877" s="53">
        <v>2.5080999999999999E-2</v>
      </c>
      <c r="AS877" s="53">
        <v>2.2931E-2</v>
      </c>
      <c r="AT877" s="53">
        <v>1.121983</v>
      </c>
      <c r="AU877" s="109">
        <v>0</v>
      </c>
      <c r="AV877" s="109">
        <v>1.4021E-2</v>
      </c>
    </row>
    <row r="878" spans="1:48" x14ac:dyDescent="0.3">
      <c r="A878" s="9">
        <v>877</v>
      </c>
      <c r="B878" s="3">
        <v>43426</v>
      </c>
      <c r="C878" s="112">
        <v>4.662636</v>
      </c>
      <c r="D878" s="54">
        <v>1.4145E-2</v>
      </c>
      <c r="E878" s="112">
        <v>2.3067000000000001E-2</v>
      </c>
      <c r="F878" s="54">
        <v>4.0007630000000001</v>
      </c>
      <c r="G878" s="54">
        <v>1.5559510000000001</v>
      </c>
      <c r="H878" s="54">
        <v>5.2051850000000002</v>
      </c>
      <c r="I878" s="54">
        <v>3.0852000000000001E-2</v>
      </c>
      <c r="J878" s="54">
        <v>1.329037</v>
      </c>
      <c r="K878" s="54">
        <v>0.77545799999999998</v>
      </c>
      <c r="L878" s="54">
        <v>1.534368</v>
      </c>
      <c r="M878" s="54">
        <v>0.14013500000000001</v>
      </c>
      <c r="N878" s="54">
        <v>1.110644</v>
      </c>
      <c r="O878" s="54">
        <v>0.10360800000000001</v>
      </c>
      <c r="P878" s="54">
        <v>5.8367610000000001</v>
      </c>
      <c r="Q878" s="54">
        <v>0</v>
      </c>
      <c r="R878" s="54">
        <v>2.358E-2</v>
      </c>
      <c r="S878" s="54">
        <v>2.1416999999999997</v>
      </c>
      <c r="T878" s="54">
        <v>2.9520999999999999E-2</v>
      </c>
      <c r="U878" s="54">
        <v>0</v>
      </c>
      <c r="V878" s="54">
        <v>0</v>
      </c>
      <c r="W878" s="54">
        <v>1.493007</v>
      </c>
      <c r="X878" s="54">
        <v>1.8312999999999999E-2</v>
      </c>
      <c r="Y878" s="54">
        <v>1.21739</v>
      </c>
      <c r="Z878" s="54">
        <v>0</v>
      </c>
      <c r="AA878" s="54">
        <v>5.4324110000000001</v>
      </c>
      <c r="AB878" s="54">
        <v>0</v>
      </c>
      <c r="AC878" s="54">
        <v>0</v>
      </c>
      <c r="AD878" s="54">
        <v>0</v>
      </c>
      <c r="AE878" s="54">
        <v>90.925578000000002</v>
      </c>
      <c r="AF878" s="54">
        <v>7.141</v>
      </c>
      <c r="AG878" s="53">
        <v>63.854132999999997</v>
      </c>
      <c r="AH878" s="53">
        <v>4.6212000000000003E-2</v>
      </c>
      <c r="AI878" s="54">
        <v>0</v>
      </c>
      <c r="AJ878" s="54">
        <v>1.477965</v>
      </c>
      <c r="AK878" s="53">
        <v>1.8391000000000002</v>
      </c>
      <c r="AL878" s="53">
        <v>0</v>
      </c>
      <c r="AM878" s="53">
        <v>2.2162999999999999E-2</v>
      </c>
      <c r="AN878" s="53">
        <v>0.101116</v>
      </c>
      <c r="AO878" s="53">
        <v>0</v>
      </c>
      <c r="AP878" s="53">
        <v>1.8053049999999999</v>
      </c>
      <c r="AQ878" s="53">
        <v>1.3473139999999999</v>
      </c>
      <c r="AR878" s="53">
        <v>2.5080999999999999E-2</v>
      </c>
      <c r="AS878" s="53">
        <v>2.2931E-2</v>
      </c>
      <c r="AT878" s="53">
        <v>1.1228210000000001</v>
      </c>
      <c r="AU878" s="109">
        <v>0</v>
      </c>
      <c r="AV878" s="109">
        <v>1.4146000000000001E-2</v>
      </c>
    </row>
    <row r="879" spans="1:48" x14ac:dyDescent="0.3">
      <c r="A879" s="9">
        <v>878</v>
      </c>
      <c r="B879" s="3">
        <v>43425</v>
      </c>
      <c r="C879" s="112">
        <v>4.6597600000000003</v>
      </c>
      <c r="D879" s="54">
        <v>1.4147E-2</v>
      </c>
      <c r="E879" s="112">
        <v>2.3054000000000002E-2</v>
      </c>
      <c r="F879" s="54">
        <v>3.9966629999999999</v>
      </c>
      <c r="G879" s="54">
        <v>1.551472</v>
      </c>
      <c r="H879" s="54">
        <v>5.2151370000000004</v>
      </c>
      <c r="I879" s="54">
        <v>3.0727999999999998E-2</v>
      </c>
      <c r="J879" s="54">
        <v>1.313402</v>
      </c>
      <c r="K879" s="54">
        <v>0.77032599999999996</v>
      </c>
      <c r="L879" s="54">
        <v>1.5329900000000001</v>
      </c>
      <c r="M879" s="54">
        <v>0.14005500000000001</v>
      </c>
      <c r="N879" s="54">
        <v>1.1062590000000001</v>
      </c>
      <c r="O879" s="54">
        <v>0.10353800000000001</v>
      </c>
      <c r="P879" s="54">
        <v>5.8421649999999996</v>
      </c>
      <c r="Q879" s="54">
        <v>0</v>
      </c>
      <c r="R879" s="54">
        <v>2.3337E-2</v>
      </c>
      <c r="S879" s="54">
        <v>2.1297000000000001</v>
      </c>
      <c r="T879" s="54">
        <v>2.9155E-2</v>
      </c>
      <c r="U879" s="54">
        <v>0</v>
      </c>
      <c r="V879" s="54">
        <v>0</v>
      </c>
      <c r="W879" s="54">
        <v>1.4966660000000001</v>
      </c>
      <c r="X879" s="54">
        <v>1.8255E-2</v>
      </c>
      <c r="Y879" s="54">
        <v>1.2106400000000002</v>
      </c>
      <c r="Z879" s="54">
        <v>0</v>
      </c>
      <c r="AA879" s="54">
        <v>5.4250970000000001</v>
      </c>
      <c r="AB879" s="54">
        <v>0</v>
      </c>
      <c r="AC879" s="54">
        <v>0</v>
      </c>
      <c r="AD879" s="54">
        <v>0</v>
      </c>
      <c r="AE879" s="54">
        <v>90.844606999999996</v>
      </c>
      <c r="AF879" s="54">
        <v>7.116733</v>
      </c>
      <c r="AG879" s="53">
        <v>63.721865000000001</v>
      </c>
      <c r="AH879" s="53">
        <v>4.6120000000000001E-2</v>
      </c>
      <c r="AI879" s="54">
        <v>0</v>
      </c>
      <c r="AJ879" s="54">
        <v>1.480091</v>
      </c>
      <c r="AK879" s="53">
        <v>1.8456000000000001</v>
      </c>
      <c r="AL879" s="53">
        <v>0</v>
      </c>
      <c r="AM879" s="53">
        <v>2.2374000000000002E-2</v>
      </c>
      <c r="AN879" s="53">
        <v>0.10066600000000001</v>
      </c>
      <c r="AO879" s="53">
        <v>0</v>
      </c>
      <c r="AP879" s="53">
        <v>1.8053049999999999</v>
      </c>
      <c r="AQ879" s="53">
        <v>1.3473139999999999</v>
      </c>
      <c r="AR879" s="53">
        <v>2.5080999999999999E-2</v>
      </c>
      <c r="AS879" s="53">
        <v>2.2931E-2</v>
      </c>
      <c r="AT879" s="53">
        <v>1.1206050000000001</v>
      </c>
      <c r="AU879" s="109">
        <v>0</v>
      </c>
      <c r="AV879" s="109">
        <v>1.3821E-2</v>
      </c>
    </row>
    <row r="880" spans="1:48" x14ac:dyDescent="0.3">
      <c r="A880" s="9">
        <v>879</v>
      </c>
      <c r="B880" s="3">
        <v>43424</v>
      </c>
      <c r="C880" s="112">
        <v>4.6568959999999997</v>
      </c>
      <c r="D880" s="54">
        <v>1.4083999999999999E-2</v>
      </c>
      <c r="E880" s="112">
        <v>2.3039E-2</v>
      </c>
      <c r="F880" s="54">
        <v>4.0135620000000003</v>
      </c>
      <c r="G880" s="54">
        <v>1.55759</v>
      </c>
      <c r="H880" s="54">
        <v>5.2390080000000001</v>
      </c>
      <c r="I880" s="54">
        <v>3.0672000000000001E-2</v>
      </c>
      <c r="J880" s="54">
        <v>1.3457939999999999</v>
      </c>
      <c r="K880" s="54">
        <v>0.78941600000000001</v>
      </c>
      <c r="L880" s="54">
        <v>1.532983</v>
      </c>
      <c r="M880" s="54">
        <v>0.13995199999999999</v>
      </c>
      <c r="N880" s="54">
        <v>1.1164909999999999</v>
      </c>
      <c r="O880" s="54">
        <v>0.10346900000000001</v>
      </c>
      <c r="P880" s="54">
        <v>5.8631229999999999</v>
      </c>
      <c r="Q880" s="54">
        <v>0</v>
      </c>
      <c r="R880" s="54">
        <v>2.3747999999999998E-2</v>
      </c>
      <c r="S880" s="54">
        <v>2.1768999999999998</v>
      </c>
      <c r="T880" s="54">
        <v>2.9558999999999998E-2</v>
      </c>
      <c r="U880" s="54">
        <v>0</v>
      </c>
      <c r="V880" s="54">
        <v>0</v>
      </c>
      <c r="W880" s="54">
        <v>1.4960310000000001</v>
      </c>
      <c r="X880" s="54">
        <v>1.8238999999999998E-2</v>
      </c>
      <c r="Y880" s="54">
        <v>1.2377499999999999</v>
      </c>
      <c r="Z880" s="54">
        <v>0</v>
      </c>
      <c r="AA880" s="54">
        <v>5.4339810000000002</v>
      </c>
      <c r="AB880" s="54">
        <v>0</v>
      </c>
      <c r="AC880" s="54">
        <v>0</v>
      </c>
      <c r="AD880" s="54">
        <v>0</v>
      </c>
      <c r="AE880" s="54">
        <v>90.813205999999994</v>
      </c>
      <c r="AF880" s="54">
        <v>7.1327850000000002</v>
      </c>
      <c r="AG880" s="53">
        <v>63.821058999999998</v>
      </c>
      <c r="AH880" s="53">
        <v>4.6038999999999997E-2</v>
      </c>
      <c r="AI880" s="54">
        <v>0</v>
      </c>
      <c r="AJ880" s="54">
        <v>1.478426</v>
      </c>
      <c r="AK880" s="53">
        <v>1.8408</v>
      </c>
      <c r="AL880" s="53">
        <v>0</v>
      </c>
      <c r="AM880" s="53">
        <v>2.2342999999999998E-2</v>
      </c>
      <c r="AN880" s="53">
        <v>0.10152700000000001</v>
      </c>
      <c r="AO880" s="53">
        <v>0</v>
      </c>
      <c r="AP880" s="53">
        <v>1.8317479999999999</v>
      </c>
      <c r="AQ880" s="53">
        <v>1.3473139999999999</v>
      </c>
      <c r="AR880" s="53">
        <v>2.5114999999999998E-2</v>
      </c>
      <c r="AS880" s="53">
        <v>2.2845000000000001E-2</v>
      </c>
      <c r="AT880" s="53">
        <v>1.1228419999999999</v>
      </c>
      <c r="AU880" s="109">
        <v>0</v>
      </c>
      <c r="AV880" s="109">
        <v>1.4772E-2</v>
      </c>
    </row>
    <row r="881" spans="1:48" x14ac:dyDescent="0.3">
      <c r="A881" s="9">
        <v>880</v>
      </c>
      <c r="B881" s="3">
        <v>43423</v>
      </c>
      <c r="C881" s="112">
        <v>4.6541100000000002</v>
      </c>
      <c r="D881" s="54">
        <v>1.4076E-2</v>
      </c>
      <c r="E881" s="112">
        <v>2.3023999999999999E-2</v>
      </c>
      <c r="F881" s="54">
        <v>4.0131839999999999</v>
      </c>
      <c r="G881" s="54">
        <v>1.55538</v>
      </c>
      <c r="H881" s="54">
        <v>5.2594409999999998</v>
      </c>
      <c r="I881" s="54">
        <v>3.0578000000000001E-2</v>
      </c>
      <c r="J881" s="54">
        <v>1.332006</v>
      </c>
      <c r="K881" s="54">
        <v>0.78858899999999998</v>
      </c>
      <c r="L881" s="54">
        <v>1.530824</v>
      </c>
      <c r="M881" s="54">
        <v>0.13985300000000001</v>
      </c>
      <c r="N881" s="54">
        <v>1.1223479999999999</v>
      </c>
      <c r="O881" s="54">
        <v>0.10340000000000001</v>
      </c>
      <c r="P881" s="54">
        <v>5.8656030000000001</v>
      </c>
      <c r="Q881" s="54">
        <v>0</v>
      </c>
      <c r="R881" s="54">
        <v>2.3494999999999999E-2</v>
      </c>
      <c r="S881" s="54">
        <v>2.1629</v>
      </c>
      <c r="T881" s="54">
        <v>3.0714000000000002E-2</v>
      </c>
      <c r="U881" s="54">
        <v>0</v>
      </c>
      <c r="V881" s="54">
        <v>0</v>
      </c>
      <c r="W881" s="54">
        <v>1.49858</v>
      </c>
      <c r="X881" s="54">
        <v>1.8223E-2</v>
      </c>
      <c r="Y881" s="54">
        <v>1.2298</v>
      </c>
      <c r="Z881" s="54">
        <v>0</v>
      </c>
      <c r="AA881" s="54">
        <v>5.4539090000000003</v>
      </c>
      <c r="AB881" s="54">
        <v>0</v>
      </c>
      <c r="AC881" s="54">
        <v>0</v>
      </c>
      <c r="AD881" s="54">
        <v>0</v>
      </c>
      <c r="AE881" s="54">
        <v>90.698657999999995</v>
      </c>
      <c r="AF881" s="54">
        <v>7.1287979999999997</v>
      </c>
      <c r="AG881" s="53">
        <v>63.824218999999999</v>
      </c>
      <c r="AH881" s="53">
        <v>4.5989000000000002E-2</v>
      </c>
      <c r="AI881" s="54">
        <v>0</v>
      </c>
      <c r="AJ881" s="54">
        <v>1.480515</v>
      </c>
      <c r="AK881" s="53">
        <v>1.8398999999999999</v>
      </c>
      <c r="AL881" s="53">
        <v>0</v>
      </c>
      <c r="AM881" s="53">
        <v>2.2023000000000001E-2</v>
      </c>
      <c r="AN881" s="53">
        <v>0.101117</v>
      </c>
      <c r="AO881" s="53">
        <v>0</v>
      </c>
      <c r="AP881" s="53">
        <v>1.8317479999999999</v>
      </c>
      <c r="AQ881" s="53">
        <v>1.3473139999999999</v>
      </c>
      <c r="AR881" s="53">
        <v>2.5114999999999998E-2</v>
      </c>
      <c r="AS881" s="53">
        <v>2.2845000000000001E-2</v>
      </c>
      <c r="AT881" s="53">
        <v>1.1214390000000001</v>
      </c>
      <c r="AU881" s="109">
        <v>0</v>
      </c>
      <c r="AV881" s="109">
        <v>1.4782E-2</v>
      </c>
    </row>
    <row r="882" spans="1:48" x14ac:dyDescent="0.3">
      <c r="A882" s="9">
        <v>881</v>
      </c>
      <c r="B882" s="3">
        <v>43420</v>
      </c>
      <c r="C882" s="112">
        <v>4.6452070000000001</v>
      </c>
      <c r="D882" s="54">
        <v>1.4049000000000001E-2</v>
      </c>
      <c r="E882" s="112">
        <v>2.2977999999999998E-2</v>
      </c>
      <c r="F882" s="54">
        <v>4.0181310000000003</v>
      </c>
      <c r="G882" s="54">
        <v>1.5540149999999999</v>
      </c>
      <c r="H882" s="54">
        <v>5.3372919999999997</v>
      </c>
      <c r="I882" s="54">
        <v>3.0942000000000001E-2</v>
      </c>
      <c r="J882" s="54">
        <v>1.3317380000000001</v>
      </c>
      <c r="K882" s="54">
        <v>0.78717199999999998</v>
      </c>
      <c r="L882" s="54">
        <v>1.528068</v>
      </c>
      <c r="M882" s="54">
        <v>0.13953399999999999</v>
      </c>
      <c r="N882" s="54">
        <v>1.1286849999999999</v>
      </c>
      <c r="O882" s="54">
        <v>0.103168</v>
      </c>
      <c r="P882" s="54">
        <v>5.8499540000000003</v>
      </c>
      <c r="Q882" s="54">
        <v>0</v>
      </c>
      <c r="R882" s="54">
        <v>2.3570000000000001E-2</v>
      </c>
      <c r="S882" s="54">
        <v>2.1562000000000001</v>
      </c>
      <c r="T882" s="54">
        <v>3.1578000000000002E-2</v>
      </c>
      <c r="U882" s="54">
        <v>0</v>
      </c>
      <c r="V882" s="54">
        <v>0</v>
      </c>
      <c r="W882" s="54">
        <v>1.49959</v>
      </c>
      <c r="X882" s="54">
        <v>1.8178E-2</v>
      </c>
      <c r="Y882" s="54">
        <v>1.2261500000000001</v>
      </c>
      <c r="Z882" s="54">
        <v>0</v>
      </c>
      <c r="AA882" s="54">
        <v>5.5322079999999998</v>
      </c>
      <c r="AB882" s="54">
        <v>0</v>
      </c>
      <c r="AC882" s="54">
        <v>0</v>
      </c>
      <c r="AD882" s="54">
        <v>0</v>
      </c>
      <c r="AE882" s="54">
        <v>90.425725999999997</v>
      </c>
      <c r="AF882" s="54">
        <v>7.1248379999999996</v>
      </c>
      <c r="AG882" s="53">
        <v>63.749383000000002</v>
      </c>
      <c r="AH882" s="53">
        <v>4.5823000000000003E-2</v>
      </c>
      <c r="AI882" s="54">
        <v>0</v>
      </c>
      <c r="AJ882" s="54">
        <v>1.48108</v>
      </c>
      <c r="AK882" s="53">
        <v>1.8395999999999999</v>
      </c>
      <c r="AL882" s="53">
        <v>0</v>
      </c>
      <c r="AM882" s="53">
        <v>2.2504E-2</v>
      </c>
      <c r="AN882" s="53">
        <v>0.101283</v>
      </c>
      <c r="AO882" s="53">
        <v>0</v>
      </c>
      <c r="AP882" s="53">
        <v>1.8317479999999999</v>
      </c>
      <c r="AQ882" s="53">
        <v>1.3473139999999999</v>
      </c>
      <c r="AR882" s="53">
        <v>2.5114999999999998E-2</v>
      </c>
      <c r="AS882" s="53">
        <v>2.2845000000000001E-2</v>
      </c>
      <c r="AT882" s="53">
        <v>1.12039</v>
      </c>
      <c r="AU882" s="109">
        <v>0</v>
      </c>
      <c r="AV882" s="109">
        <v>1.4886999999999999E-2</v>
      </c>
    </row>
    <row r="883" spans="1:48" x14ac:dyDescent="0.3">
      <c r="A883" s="9">
        <v>882</v>
      </c>
      <c r="B883" s="3">
        <v>43419</v>
      </c>
      <c r="C883" s="112">
        <v>4.6422290000000004</v>
      </c>
      <c r="D883" s="54">
        <v>1.4041E-2</v>
      </c>
      <c r="E883" s="112">
        <v>2.2963000000000001E-2</v>
      </c>
      <c r="F883" s="54">
        <v>4.024572</v>
      </c>
      <c r="G883" s="54">
        <v>1.553377</v>
      </c>
      <c r="H883" s="54">
        <v>5.383769</v>
      </c>
      <c r="I883" s="54">
        <v>3.0955E-2</v>
      </c>
      <c r="J883" s="54">
        <v>1.3282099999999999</v>
      </c>
      <c r="K883" s="54">
        <v>0.78795499999999996</v>
      </c>
      <c r="L883" s="54">
        <v>1.5251220000000001</v>
      </c>
      <c r="M883" s="54">
        <v>0.139463</v>
      </c>
      <c r="N883" s="54">
        <v>1.1277029999999999</v>
      </c>
      <c r="O883" s="54">
        <v>0.103098</v>
      </c>
      <c r="P883" s="54">
        <v>5.8346359999999997</v>
      </c>
      <c r="Q883" s="54">
        <v>0</v>
      </c>
      <c r="R883" s="54">
        <v>2.3538E-2</v>
      </c>
      <c r="S883" s="54">
        <v>2.1506000000000003</v>
      </c>
      <c r="T883" s="54">
        <v>3.1196000000000002E-2</v>
      </c>
      <c r="U883" s="54">
        <v>0</v>
      </c>
      <c r="V883" s="54">
        <v>0</v>
      </c>
      <c r="W883" s="54">
        <v>1.4985850000000001</v>
      </c>
      <c r="X883" s="54">
        <v>1.8162000000000001E-2</v>
      </c>
      <c r="Y883" s="54">
        <v>1.22298</v>
      </c>
      <c r="Z883" s="54">
        <v>0</v>
      </c>
      <c r="AA883" s="54">
        <v>5.5798009999999998</v>
      </c>
      <c r="AB883" s="54">
        <v>0</v>
      </c>
      <c r="AC883" s="54">
        <v>0</v>
      </c>
      <c r="AD883" s="54">
        <v>0</v>
      </c>
      <c r="AE883" s="54">
        <v>90.344471999999996</v>
      </c>
      <c r="AF883" s="54">
        <v>7.109502</v>
      </c>
      <c r="AG883" s="53">
        <v>63.662649000000002</v>
      </c>
      <c r="AH883" s="53">
        <v>4.5761000000000003E-2</v>
      </c>
      <c r="AI883" s="54">
        <v>0</v>
      </c>
      <c r="AJ883" s="54">
        <v>1.4803360000000001</v>
      </c>
      <c r="AK883" s="53">
        <v>1.8283</v>
      </c>
      <c r="AL883" s="53">
        <v>0</v>
      </c>
      <c r="AM883" s="53">
        <v>2.2419000000000001E-2</v>
      </c>
      <c r="AN883" s="53">
        <v>0.1011</v>
      </c>
      <c r="AO883" s="53">
        <v>0</v>
      </c>
      <c r="AP883" s="53">
        <v>1.8317479999999999</v>
      </c>
      <c r="AQ883" s="53">
        <v>1.3473139999999999</v>
      </c>
      <c r="AR883" s="53">
        <v>2.5114999999999998E-2</v>
      </c>
      <c r="AS883" s="53">
        <v>2.2845000000000001E-2</v>
      </c>
      <c r="AT883" s="53">
        <v>1.1181559999999999</v>
      </c>
      <c r="AU883" s="109">
        <v>0</v>
      </c>
      <c r="AV883" s="109">
        <v>1.4981E-2</v>
      </c>
    </row>
    <row r="884" spans="1:48" x14ac:dyDescent="0.3">
      <c r="A884" s="9">
        <v>883</v>
      </c>
      <c r="B884" s="3">
        <v>43418</v>
      </c>
      <c r="C884" s="112">
        <v>4.6393180000000003</v>
      </c>
      <c r="D884" s="54">
        <v>1.4033E-2</v>
      </c>
      <c r="E884" s="112">
        <v>2.2946999999999999E-2</v>
      </c>
      <c r="F884" s="54">
        <v>4.0235669999999999</v>
      </c>
      <c r="G884" s="54">
        <v>1.552041</v>
      </c>
      <c r="H884" s="54">
        <v>5.3988630000000004</v>
      </c>
      <c r="I884" s="54">
        <v>3.1009999999999999E-2</v>
      </c>
      <c r="J884" s="54">
        <v>1.3166869999999999</v>
      </c>
      <c r="K884" s="54">
        <v>0.790995</v>
      </c>
      <c r="L884" s="54">
        <v>1.5240929999999999</v>
      </c>
      <c r="M884" s="54">
        <v>0.139353</v>
      </c>
      <c r="N884" s="54">
        <v>1.12819</v>
      </c>
      <c r="O884" s="54">
        <v>0.10302699999999999</v>
      </c>
      <c r="P884" s="54">
        <v>5.8019080000000001</v>
      </c>
      <c r="Q884" s="54">
        <v>0</v>
      </c>
      <c r="R884" s="54">
        <v>2.3566E-2</v>
      </c>
      <c r="S884" s="54">
        <v>2.1416999999999997</v>
      </c>
      <c r="T884" s="54">
        <v>3.1372999999999998E-2</v>
      </c>
      <c r="U884" s="54">
        <v>0</v>
      </c>
      <c r="V884" s="54">
        <v>0</v>
      </c>
      <c r="W884" s="54">
        <v>1.4974449999999999</v>
      </c>
      <c r="X884" s="54">
        <v>1.8145000000000001E-2</v>
      </c>
      <c r="Y884" s="54">
        <v>1.2173799999999999</v>
      </c>
      <c r="Z884" s="54">
        <v>0</v>
      </c>
      <c r="AA884" s="54">
        <v>5.595256</v>
      </c>
      <c r="AB884" s="54">
        <v>0</v>
      </c>
      <c r="AC884" s="54">
        <v>0</v>
      </c>
      <c r="AD884" s="54">
        <v>0</v>
      </c>
      <c r="AE884" s="54">
        <v>90.159818000000001</v>
      </c>
      <c r="AF884" s="54">
        <v>7.0923999999999996</v>
      </c>
      <c r="AG884" s="53">
        <v>63.543745000000001</v>
      </c>
      <c r="AH884" s="53">
        <v>4.5733999999999997E-2</v>
      </c>
      <c r="AI884" s="54">
        <v>0</v>
      </c>
      <c r="AJ884" s="54">
        <v>1.479293</v>
      </c>
      <c r="AK884" s="53">
        <v>1.8321000000000001</v>
      </c>
      <c r="AL884" s="53">
        <v>0</v>
      </c>
      <c r="AM884" s="53">
        <v>2.2602000000000001E-2</v>
      </c>
      <c r="AN884" s="53">
        <v>0.100921</v>
      </c>
      <c r="AO884" s="53">
        <v>0</v>
      </c>
      <c r="AP884" s="53">
        <v>1.8317479999999999</v>
      </c>
      <c r="AQ884" s="53">
        <v>1.3473139999999999</v>
      </c>
      <c r="AR884" s="53">
        <v>2.5114999999999998E-2</v>
      </c>
      <c r="AS884" s="53">
        <v>2.2845000000000001E-2</v>
      </c>
      <c r="AT884" s="53">
        <v>1.1178090000000001</v>
      </c>
      <c r="AU884" s="109">
        <v>0</v>
      </c>
      <c r="AV884" s="109">
        <v>1.4848E-2</v>
      </c>
    </row>
    <row r="885" spans="1:48" x14ac:dyDescent="0.3">
      <c r="A885" s="9">
        <v>884</v>
      </c>
      <c r="B885" s="3">
        <v>43417</v>
      </c>
      <c r="C885" s="112">
        <v>4.6368400000000003</v>
      </c>
      <c r="D885" s="54">
        <v>1.4024999999999999E-2</v>
      </c>
      <c r="E885" s="112">
        <v>2.2932000000000001E-2</v>
      </c>
      <c r="F885" s="54">
        <v>4.0172359999999996</v>
      </c>
      <c r="G885" s="54">
        <v>1.5486009999999999</v>
      </c>
      <c r="H885" s="54">
        <v>5.4033579999999999</v>
      </c>
      <c r="I885" s="54">
        <v>3.1144000000000002E-2</v>
      </c>
      <c r="J885" s="54">
        <v>1.3007070000000001</v>
      </c>
      <c r="K885" s="54">
        <v>0.78344000000000003</v>
      </c>
      <c r="L885" s="54">
        <v>1.522054</v>
      </c>
      <c r="M885" s="54">
        <v>0.13924700000000001</v>
      </c>
      <c r="N885" s="54">
        <v>1.1259140000000001</v>
      </c>
      <c r="O885" s="54">
        <v>0.102964</v>
      </c>
      <c r="P885" s="54">
        <v>5.7939879999999997</v>
      </c>
      <c r="Q885" s="54">
        <v>0</v>
      </c>
      <c r="R885" s="54">
        <v>2.3373999999999999E-2</v>
      </c>
      <c r="S885" s="54">
        <v>2.1288999999999998</v>
      </c>
      <c r="T885" s="54">
        <v>3.1038E-2</v>
      </c>
      <c r="U885" s="54">
        <v>0</v>
      </c>
      <c r="V885" s="54">
        <v>0</v>
      </c>
      <c r="W885" s="54">
        <v>1.497085</v>
      </c>
      <c r="X885" s="54">
        <v>1.8127999999999998E-2</v>
      </c>
      <c r="Y885" s="54">
        <v>1.2109000000000001</v>
      </c>
      <c r="Z885" s="54">
        <v>0</v>
      </c>
      <c r="AA885" s="54">
        <v>5.5946179999999996</v>
      </c>
      <c r="AB885" s="54">
        <v>0</v>
      </c>
      <c r="AC885" s="54">
        <v>0</v>
      </c>
      <c r="AD885" s="54">
        <v>0</v>
      </c>
      <c r="AE885" s="54">
        <v>90.009118999999998</v>
      </c>
      <c r="AF885" s="54">
        <v>7.0911080000000002</v>
      </c>
      <c r="AG885" s="53">
        <v>63.557957999999999</v>
      </c>
      <c r="AH885" s="53">
        <v>4.5595999999999998E-2</v>
      </c>
      <c r="AI885" s="54">
        <v>0</v>
      </c>
      <c r="AJ885" s="54">
        <v>1.47926</v>
      </c>
      <c r="AK885" s="53">
        <v>1.8398000000000001</v>
      </c>
      <c r="AL885" s="53">
        <v>0</v>
      </c>
      <c r="AM885" s="53">
        <v>2.2629E-2</v>
      </c>
      <c r="AN885" s="53">
        <v>0.100325</v>
      </c>
      <c r="AO885" s="53">
        <v>0</v>
      </c>
      <c r="AP885" s="53">
        <v>1.7850090000000001</v>
      </c>
      <c r="AQ885" s="53">
        <v>1.3473139999999999</v>
      </c>
      <c r="AR885" s="53">
        <v>2.4635000000000001E-2</v>
      </c>
      <c r="AS885" s="53">
        <v>2.2837E-2</v>
      </c>
      <c r="AT885" s="53">
        <v>1.117405</v>
      </c>
      <c r="AU885" s="109">
        <v>0</v>
      </c>
      <c r="AV885" s="109">
        <v>1.5422E-2</v>
      </c>
    </row>
    <row r="886" spans="1:48" x14ac:dyDescent="0.3">
      <c r="A886" s="9">
        <v>885</v>
      </c>
      <c r="B886" s="3">
        <v>43416</v>
      </c>
      <c r="C886" s="112">
        <v>4.634112</v>
      </c>
      <c r="D886" s="54">
        <v>1.4016000000000001E-2</v>
      </c>
      <c r="E886" s="112">
        <v>2.2917E-2</v>
      </c>
      <c r="F886" s="54">
        <v>4.022831</v>
      </c>
      <c r="G886" s="54">
        <v>1.550351</v>
      </c>
      <c r="H886" s="54">
        <v>5.4085640000000001</v>
      </c>
      <c r="I886" s="54">
        <v>3.1528E-2</v>
      </c>
      <c r="J886" s="54">
        <v>1.3094870000000001</v>
      </c>
      <c r="K886" s="54">
        <v>0.80200700000000003</v>
      </c>
      <c r="L886" s="54">
        <v>1.52111</v>
      </c>
      <c r="M886" s="54">
        <v>0.13913500000000001</v>
      </c>
      <c r="N886" s="54">
        <v>1.1369880000000001</v>
      </c>
      <c r="O886" s="54">
        <v>0.102895</v>
      </c>
      <c r="P886" s="54">
        <v>5.7758969999999996</v>
      </c>
      <c r="Q886" s="54">
        <v>0</v>
      </c>
      <c r="R886" s="54">
        <v>2.3474999999999999E-2</v>
      </c>
      <c r="S886" s="54">
        <v>2.1608000000000001</v>
      </c>
      <c r="T886" s="54">
        <v>3.2122999999999999E-2</v>
      </c>
      <c r="U886" s="54">
        <v>0</v>
      </c>
      <c r="V886" s="54">
        <v>0</v>
      </c>
      <c r="W886" s="54">
        <v>1.490599</v>
      </c>
      <c r="X886" s="54">
        <v>1.8112E-2</v>
      </c>
      <c r="Y886" s="54">
        <v>1.2288999999999999</v>
      </c>
      <c r="Z886" s="54">
        <v>0</v>
      </c>
      <c r="AA886" s="54">
        <v>5.6025090000000004</v>
      </c>
      <c r="AB886" s="54">
        <v>0</v>
      </c>
      <c r="AC886" s="54">
        <v>0</v>
      </c>
      <c r="AD886" s="54">
        <v>0</v>
      </c>
      <c r="AE886" s="54">
        <v>89.972397000000001</v>
      </c>
      <c r="AF886" s="54">
        <v>7.0955700000000004</v>
      </c>
      <c r="AG886" s="53">
        <v>63.533321999999998</v>
      </c>
      <c r="AH886" s="53">
        <v>4.5548999999999999E-2</v>
      </c>
      <c r="AI886" s="54">
        <v>0</v>
      </c>
      <c r="AJ886" s="54">
        <v>1.4745900000000001</v>
      </c>
      <c r="AK886" s="53">
        <v>1.8466</v>
      </c>
      <c r="AL886" s="53">
        <v>0</v>
      </c>
      <c r="AM886" s="53">
        <v>2.2638999999999999E-2</v>
      </c>
      <c r="AN886" s="53">
        <v>0.100198</v>
      </c>
      <c r="AO886" s="53">
        <v>0</v>
      </c>
      <c r="AP886" s="53">
        <v>1.7850090000000001</v>
      </c>
      <c r="AQ886" s="53">
        <v>1.3473139999999999</v>
      </c>
      <c r="AR886" s="53">
        <v>2.4635000000000001E-2</v>
      </c>
      <c r="AS886" s="53">
        <v>2.2738000000000001E-2</v>
      </c>
      <c r="AT886" s="53">
        <v>1.1162589999999999</v>
      </c>
      <c r="AU886" s="109">
        <v>0</v>
      </c>
      <c r="AV886" s="109">
        <v>1.5543E-2</v>
      </c>
    </row>
    <row r="887" spans="1:48" x14ac:dyDescent="0.3">
      <c r="A887" s="9">
        <v>886</v>
      </c>
      <c r="B887" s="3">
        <v>43413</v>
      </c>
      <c r="C887" s="112">
        <v>4.6254590000000002</v>
      </c>
      <c r="D887" s="54">
        <v>1.3990000000000001E-2</v>
      </c>
      <c r="E887" s="112">
        <v>2.2870999999999999E-2</v>
      </c>
      <c r="F887" s="54">
        <v>4.0123369999999996</v>
      </c>
      <c r="G887" s="54">
        <v>1.5474380000000001</v>
      </c>
      <c r="H887" s="54">
        <v>5.3472489999999997</v>
      </c>
      <c r="I887" s="54">
        <v>3.1300000000000001E-2</v>
      </c>
      <c r="J887" s="54">
        <v>1.3214520000000001</v>
      </c>
      <c r="K887" s="54">
        <v>0.81635999999999997</v>
      </c>
      <c r="L887" s="54">
        <v>1.5171330000000001</v>
      </c>
      <c r="M887" s="54">
        <v>0.138853</v>
      </c>
      <c r="N887" s="54">
        <v>1.1382350000000001</v>
      </c>
      <c r="O887" s="54">
        <v>0.102688</v>
      </c>
      <c r="P887" s="54">
        <v>5.7728390000000003</v>
      </c>
      <c r="Q887" s="54">
        <v>0</v>
      </c>
      <c r="R887" s="54">
        <v>2.3751000000000001E-2</v>
      </c>
      <c r="S887" s="54">
        <v>2.1724000000000001</v>
      </c>
      <c r="T887" s="54">
        <v>3.2286000000000002E-2</v>
      </c>
      <c r="U887" s="54">
        <v>0</v>
      </c>
      <c r="V887" s="54">
        <v>0</v>
      </c>
      <c r="W887" s="54">
        <v>1.489293</v>
      </c>
      <c r="X887" s="54">
        <v>1.8065000000000001E-2</v>
      </c>
      <c r="Y887" s="54">
        <v>1.2351099999999999</v>
      </c>
      <c r="Z887" s="54">
        <v>0</v>
      </c>
      <c r="AA887" s="54">
        <v>5.533074</v>
      </c>
      <c r="AB887" s="54">
        <v>0</v>
      </c>
      <c r="AC887" s="54">
        <v>0</v>
      </c>
      <c r="AD887" s="54">
        <v>0</v>
      </c>
      <c r="AE887" s="54">
        <v>89.87961</v>
      </c>
      <c r="AF887" s="54">
        <v>7.0869900000000001</v>
      </c>
      <c r="AG887" s="53">
        <v>63.401864000000003</v>
      </c>
      <c r="AH887" s="53">
        <v>4.5428000000000003E-2</v>
      </c>
      <c r="AI887" s="54">
        <v>0</v>
      </c>
      <c r="AJ887" s="54">
        <v>1.472834</v>
      </c>
      <c r="AK887" s="53">
        <v>1.8445</v>
      </c>
      <c r="AL887" s="53">
        <v>0</v>
      </c>
      <c r="AM887" s="53">
        <v>2.2429999999999999E-2</v>
      </c>
      <c r="AN887" s="53">
        <v>0.10062699999999999</v>
      </c>
      <c r="AO887" s="53">
        <v>0</v>
      </c>
      <c r="AP887" s="53">
        <v>1.7850090000000001</v>
      </c>
      <c r="AQ887" s="53">
        <v>1.3473139999999999</v>
      </c>
      <c r="AR887" s="53">
        <v>2.4635000000000001E-2</v>
      </c>
      <c r="AS887" s="53">
        <v>2.2738000000000001E-2</v>
      </c>
      <c r="AT887" s="53">
        <v>1.114193</v>
      </c>
      <c r="AU887" s="109">
        <v>0</v>
      </c>
      <c r="AV887" s="109">
        <v>1.5497E-2</v>
      </c>
    </row>
    <row r="888" spans="1:48" x14ac:dyDescent="0.3">
      <c r="A888" s="9">
        <v>887</v>
      </c>
      <c r="B888" s="3">
        <v>43412</v>
      </c>
      <c r="C888" s="112">
        <v>4.6218250000000003</v>
      </c>
      <c r="D888" s="54">
        <v>1.3982E-2</v>
      </c>
      <c r="E888" s="112">
        <v>2.2855E-2</v>
      </c>
      <c r="F888" s="54">
        <v>4.0102080000000004</v>
      </c>
      <c r="G888" s="54">
        <v>1.549865</v>
      </c>
      <c r="H888" s="54">
        <v>5.3025599999999997</v>
      </c>
      <c r="I888" s="54">
        <v>3.1147999999999999E-2</v>
      </c>
      <c r="J888" s="54">
        <v>1.351281</v>
      </c>
      <c r="K888" s="54">
        <v>0.83567199999999997</v>
      </c>
      <c r="L888" s="54">
        <v>1.517587</v>
      </c>
      <c r="M888" s="54">
        <v>0.13875199999999999</v>
      </c>
      <c r="N888" s="54">
        <v>1.141964</v>
      </c>
      <c r="O888" s="54">
        <v>0.10261199999999999</v>
      </c>
      <c r="P888" s="54">
        <v>5.7759530000000003</v>
      </c>
      <c r="Q888" s="54">
        <v>0</v>
      </c>
      <c r="R888" s="54">
        <v>2.4077999999999999E-2</v>
      </c>
      <c r="S888" s="54">
        <v>2.2067999999999999</v>
      </c>
      <c r="T888" s="54">
        <v>3.2482999999999998E-2</v>
      </c>
      <c r="U888" s="54">
        <v>0</v>
      </c>
      <c r="V888" s="54">
        <v>0</v>
      </c>
      <c r="W888" s="54">
        <v>1.4868380000000001</v>
      </c>
      <c r="X888" s="54">
        <v>1.8046E-2</v>
      </c>
      <c r="Y888" s="54">
        <v>1.25474</v>
      </c>
      <c r="Z888" s="54">
        <v>0</v>
      </c>
      <c r="AA888" s="54">
        <v>5.477957</v>
      </c>
      <c r="AB888" s="54">
        <v>0</v>
      </c>
      <c r="AC888" s="54">
        <v>0</v>
      </c>
      <c r="AD888" s="54">
        <v>0</v>
      </c>
      <c r="AE888" s="54">
        <v>89.960678000000001</v>
      </c>
      <c r="AF888" s="54">
        <v>7.0897550000000003</v>
      </c>
      <c r="AG888" s="53">
        <v>63.408946</v>
      </c>
      <c r="AH888" s="53">
        <v>4.5409999999999999E-2</v>
      </c>
      <c r="AI888" s="54">
        <v>0</v>
      </c>
      <c r="AJ888" s="54">
        <v>1.4705280000000001</v>
      </c>
      <c r="AK888" s="53">
        <v>1.8402999999999998</v>
      </c>
      <c r="AL888" s="53">
        <v>0</v>
      </c>
      <c r="AM888" s="53">
        <v>2.2290999999999998E-2</v>
      </c>
      <c r="AN888" s="53">
        <v>0.10129100000000001</v>
      </c>
      <c r="AO888" s="53">
        <v>0</v>
      </c>
      <c r="AP888" s="53">
        <v>1.7850090000000001</v>
      </c>
      <c r="AQ888" s="53">
        <v>1.3473139999999999</v>
      </c>
      <c r="AR888" s="53">
        <v>2.4635000000000001E-2</v>
      </c>
      <c r="AS888" s="53">
        <v>2.2738000000000001E-2</v>
      </c>
      <c r="AT888" s="53">
        <v>1.1151390000000001</v>
      </c>
      <c r="AU888" s="109">
        <v>0</v>
      </c>
      <c r="AV888" s="109">
        <v>1.5462999999999999E-2</v>
      </c>
    </row>
    <row r="889" spans="1:48" x14ac:dyDescent="0.3">
      <c r="A889" s="9">
        <v>888</v>
      </c>
      <c r="B889" s="3">
        <v>43411</v>
      </c>
      <c r="C889" s="112">
        <v>4.618843</v>
      </c>
      <c r="D889" s="54">
        <v>1.3974E-2</v>
      </c>
      <c r="E889" s="112">
        <v>2.2842000000000001E-2</v>
      </c>
      <c r="F889" s="54">
        <v>3.9927929999999998</v>
      </c>
      <c r="G889" s="54">
        <v>1.547342</v>
      </c>
      <c r="H889" s="54">
        <v>5.2642319999999998</v>
      </c>
      <c r="I889" s="54">
        <v>3.1099000000000002E-2</v>
      </c>
      <c r="J889" s="54">
        <v>1.333985</v>
      </c>
      <c r="K889" s="54">
        <v>0.83031999999999995</v>
      </c>
      <c r="L889" s="54">
        <v>1.5173589999999999</v>
      </c>
      <c r="M889" s="54">
        <v>0.138653</v>
      </c>
      <c r="N889" s="54">
        <v>1.133273</v>
      </c>
      <c r="O889" s="54">
        <v>0.10251200000000001</v>
      </c>
      <c r="P889" s="54">
        <v>5.7810160000000002</v>
      </c>
      <c r="Q889" s="54">
        <v>0</v>
      </c>
      <c r="R889" s="54">
        <v>2.3772000000000001E-2</v>
      </c>
      <c r="S889" s="54">
        <v>2.1945999999999999</v>
      </c>
      <c r="T889" s="54">
        <v>3.1549000000000001E-2</v>
      </c>
      <c r="U889" s="54">
        <v>0</v>
      </c>
      <c r="V889" s="54">
        <v>0</v>
      </c>
      <c r="W889" s="54">
        <v>1.4873639999999999</v>
      </c>
      <c r="X889" s="54">
        <v>1.8034000000000001E-2</v>
      </c>
      <c r="Y889" s="54">
        <v>1.2472300000000001</v>
      </c>
      <c r="Z889" s="54">
        <v>0</v>
      </c>
      <c r="AA889" s="54">
        <v>5.4407920000000001</v>
      </c>
      <c r="AB889" s="54">
        <v>0</v>
      </c>
      <c r="AC889" s="54">
        <v>0</v>
      </c>
      <c r="AD889" s="54">
        <v>0</v>
      </c>
      <c r="AE889" s="54">
        <v>89.916352000000003</v>
      </c>
      <c r="AF889" s="54">
        <v>7.0768769999999996</v>
      </c>
      <c r="AG889" s="53">
        <v>63.287396000000001</v>
      </c>
      <c r="AH889" s="53">
        <v>4.5325999999999998E-2</v>
      </c>
      <c r="AI889" s="54">
        <v>0</v>
      </c>
      <c r="AJ889" s="54">
        <v>1.470547</v>
      </c>
      <c r="AK889" s="53">
        <v>1.8413999999999999</v>
      </c>
      <c r="AL889" s="53">
        <v>0</v>
      </c>
      <c r="AM889" s="53">
        <v>2.2346999999999999E-2</v>
      </c>
      <c r="AN889" s="53">
        <v>0.100383</v>
      </c>
      <c r="AO889" s="53">
        <v>0</v>
      </c>
      <c r="AP889" s="53">
        <v>1.7850090000000001</v>
      </c>
      <c r="AQ889" s="53">
        <v>1.3473139999999999</v>
      </c>
      <c r="AR889" s="53">
        <v>2.4635000000000001E-2</v>
      </c>
      <c r="AS889" s="53">
        <v>2.2738000000000001E-2</v>
      </c>
      <c r="AT889" s="53">
        <v>1.1130450000000001</v>
      </c>
      <c r="AU889" s="109">
        <v>0</v>
      </c>
      <c r="AV889" s="109">
        <v>1.5428000000000001E-2</v>
      </c>
    </row>
    <row r="890" spans="1:48" x14ac:dyDescent="0.3">
      <c r="A890" s="9">
        <v>889</v>
      </c>
      <c r="B890" s="3">
        <v>43410</v>
      </c>
      <c r="C890" s="112">
        <v>4.6160249999999996</v>
      </c>
      <c r="D890" s="54">
        <v>1.3952000000000001E-2</v>
      </c>
      <c r="E890" s="112">
        <v>2.2828000000000001E-2</v>
      </c>
      <c r="F890" s="54">
        <v>4.004003</v>
      </c>
      <c r="G890" s="54">
        <v>1.5505869999999999</v>
      </c>
      <c r="H890" s="54">
        <v>5.3352969999999997</v>
      </c>
      <c r="I890" s="54">
        <v>3.1685999999999999E-2</v>
      </c>
      <c r="J890" s="54">
        <v>1.347647</v>
      </c>
      <c r="K890" s="54">
        <v>0.83805799999999997</v>
      </c>
      <c r="L890" s="54">
        <v>1.5159689999999999</v>
      </c>
      <c r="M890" s="54">
        <v>0.13853399999999999</v>
      </c>
      <c r="N890" s="54">
        <v>1.138512</v>
      </c>
      <c r="O890" s="54">
        <v>0.10244200000000001</v>
      </c>
      <c r="P890" s="54">
        <v>5.7202630000000001</v>
      </c>
      <c r="Q890" s="54">
        <v>0</v>
      </c>
      <c r="R890" s="54">
        <v>2.4022999999999999E-2</v>
      </c>
      <c r="S890" s="54">
        <v>2.2131000000000003</v>
      </c>
      <c r="T890" s="54">
        <v>3.2093000000000003E-2</v>
      </c>
      <c r="U890" s="54">
        <v>0</v>
      </c>
      <c r="V890" s="54">
        <v>0</v>
      </c>
      <c r="W890" s="54">
        <v>1.482934</v>
      </c>
      <c r="X890" s="54">
        <v>1.8008E-2</v>
      </c>
      <c r="Y890" s="54">
        <v>1.2537</v>
      </c>
      <c r="Z890" s="54">
        <v>0</v>
      </c>
      <c r="AA890" s="54">
        <v>5.5302300000000004</v>
      </c>
      <c r="AB890" s="54">
        <v>0</v>
      </c>
      <c r="AC890" s="54">
        <v>0</v>
      </c>
      <c r="AD890" s="54">
        <v>0</v>
      </c>
      <c r="AE890" s="54">
        <v>89.176717999999994</v>
      </c>
      <c r="AF890" s="54">
        <v>7.0730789999999999</v>
      </c>
      <c r="AG890" s="53">
        <v>63.361193</v>
      </c>
      <c r="AH890" s="53">
        <v>4.5206000000000003E-2</v>
      </c>
      <c r="AI890" s="54">
        <v>0</v>
      </c>
      <c r="AJ890" s="54">
        <v>1.4695370000000001</v>
      </c>
      <c r="AK890" s="53">
        <v>1.8321000000000001</v>
      </c>
      <c r="AL890" s="53">
        <v>0</v>
      </c>
      <c r="AM890" s="53">
        <v>2.2877000000000002E-2</v>
      </c>
      <c r="AN890" s="53">
        <v>0.100859</v>
      </c>
      <c r="AO890" s="53">
        <v>0</v>
      </c>
      <c r="AP890" s="53">
        <v>1.702216</v>
      </c>
      <c r="AQ890" s="53">
        <v>1.3473139999999999</v>
      </c>
      <c r="AR890" s="53">
        <v>2.4223999999999999E-2</v>
      </c>
      <c r="AS890" s="53">
        <v>2.256E-2</v>
      </c>
      <c r="AT890" s="53">
        <v>1.114746</v>
      </c>
      <c r="AU890" s="109">
        <v>0</v>
      </c>
      <c r="AV890" s="109">
        <v>1.5838999999999999E-2</v>
      </c>
    </row>
    <row r="891" spans="1:48" x14ac:dyDescent="0.3">
      <c r="A891" s="9">
        <v>890</v>
      </c>
      <c r="B891" s="3">
        <v>43409</v>
      </c>
      <c r="C891" s="112">
        <v>4.6132920000000004</v>
      </c>
      <c r="D891" s="54">
        <v>1.3943000000000001E-2</v>
      </c>
      <c r="E891" s="112">
        <v>2.2811999999999999E-2</v>
      </c>
      <c r="F891" s="54">
        <v>3.989379</v>
      </c>
      <c r="G891" s="54">
        <v>1.5445329999999999</v>
      </c>
      <c r="H891" s="54">
        <v>5.3209710000000001</v>
      </c>
      <c r="I891" s="54">
        <v>3.1794000000000003E-2</v>
      </c>
      <c r="J891" s="54">
        <v>1.3272919999999999</v>
      </c>
      <c r="K891" s="54">
        <v>0.82669700000000002</v>
      </c>
      <c r="L891" s="54">
        <v>1.5143439999999999</v>
      </c>
      <c r="M891" s="54">
        <v>0.13842599999999999</v>
      </c>
      <c r="N891" s="54">
        <v>1.136339</v>
      </c>
      <c r="O891" s="54">
        <v>0.10237400000000001</v>
      </c>
      <c r="P891" s="54">
        <v>5.7035729999999996</v>
      </c>
      <c r="Q891" s="54">
        <v>0</v>
      </c>
      <c r="R891" s="54">
        <v>2.3505999999999999E-2</v>
      </c>
      <c r="S891" s="54">
        <v>2.1735000000000002</v>
      </c>
      <c r="T891" s="54">
        <v>3.2285000000000001E-2</v>
      </c>
      <c r="U891" s="54">
        <v>0</v>
      </c>
      <c r="V891" s="54">
        <v>0</v>
      </c>
      <c r="W891" s="54">
        <v>1.4823759999999999</v>
      </c>
      <c r="X891" s="54">
        <v>1.7975000000000001E-2</v>
      </c>
      <c r="Y891" s="54">
        <v>1.23139</v>
      </c>
      <c r="Z891" s="54">
        <v>0</v>
      </c>
      <c r="AA891" s="54">
        <v>5.5241680000000004</v>
      </c>
      <c r="AB891" s="54">
        <v>0</v>
      </c>
      <c r="AC891" s="54">
        <v>0</v>
      </c>
      <c r="AD891" s="54">
        <v>0</v>
      </c>
      <c r="AE891" s="54">
        <v>89.063750999999996</v>
      </c>
      <c r="AF891" s="54">
        <v>7.0530710000000001</v>
      </c>
      <c r="AG891" s="53">
        <v>63.168838000000001</v>
      </c>
      <c r="AH891" s="53">
        <v>4.5118999999999999E-2</v>
      </c>
      <c r="AI891" s="54">
        <v>0</v>
      </c>
      <c r="AJ891" s="54">
        <v>1.4690110000000001</v>
      </c>
      <c r="AK891" s="53">
        <v>1.83</v>
      </c>
      <c r="AL891" s="53">
        <v>0</v>
      </c>
      <c r="AM891" s="53">
        <v>2.2762000000000001E-2</v>
      </c>
      <c r="AN891" s="53">
        <v>0.100199</v>
      </c>
      <c r="AO891" s="53">
        <v>0</v>
      </c>
      <c r="AP891" s="53">
        <v>1.702216</v>
      </c>
      <c r="AQ891" s="53">
        <v>1.3473139999999999</v>
      </c>
      <c r="AR891" s="53">
        <v>2.4223999999999999E-2</v>
      </c>
      <c r="AS891" s="53">
        <v>2.256E-2</v>
      </c>
      <c r="AT891" s="53">
        <v>1.113591</v>
      </c>
      <c r="AU891" s="109">
        <v>0</v>
      </c>
      <c r="AV891" s="109">
        <v>1.5918000000000002E-2</v>
      </c>
    </row>
    <row r="892" spans="1:48" x14ac:dyDescent="0.3">
      <c r="A892" s="9">
        <v>891</v>
      </c>
      <c r="B892" s="3">
        <v>43406</v>
      </c>
      <c r="C892" s="112">
        <v>4.6046189999999996</v>
      </c>
      <c r="D892" s="54">
        <v>1.3915E-2</v>
      </c>
      <c r="E892" s="112">
        <v>2.2766999999999999E-2</v>
      </c>
      <c r="F892" s="54">
        <v>3.987771</v>
      </c>
      <c r="G892" s="54">
        <v>1.5405169999999999</v>
      </c>
      <c r="H892" s="54">
        <v>5.4021169999999996</v>
      </c>
      <c r="I892" s="54">
        <v>3.2147000000000002E-2</v>
      </c>
      <c r="J892" s="54">
        <v>1.3086899999999999</v>
      </c>
      <c r="K892" s="54">
        <v>0.81752999999999998</v>
      </c>
      <c r="L892" s="54">
        <v>1.5085660000000001</v>
      </c>
      <c r="M892" s="54">
        <v>0.138095</v>
      </c>
      <c r="N892" s="54">
        <v>1.13947</v>
      </c>
      <c r="O892" s="54">
        <v>0.10216600000000001</v>
      </c>
      <c r="P892" s="54">
        <v>5.666512</v>
      </c>
      <c r="Q892" s="54">
        <v>0</v>
      </c>
      <c r="R892" s="54">
        <v>2.3127000000000002E-2</v>
      </c>
      <c r="S892" s="54">
        <v>2.1415000000000002</v>
      </c>
      <c r="T892" s="54">
        <v>3.3286999999999997E-2</v>
      </c>
      <c r="U892" s="54">
        <v>0</v>
      </c>
      <c r="V892" s="54">
        <v>0</v>
      </c>
      <c r="W892" s="54">
        <v>1.474674</v>
      </c>
      <c r="X892" s="54">
        <v>1.7912000000000001E-2</v>
      </c>
      <c r="Y892" s="54">
        <v>1.2155399999999998</v>
      </c>
      <c r="Z892" s="54">
        <v>0</v>
      </c>
      <c r="AA892" s="54">
        <v>5.6238440000000001</v>
      </c>
      <c r="AB892" s="54">
        <v>0</v>
      </c>
      <c r="AC892" s="54">
        <v>0</v>
      </c>
      <c r="AD892" s="54">
        <v>0</v>
      </c>
      <c r="AE892" s="54">
        <v>88.599732000000003</v>
      </c>
      <c r="AF892" s="54">
        <v>7.0437329999999996</v>
      </c>
      <c r="AG892" s="53">
        <v>63.087277999999998</v>
      </c>
      <c r="AH892" s="53">
        <v>4.4844000000000002E-2</v>
      </c>
      <c r="AI892" s="54">
        <v>0</v>
      </c>
      <c r="AJ892" s="54">
        <v>1.4627790000000001</v>
      </c>
      <c r="AK892" s="53">
        <v>1.8314000000000001</v>
      </c>
      <c r="AL892" s="53">
        <v>0</v>
      </c>
      <c r="AM892" s="53">
        <v>2.3247E-2</v>
      </c>
      <c r="AN892" s="53">
        <v>9.9575999999999998E-2</v>
      </c>
      <c r="AO892" s="53">
        <v>0</v>
      </c>
      <c r="AP892" s="53">
        <v>1.702216</v>
      </c>
      <c r="AQ892" s="53">
        <v>1.3473139999999999</v>
      </c>
      <c r="AR892" s="53">
        <v>2.4223999999999999E-2</v>
      </c>
      <c r="AS892" s="53">
        <v>2.256E-2</v>
      </c>
      <c r="AT892" s="53">
        <v>1.108535</v>
      </c>
      <c r="AU892" s="109">
        <v>0</v>
      </c>
      <c r="AV892" s="109">
        <v>1.6202999999999999E-2</v>
      </c>
    </row>
    <row r="893" spans="1:48" x14ac:dyDescent="0.3">
      <c r="A893" s="9">
        <v>892</v>
      </c>
      <c r="B893" s="3">
        <v>43405</v>
      </c>
      <c r="C893" s="112">
        <v>4.601248</v>
      </c>
      <c r="D893" s="54">
        <v>1.3906999999999999E-2</v>
      </c>
      <c r="E893" s="112">
        <v>2.2751E-2</v>
      </c>
      <c r="F893" s="54">
        <v>3.9624090000000001</v>
      </c>
      <c r="G893" s="54">
        <v>1.5325880000000001</v>
      </c>
      <c r="H893" s="54">
        <v>5.3435600000000001</v>
      </c>
      <c r="I893" s="54">
        <v>3.1637999999999999E-2</v>
      </c>
      <c r="J893" s="54">
        <v>1.2760320000000001</v>
      </c>
      <c r="K893" s="54">
        <v>0.81689000000000001</v>
      </c>
      <c r="L893" s="54">
        <v>1.503406</v>
      </c>
      <c r="M893" s="54">
        <v>0.13794699999999999</v>
      </c>
      <c r="N893" s="54">
        <v>1.1284149999999999</v>
      </c>
      <c r="O893" s="54">
        <v>0.10209600000000001</v>
      </c>
      <c r="P893" s="54">
        <v>5.6642910000000004</v>
      </c>
      <c r="Q893" s="54">
        <v>0</v>
      </c>
      <c r="R893" s="54">
        <v>2.2601E-2</v>
      </c>
      <c r="S893" s="54">
        <v>2.0924</v>
      </c>
      <c r="T893" s="54">
        <v>3.2162999999999997E-2</v>
      </c>
      <c r="U893" s="54">
        <v>0</v>
      </c>
      <c r="V893" s="54">
        <v>0</v>
      </c>
      <c r="W893" s="54">
        <v>1.4745140000000001</v>
      </c>
      <c r="X893" s="54">
        <v>1.7857000000000001E-2</v>
      </c>
      <c r="Y893" s="54">
        <v>1.18834</v>
      </c>
      <c r="Z893" s="54">
        <v>0</v>
      </c>
      <c r="AA893" s="54">
        <v>5.550446</v>
      </c>
      <c r="AB893" s="54">
        <v>0</v>
      </c>
      <c r="AC893" s="54">
        <v>0</v>
      </c>
      <c r="AD893" s="54">
        <v>0</v>
      </c>
      <c r="AE893" s="54">
        <v>88.558663999999993</v>
      </c>
      <c r="AF893" s="54">
        <v>6.9945310000000003</v>
      </c>
      <c r="AG893" s="53">
        <v>62.751322000000002</v>
      </c>
      <c r="AH893" s="53">
        <v>4.4681999999999999E-2</v>
      </c>
      <c r="AI893" s="54">
        <v>0</v>
      </c>
      <c r="AJ893" s="54">
        <v>1.462709</v>
      </c>
      <c r="AK893" s="53">
        <v>1.8244</v>
      </c>
      <c r="AL893" s="53">
        <v>0</v>
      </c>
      <c r="AM893" s="53">
        <v>2.299E-2</v>
      </c>
      <c r="AN893" s="53">
        <v>9.8627000000000006E-2</v>
      </c>
      <c r="AO893" s="53">
        <v>0</v>
      </c>
      <c r="AP893" s="53">
        <v>1.702216</v>
      </c>
      <c r="AQ893" s="53">
        <v>1.3473139999999999</v>
      </c>
      <c r="AR893" s="53">
        <v>2.4223999999999999E-2</v>
      </c>
      <c r="AS893" s="53">
        <v>2.256E-2</v>
      </c>
      <c r="AT893" s="53">
        <v>1.1038520000000001</v>
      </c>
      <c r="AU893" s="109">
        <v>0</v>
      </c>
      <c r="AV893" s="109">
        <v>1.6070000000000001E-2</v>
      </c>
    </row>
    <row r="894" spans="1:48" x14ac:dyDescent="0.3">
      <c r="A894" s="9">
        <v>893</v>
      </c>
      <c r="B894" s="3">
        <v>43404</v>
      </c>
      <c r="C894" s="112">
        <v>4.5983539999999996</v>
      </c>
      <c r="D894" s="54">
        <v>1.3898000000000001E-2</v>
      </c>
      <c r="E894" s="112">
        <v>2.2735999999999999E-2</v>
      </c>
      <c r="F894" s="54">
        <v>3.955654</v>
      </c>
      <c r="G894" s="54">
        <v>1.5299229999999999</v>
      </c>
      <c r="H894" s="54">
        <v>5.3404930000000004</v>
      </c>
      <c r="I894" s="54">
        <v>3.1884000000000003E-2</v>
      </c>
      <c r="J894" s="54">
        <v>1.2731650000000001</v>
      </c>
      <c r="K894" s="54">
        <v>0.80437800000000004</v>
      </c>
      <c r="L894" s="54">
        <v>1.5017910000000001</v>
      </c>
      <c r="M894" s="54">
        <v>0.13786399999999999</v>
      </c>
      <c r="N894" s="54">
        <v>1.123065</v>
      </c>
      <c r="O894" s="54">
        <v>0.102033</v>
      </c>
      <c r="P894" s="54">
        <v>5.6491490000000004</v>
      </c>
      <c r="Q894" s="54">
        <v>0</v>
      </c>
      <c r="R894" s="54">
        <v>2.2428E-2</v>
      </c>
      <c r="S894" s="54">
        <v>2.0913999999999997</v>
      </c>
      <c r="T894" s="54">
        <v>3.1507E-2</v>
      </c>
      <c r="U894" s="54">
        <v>0</v>
      </c>
      <c r="V894" s="54">
        <v>0</v>
      </c>
      <c r="W894" s="54">
        <v>1.475908</v>
      </c>
      <c r="X894" s="54">
        <v>1.7819999999999999E-2</v>
      </c>
      <c r="Y894" s="54">
        <v>1.18781</v>
      </c>
      <c r="Z894" s="54">
        <v>0</v>
      </c>
      <c r="AA894" s="54">
        <v>5.5633109999999997</v>
      </c>
      <c r="AB894" s="54">
        <v>0</v>
      </c>
      <c r="AC894" s="54">
        <v>0</v>
      </c>
      <c r="AD894" s="54">
        <v>0</v>
      </c>
      <c r="AE894" s="54">
        <v>88.360090999999997</v>
      </c>
      <c r="AF894" s="54">
        <v>7.0151899999999996</v>
      </c>
      <c r="AG894" s="53">
        <v>62.908597</v>
      </c>
      <c r="AH894" s="53">
        <v>4.4623000000000003E-2</v>
      </c>
      <c r="AI894" s="54">
        <v>0</v>
      </c>
      <c r="AJ894" s="54">
        <v>1.4632259999999999</v>
      </c>
      <c r="AK894" s="53">
        <v>1.8265</v>
      </c>
      <c r="AL894" s="53">
        <v>0</v>
      </c>
      <c r="AM894" s="53">
        <v>2.3206000000000001E-2</v>
      </c>
      <c r="AN894" s="53">
        <v>9.8230999999999999E-2</v>
      </c>
      <c r="AO894" s="53">
        <v>0</v>
      </c>
      <c r="AP894" s="53">
        <v>1.7119450000000001</v>
      </c>
      <c r="AQ894" s="53">
        <v>1.3473139999999999</v>
      </c>
      <c r="AR894" s="53">
        <v>2.4226000000000001E-2</v>
      </c>
      <c r="AS894" s="53">
        <v>2.2533000000000001E-2</v>
      </c>
      <c r="AT894" s="53">
        <v>1.1037490000000001</v>
      </c>
      <c r="AU894" s="109">
        <v>0</v>
      </c>
      <c r="AV894" s="109">
        <v>1.6285999999999998E-2</v>
      </c>
    </row>
    <row r="895" spans="1:48" x14ac:dyDescent="0.3">
      <c r="A895" s="9">
        <v>894</v>
      </c>
      <c r="B895" s="3">
        <v>43403</v>
      </c>
      <c r="C895" s="112">
        <v>4.5947740000000001</v>
      </c>
      <c r="D895" s="54">
        <v>1.3889E-2</v>
      </c>
      <c r="E895" s="112">
        <v>2.2721000000000002E-2</v>
      </c>
      <c r="F895" s="54">
        <v>3.9768059999999998</v>
      </c>
      <c r="G895" s="54">
        <v>1.530511</v>
      </c>
      <c r="H895" s="54">
        <v>5.4129160000000001</v>
      </c>
      <c r="I895" s="54">
        <v>3.2781999999999999E-2</v>
      </c>
      <c r="J895" s="54">
        <v>1.2676689999999999</v>
      </c>
      <c r="K895" s="54">
        <v>0.79421399999999998</v>
      </c>
      <c r="L895" s="54">
        <v>1.5010810000000001</v>
      </c>
      <c r="M895" s="54">
        <v>0.13775799999999999</v>
      </c>
      <c r="N895" s="54">
        <v>1.1295630000000001</v>
      </c>
      <c r="O895" s="54">
        <v>0.10191500000000001</v>
      </c>
      <c r="P895" s="54">
        <v>5.6264329999999996</v>
      </c>
      <c r="Q895" s="54">
        <v>0</v>
      </c>
      <c r="R895" s="54">
        <v>2.2481000000000001E-2</v>
      </c>
      <c r="S895" s="54">
        <v>2.1014999999999997</v>
      </c>
      <c r="T895" s="54">
        <v>3.1601999999999998E-2</v>
      </c>
      <c r="U895" s="54">
        <v>0</v>
      </c>
      <c r="V895" s="54">
        <v>0</v>
      </c>
      <c r="W895" s="54">
        <v>1.4804550000000001</v>
      </c>
      <c r="X895" s="54">
        <v>1.7807E-2</v>
      </c>
      <c r="Y895" s="54">
        <v>1.1935</v>
      </c>
      <c r="Z895" s="54">
        <v>0</v>
      </c>
      <c r="AA895" s="54">
        <v>5.650881</v>
      </c>
      <c r="AB895" s="54">
        <v>0</v>
      </c>
      <c r="AC895" s="54">
        <v>0</v>
      </c>
      <c r="AD895" s="54">
        <v>0</v>
      </c>
      <c r="AE895" s="54">
        <v>87.932547</v>
      </c>
      <c r="AF895" s="54">
        <v>7.012067</v>
      </c>
      <c r="AG895" s="53">
        <v>62.823827000000001</v>
      </c>
      <c r="AH895" s="53">
        <v>4.471E-2</v>
      </c>
      <c r="AI895" s="54">
        <v>0</v>
      </c>
      <c r="AJ895" s="54">
        <v>1.465832</v>
      </c>
      <c r="AK895" s="53">
        <v>1.8221999999999998</v>
      </c>
      <c r="AL895" s="53">
        <v>0</v>
      </c>
      <c r="AM895" s="53">
        <v>2.3709000000000001E-2</v>
      </c>
      <c r="AN895" s="53">
        <v>9.8434999999999995E-2</v>
      </c>
      <c r="AO895" s="53">
        <v>0</v>
      </c>
      <c r="AP895" s="53">
        <v>1.733501</v>
      </c>
      <c r="AQ895" s="53">
        <v>1.4425520000000001</v>
      </c>
      <c r="AR895" s="53">
        <v>2.4313999999999999E-2</v>
      </c>
      <c r="AS895" s="53">
        <v>2.231E-2</v>
      </c>
      <c r="AT895" s="53">
        <v>1.1012500000000001</v>
      </c>
      <c r="AU895" s="109">
        <v>0</v>
      </c>
      <c r="AV895" s="109">
        <v>1.669E-2</v>
      </c>
    </row>
    <row r="896" spans="1:48" x14ac:dyDescent="0.3">
      <c r="A896" s="9">
        <v>895</v>
      </c>
      <c r="B896" s="3">
        <v>43399</v>
      </c>
      <c r="C896" s="112">
        <v>4.5830640000000002</v>
      </c>
      <c r="D896" s="54">
        <v>1.3842999999999999E-2</v>
      </c>
      <c r="E896" s="112">
        <v>2.2672999999999999E-2</v>
      </c>
      <c r="F896" s="54">
        <v>3.9866540000000001</v>
      </c>
      <c r="G896" s="54">
        <v>1.5356270000000001</v>
      </c>
      <c r="H896" s="54">
        <v>5.4569960000000002</v>
      </c>
      <c r="I896" s="54">
        <v>3.3104000000000001E-2</v>
      </c>
      <c r="J896" s="54">
        <v>1.3008120000000001</v>
      </c>
      <c r="K896" s="54">
        <v>0.81940800000000003</v>
      </c>
      <c r="L896" s="54">
        <v>1.5017780000000001</v>
      </c>
      <c r="M896" s="54">
        <v>0.13741999999999999</v>
      </c>
      <c r="N896" s="54">
        <v>1.146755</v>
      </c>
      <c r="O896" s="54">
        <v>0.101644</v>
      </c>
      <c r="P896" s="54">
        <v>5.5890000000000004</v>
      </c>
      <c r="Q896" s="54">
        <v>0</v>
      </c>
      <c r="R896" s="54">
        <v>2.2945E-2</v>
      </c>
      <c r="S896" s="54">
        <v>2.1499000000000001</v>
      </c>
      <c r="T896" s="54">
        <v>3.3398999999999998E-2</v>
      </c>
      <c r="U896" s="54">
        <v>0</v>
      </c>
      <c r="V896" s="54">
        <v>0</v>
      </c>
      <c r="W896" s="54">
        <v>1.4776899999999999</v>
      </c>
      <c r="X896" s="54">
        <v>1.7756000000000001E-2</v>
      </c>
      <c r="Y896" s="54">
        <v>1.22081</v>
      </c>
      <c r="Z896" s="54">
        <v>0</v>
      </c>
      <c r="AA896" s="54">
        <v>5.7053310000000002</v>
      </c>
      <c r="AB896" s="54">
        <v>0</v>
      </c>
      <c r="AC896" s="54">
        <v>0</v>
      </c>
      <c r="AD896" s="54">
        <v>0</v>
      </c>
      <c r="AE896" s="54">
        <v>87.445421999999994</v>
      </c>
      <c r="AF896" s="54">
        <v>6.9877719999999997</v>
      </c>
      <c r="AG896" s="53">
        <v>62.740386000000001</v>
      </c>
      <c r="AH896" s="53">
        <v>4.4752E-2</v>
      </c>
      <c r="AI896" s="54">
        <v>0</v>
      </c>
      <c r="AJ896" s="54">
        <v>1.4632529999999999</v>
      </c>
      <c r="AK896" s="53">
        <v>1.8093000000000001</v>
      </c>
      <c r="AL896" s="53">
        <v>0</v>
      </c>
      <c r="AM896" s="53">
        <v>2.4157000000000001E-2</v>
      </c>
      <c r="AN896" s="53">
        <v>9.8547999999999997E-2</v>
      </c>
      <c r="AO896" s="53">
        <v>0</v>
      </c>
      <c r="AP896" s="53">
        <v>1.733501</v>
      </c>
      <c r="AQ896" s="53">
        <v>1.4425520000000001</v>
      </c>
      <c r="AR896" s="53">
        <v>2.4313999999999999E-2</v>
      </c>
      <c r="AS896" s="53">
        <v>2.231E-2</v>
      </c>
      <c r="AT896" s="53">
        <v>1.1018250000000001</v>
      </c>
      <c r="AU896" s="109">
        <v>0</v>
      </c>
      <c r="AV896" s="109">
        <v>1.6974E-2</v>
      </c>
    </row>
    <row r="897" spans="1:48" x14ac:dyDescent="0.3">
      <c r="A897" s="9">
        <v>896</v>
      </c>
      <c r="B897" s="3">
        <v>43398</v>
      </c>
      <c r="C897" s="112">
        <v>4.5801049999999996</v>
      </c>
      <c r="D897" s="54">
        <v>1.384E-2</v>
      </c>
      <c r="E897" s="112">
        <v>2.2658000000000001E-2</v>
      </c>
      <c r="F897" s="54">
        <v>3.9861759999999999</v>
      </c>
      <c r="G897" s="54">
        <v>1.532395</v>
      </c>
      <c r="H897" s="54">
        <v>5.4858979999999997</v>
      </c>
      <c r="I897" s="54">
        <v>3.3203999999999997E-2</v>
      </c>
      <c r="J897" s="54">
        <v>1.2738130000000001</v>
      </c>
      <c r="K897" s="54">
        <v>0.82771300000000003</v>
      </c>
      <c r="L897" s="54">
        <v>1.4994940000000001</v>
      </c>
      <c r="M897" s="54">
        <v>0.13733100000000001</v>
      </c>
      <c r="N897" s="54">
        <v>1.1404570000000001</v>
      </c>
      <c r="O897" s="54">
        <v>0.10156800000000001</v>
      </c>
      <c r="P897" s="54">
        <v>5.5798920000000001</v>
      </c>
      <c r="Q897" s="54">
        <v>0</v>
      </c>
      <c r="R897" s="54">
        <v>2.2806E-2</v>
      </c>
      <c r="S897" s="54">
        <v>2.1326000000000001</v>
      </c>
      <c r="T897" s="54">
        <v>3.2509999999999997E-2</v>
      </c>
      <c r="U897" s="54">
        <v>0</v>
      </c>
      <c r="V897" s="54">
        <v>0</v>
      </c>
      <c r="W897" s="54">
        <v>1.48319</v>
      </c>
      <c r="X897" s="54">
        <v>1.7742000000000001E-2</v>
      </c>
      <c r="Y897" s="54">
        <v>1.21105</v>
      </c>
      <c r="Z897" s="54">
        <v>0</v>
      </c>
      <c r="AA897" s="54">
        <v>5.7343320000000002</v>
      </c>
      <c r="AB897" s="54">
        <v>0</v>
      </c>
      <c r="AC897" s="54">
        <v>0</v>
      </c>
      <c r="AD897" s="54">
        <v>0</v>
      </c>
      <c r="AE897" s="54">
        <v>87.348456999999996</v>
      </c>
      <c r="AF897" s="54">
        <v>6.9813970000000003</v>
      </c>
      <c r="AG897" s="53">
        <v>62.712027999999997</v>
      </c>
      <c r="AH897" s="53">
        <v>4.4613E-2</v>
      </c>
      <c r="AI897" s="54">
        <v>0</v>
      </c>
      <c r="AJ897" s="54">
        <v>1.4669749999999999</v>
      </c>
      <c r="AK897" s="53">
        <v>1.8170999999999999</v>
      </c>
      <c r="AL897" s="53">
        <v>0</v>
      </c>
      <c r="AM897" s="53">
        <v>2.4476000000000001E-2</v>
      </c>
      <c r="AN897" s="53">
        <v>9.8159999999999997E-2</v>
      </c>
      <c r="AO897" s="53">
        <v>0</v>
      </c>
      <c r="AP897" s="53">
        <v>1.733501</v>
      </c>
      <c r="AQ897" s="53">
        <v>1.4425520000000001</v>
      </c>
      <c r="AR897" s="53">
        <v>2.4313999999999999E-2</v>
      </c>
      <c r="AS897" s="53">
        <v>2.231E-2</v>
      </c>
      <c r="AT897" s="53">
        <v>1.1006199999999999</v>
      </c>
      <c r="AU897" s="109">
        <v>0</v>
      </c>
      <c r="AV897" s="109">
        <v>1.7037E-2</v>
      </c>
    </row>
    <row r="898" spans="1:48" x14ac:dyDescent="0.3">
      <c r="A898" s="9">
        <v>897</v>
      </c>
      <c r="B898" s="3">
        <v>43397</v>
      </c>
      <c r="C898" s="112">
        <v>4.5772389999999996</v>
      </c>
      <c r="D898" s="54">
        <v>1.3828E-2</v>
      </c>
      <c r="E898" s="112">
        <v>2.2644000000000001E-2</v>
      </c>
      <c r="F898" s="54">
        <v>3.9963869999999999</v>
      </c>
      <c r="G898" s="54">
        <v>1.53545</v>
      </c>
      <c r="H898" s="54">
        <v>5.534694</v>
      </c>
      <c r="I898" s="54">
        <v>3.3625000000000002E-2</v>
      </c>
      <c r="J898" s="54">
        <v>1.2808809999999999</v>
      </c>
      <c r="K898" s="54">
        <v>0.83183399999999996</v>
      </c>
      <c r="L898" s="54">
        <v>1.501484</v>
      </c>
      <c r="M898" s="54">
        <v>0.137238</v>
      </c>
      <c r="N898" s="54">
        <v>1.1525460000000001</v>
      </c>
      <c r="O898" s="54">
        <v>0.10148</v>
      </c>
      <c r="P898" s="54">
        <v>5.5670310000000001</v>
      </c>
      <c r="Q898" s="54">
        <v>0</v>
      </c>
      <c r="R898" s="54">
        <v>2.3011E-2</v>
      </c>
      <c r="S898" s="54">
        <v>2.1435</v>
      </c>
      <c r="T898" s="54">
        <v>3.4373000000000001E-2</v>
      </c>
      <c r="U898" s="54">
        <v>0</v>
      </c>
      <c r="V898" s="54">
        <v>0</v>
      </c>
      <c r="W898" s="54">
        <v>1.4787319999999999</v>
      </c>
      <c r="X898" s="54">
        <v>1.7729999999999999E-2</v>
      </c>
      <c r="Y898" s="54">
        <v>1.2173100000000001</v>
      </c>
      <c r="Z898" s="54">
        <v>0</v>
      </c>
      <c r="AA898" s="54">
        <v>5.7882170000000004</v>
      </c>
      <c r="AB898" s="54">
        <v>0</v>
      </c>
      <c r="AC898" s="54">
        <v>0</v>
      </c>
      <c r="AD898" s="54">
        <v>0</v>
      </c>
      <c r="AE898" s="54">
        <v>87.195279999999997</v>
      </c>
      <c r="AF898" s="54">
        <v>6.9677480000000003</v>
      </c>
      <c r="AG898" s="53">
        <v>62.580216</v>
      </c>
      <c r="AH898" s="53">
        <v>4.4679000000000003E-2</v>
      </c>
      <c r="AI898" s="54">
        <v>0</v>
      </c>
      <c r="AJ898" s="54">
        <v>1.4637340000000001</v>
      </c>
      <c r="AK898" s="53">
        <v>1.8117000000000001</v>
      </c>
      <c r="AL898" s="53">
        <v>0</v>
      </c>
      <c r="AM898" s="53">
        <v>2.4802999999999999E-2</v>
      </c>
      <c r="AN898" s="53">
        <v>9.8429000000000003E-2</v>
      </c>
      <c r="AO898" s="53">
        <v>0</v>
      </c>
      <c r="AP898" s="53">
        <v>1.733501</v>
      </c>
      <c r="AQ898" s="53">
        <v>1.4425520000000001</v>
      </c>
      <c r="AR898" s="53">
        <v>2.4313999999999999E-2</v>
      </c>
      <c r="AS898" s="53">
        <v>2.231E-2</v>
      </c>
      <c r="AT898" s="53">
        <v>1.1010500000000001</v>
      </c>
      <c r="AU898" s="109">
        <v>0</v>
      </c>
      <c r="AV898" s="109">
        <v>1.7255E-2</v>
      </c>
    </row>
    <row r="899" spans="1:48" x14ac:dyDescent="0.3">
      <c r="A899" s="9">
        <v>898</v>
      </c>
      <c r="B899" s="3">
        <v>43396</v>
      </c>
      <c r="C899" s="112">
        <v>4.5743850000000004</v>
      </c>
      <c r="D899" s="54">
        <v>1.3819E-2</v>
      </c>
      <c r="E899" s="112">
        <v>2.2629E-2</v>
      </c>
      <c r="F899" s="54">
        <v>3.9820340000000001</v>
      </c>
      <c r="G899" s="54">
        <v>1.534122</v>
      </c>
      <c r="H899" s="54">
        <v>5.4271079999999996</v>
      </c>
      <c r="I899" s="54">
        <v>3.2613000000000003E-2</v>
      </c>
      <c r="J899" s="54">
        <v>1.296438</v>
      </c>
      <c r="K899" s="54">
        <v>0.83967800000000004</v>
      </c>
      <c r="L899" s="54">
        <v>1.4991749999999999</v>
      </c>
      <c r="M899" s="54">
        <v>0.137158</v>
      </c>
      <c r="N899" s="54">
        <v>1.1441479999999999</v>
      </c>
      <c r="O899" s="54">
        <v>0.101434</v>
      </c>
      <c r="P899" s="54">
        <v>5.5863079999999998</v>
      </c>
      <c r="Q899" s="54">
        <v>0</v>
      </c>
      <c r="R899" s="54">
        <v>2.3348000000000001E-2</v>
      </c>
      <c r="S899" s="54">
        <v>2.177</v>
      </c>
      <c r="T899" s="54">
        <v>3.3708000000000002E-2</v>
      </c>
      <c r="U899" s="54">
        <v>0</v>
      </c>
      <c r="V899" s="54">
        <v>0</v>
      </c>
      <c r="W899" s="54">
        <v>1.4754780000000001</v>
      </c>
      <c r="X899" s="54">
        <v>1.7718000000000001E-2</v>
      </c>
      <c r="Y899" s="54">
        <v>1.23665</v>
      </c>
      <c r="Z899" s="54">
        <v>0</v>
      </c>
      <c r="AA899" s="54">
        <v>5.6799119999999998</v>
      </c>
      <c r="AB899" s="54">
        <v>0</v>
      </c>
      <c r="AC899" s="54">
        <v>0</v>
      </c>
      <c r="AD899" s="54">
        <v>0</v>
      </c>
      <c r="AE899" s="54">
        <v>87.263103000000001</v>
      </c>
      <c r="AF899" s="54">
        <v>6.9691900000000002</v>
      </c>
      <c r="AG899" s="53">
        <v>62.529535000000003</v>
      </c>
      <c r="AH899" s="53">
        <v>4.4690000000000001E-2</v>
      </c>
      <c r="AI899" s="54">
        <v>0</v>
      </c>
      <c r="AJ899" s="54">
        <v>1.461697</v>
      </c>
      <c r="AK899" s="53">
        <v>1.8186</v>
      </c>
      <c r="AL899" s="53">
        <v>0</v>
      </c>
      <c r="AM899" s="53">
        <v>2.4299000000000001E-2</v>
      </c>
      <c r="AN899" s="53">
        <v>9.8698999999999995E-2</v>
      </c>
      <c r="AO899" s="53">
        <v>0</v>
      </c>
      <c r="AP899" s="53">
        <v>1.7560709999999999</v>
      </c>
      <c r="AQ899" s="53">
        <v>1.4425520000000001</v>
      </c>
      <c r="AR899" s="53">
        <v>2.4351999999999999E-2</v>
      </c>
      <c r="AS899" s="53">
        <v>2.2193000000000001E-2</v>
      </c>
      <c r="AT899" s="53">
        <v>1.101065</v>
      </c>
      <c r="AU899" s="109">
        <v>0</v>
      </c>
      <c r="AV899" s="109">
        <v>1.7167999999999999E-2</v>
      </c>
    </row>
    <row r="900" spans="1:48" x14ac:dyDescent="0.3">
      <c r="A900" s="9">
        <v>899</v>
      </c>
      <c r="B900" s="3">
        <v>43395</v>
      </c>
      <c r="C900" s="112">
        <v>4.5709590000000002</v>
      </c>
      <c r="D900" s="54">
        <v>1.3809999999999999E-2</v>
      </c>
      <c r="E900" s="112">
        <v>2.2615E-2</v>
      </c>
      <c r="F900" s="54">
        <v>3.9779939999999998</v>
      </c>
      <c r="G900" s="54">
        <v>1.5361</v>
      </c>
      <c r="H900" s="54">
        <v>5.3844539999999999</v>
      </c>
      <c r="I900" s="54">
        <v>3.2559999999999999E-2</v>
      </c>
      <c r="J900" s="54">
        <v>1.320519</v>
      </c>
      <c r="K900" s="54">
        <v>0.84611899999999995</v>
      </c>
      <c r="L900" s="54">
        <v>1.501163</v>
      </c>
      <c r="M900" s="54">
        <v>0.13706199999999999</v>
      </c>
      <c r="N900" s="54">
        <v>1.1430229999999999</v>
      </c>
      <c r="O900" s="54">
        <v>0.1014</v>
      </c>
      <c r="P900" s="54">
        <v>5.5837950000000003</v>
      </c>
      <c r="Q900" s="54">
        <v>0</v>
      </c>
      <c r="R900" s="54">
        <v>2.3588999999999999E-2</v>
      </c>
      <c r="S900" s="54">
        <v>2.2014</v>
      </c>
      <c r="T900" s="54">
        <v>3.3124000000000001E-2</v>
      </c>
      <c r="U900" s="54">
        <v>0</v>
      </c>
      <c r="V900" s="54">
        <v>0</v>
      </c>
      <c r="W900" s="54">
        <v>1.4726189999999999</v>
      </c>
      <c r="X900" s="54">
        <v>1.7708000000000002E-2</v>
      </c>
      <c r="Y900" s="54">
        <v>1.25088</v>
      </c>
      <c r="Z900" s="54">
        <v>0</v>
      </c>
      <c r="AA900" s="54">
        <v>5.6479369999999998</v>
      </c>
      <c r="AB900" s="54">
        <v>0</v>
      </c>
      <c r="AC900" s="54">
        <v>0</v>
      </c>
      <c r="AD900" s="54">
        <v>0</v>
      </c>
      <c r="AE900" s="54">
        <v>87.227850000000004</v>
      </c>
      <c r="AF900" s="54">
        <v>6.9616040000000003</v>
      </c>
      <c r="AG900" s="53">
        <v>62.369494000000003</v>
      </c>
      <c r="AH900" s="53">
        <v>4.471E-2</v>
      </c>
      <c r="AI900" s="54">
        <v>0</v>
      </c>
      <c r="AJ900" s="54">
        <v>1.4593339999999999</v>
      </c>
      <c r="AK900" s="53">
        <v>1.8164</v>
      </c>
      <c r="AL900" s="53">
        <v>0</v>
      </c>
      <c r="AM900" s="53">
        <v>2.4237999999999999E-2</v>
      </c>
      <c r="AN900" s="53">
        <v>9.9499000000000004E-2</v>
      </c>
      <c r="AO900" s="53">
        <v>0</v>
      </c>
      <c r="AP900" s="53">
        <v>1.7560709999999999</v>
      </c>
      <c r="AQ900" s="53">
        <v>1.4425520000000001</v>
      </c>
      <c r="AR900" s="53">
        <v>2.4351999999999999E-2</v>
      </c>
      <c r="AS900" s="53">
        <v>2.2193000000000001E-2</v>
      </c>
      <c r="AT900" s="53">
        <v>1.102152</v>
      </c>
      <c r="AU900" s="109">
        <v>0</v>
      </c>
      <c r="AV900" s="109">
        <v>1.7024999999999998E-2</v>
      </c>
    </row>
    <row r="901" spans="1:48" x14ac:dyDescent="0.3">
      <c r="A901" s="9">
        <v>900</v>
      </c>
      <c r="B901" s="3">
        <v>43392</v>
      </c>
      <c r="C901" s="112">
        <v>4.5622189999999998</v>
      </c>
      <c r="D901" s="54">
        <v>1.3782000000000001E-2</v>
      </c>
      <c r="E901" s="112">
        <v>2.2571999999999998E-2</v>
      </c>
      <c r="F901" s="54">
        <v>3.9712540000000001</v>
      </c>
      <c r="G901" s="54">
        <v>1.5336339999999999</v>
      </c>
      <c r="H901" s="54">
        <v>5.3214589999999999</v>
      </c>
      <c r="I901" s="54">
        <v>3.2062E-2</v>
      </c>
      <c r="J901" s="54">
        <v>1.3341829999999999</v>
      </c>
      <c r="K901" s="54">
        <v>0.86118899999999998</v>
      </c>
      <c r="L901" s="54">
        <v>1.498437</v>
      </c>
      <c r="M901" s="54">
        <v>0.136819</v>
      </c>
      <c r="N901" s="54">
        <v>1.140091</v>
      </c>
      <c r="O901" s="54">
        <v>0.10124</v>
      </c>
      <c r="P901" s="54">
        <v>5.582427</v>
      </c>
      <c r="Q901" s="54">
        <v>0</v>
      </c>
      <c r="R901" s="54">
        <v>2.3785000000000001E-2</v>
      </c>
      <c r="S901" s="54">
        <v>2.2183000000000002</v>
      </c>
      <c r="T901" s="54">
        <v>3.2918000000000003E-2</v>
      </c>
      <c r="U901" s="54">
        <v>0</v>
      </c>
      <c r="V901" s="54">
        <v>0</v>
      </c>
      <c r="W901" s="54">
        <v>1.4818979999999999</v>
      </c>
      <c r="X901" s="54">
        <v>1.7666999999999999E-2</v>
      </c>
      <c r="Y901" s="54">
        <v>1.2605299999999999</v>
      </c>
      <c r="Z901" s="54">
        <v>0</v>
      </c>
      <c r="AA901" s="54">
        <v>5.5876760000000001</v>
      </c>
      <c r="AB901" s="54">
        <v>0</v>
      </c>
      <c r="AC901" s="54">
        <v>0</v>
      </c>
      <c r="AD901" s="54">
        <v>0</v>
      </c>
      <c r="AE901" s="54">
        <v>87.067013000000003</v>
      </c>
      <c r="AF901" s="54">
        <v>6.9528939999999997</v>
      </c>
      <c r="AG901" s="53">
        <v>62.220256999999997</v>
      </c>
      <c r="AH901" s="53">
        <v>4.4768000000000002E-2</v>
      </c>
      <c r="AI901" s="54">
        <v>0</v>
      </c>
      <c r="AJ901" s="54">
        <v>1.466615</v>
      </c>
      <c r="AK901" s="53">
        <v>1.8109</v>
      </c>
      <c r="AL901" s="53">
        <v>0</v>
      </c>
      <c r="AM901" s="53">
        <v>2.3882E-2</v>
      </c>
      <c r="AN901" s="53">
        <v>9.9884000000000001E-2</v>
      </c>
      <c r="AO901" s="53">
        <v>0</v>
      </c>
      <c r="AP901" s="53">
        <v>1.7560709999999999</v>
      </c>
      <c r="AQ901" s="53">
        <v>1.4425520000000001</v>
      </c>
      <c r="AR901" s="53">
        <v>2.4351999999999999E-2</v>
      </c>
      <c r="AS901" s="53">
        <v>2.2193000000000001E-2</v>
      </c>
      <c r="AT901" s="53">
        <v>1.1002529999999999</v>
      </c>
      <c r="AU901" s="109">
        <v>0</v>
      </c>
      <c r="AV901" s="109">
        <v>1.6768000000000002E-2</v>
      </c>
    </row>
    <row r="902" spans="1:48" x14ac:dyDescent="0.3">
      <c r="A902" s="9">
        <v>901</v>
      </c>
      <c r="B902" s="3">
        <v>43391</v>
      </c>
      <c r="C902" s="112">
        <v>4.5586289999999998</v>
      </c>
      <c r="D902" s="54">
        <v>1.3774E-2</v>
      </c>
      <c r="E902" s="112">
        <v>2.2557000000000001E-2</v>
      </c>
      <c r="F902" s="54">
        <v>3.9958309999999999</v>
      </c>
      <c r="G902" s="54">
        <v>1.5374490000000001</v>
      </c>
      <c r="H902" s="54">
        <v>5.4281499999999996</v>
      </c>
      <c r="I902" s="54">
        <v>3.2882000000000002E-2</v>
      </c>
      <c r="J902" s="54">
        <v>1.352403</v>
      </c>
      <c r="K902" s="54">
        <v>0.868008</v>
      </c>
      <c r="L902" s="54">
        <v>1.4986189999999999</v>
      </c>
      <c r="M902" s="54">
        <v>0.13670599999999999</v>
      </c>
      <c r="N902" s="54">
        <v>1.1571629999999999</v>
      </c>
      <c r="O902" s="54">
        <v>0.10102700000000001</v>
      </c>
      <c r="P902" s="54">
        <v>5.5690939999999998</v>
      </c>
      <c r="Q902" s="54">
        <v>0</v>
      </c>
      <c r="R902" s="54">
        <v>2.4059000000000001E-2</v>
      </c>
      <c r="S902" s="54">
        <v>2.2477</v>
      </c>
      <c r="T902" s="54">
        <v>3.4659000000000002E-2</v>
      </c>
      <c r="U902" s="54">
        <v>0</v>
      </c>
      <c r="V902" s="54">
        <v>0</v>
      </c>
      <c r="W902" s="54">
        <v>1.4851970000000001</v>
      </c>
      <c r="X902" s="54">
        <v>1.7651E-2</v>
      </c>
      <c r="Y902" s="54">
        <v>1.2779099999999999</v>
      </c>
      <c r="Z902" s="54">
        <v>0</v>
      </c>
      <c r="AA902" s="54">
        <v>5.7165509999999999</v>
      </c>
      <c r="AB902" s="54">
        <v>0</v>
      </c>
      <c r="AC902" s="54">
        <v>0</v>
      </c>
      <c r="AD902" s="54">
        <v>0</v>
      </c>
      <c r="AE902" s="54">
        <v>86.803730000000002</v>
      </c>
      <c r="AF902" s="54">
        <v>6.9805609999999998</v>
      </c>
      <c r="AG902" s="53">
        <v>62.472729000000001</v>
      </c>
      <c r="AH902" s="53">
        <v>4.4725000000000001E-2</v>
      </c>
      <c r="AI902" s="54">
        <v>0</v>
      </c>
      <c r="AJ902" s="54">
        <v>1.468439</v>
      </c>
      <c r="AK902" s="53">
        <v>1.8087</v>
      </c>
      <c r="AL902" s="53">
        <v>0</v>
      </c>
      <c r="AM902" s="53">
        <v>2.4763E-2</v>
      </c>
      <c r="AN902" s="53">
        <v>0.100493</v>
      </c>
      <c r="AO902" s="53">
        <v>0</v>
      </c>
      <c r="AP902" s="53">
        <v>1.7560709999999999</v>
      </c>
      <c r="AQ902" s="53">
        <v>1.4425520000000001</v>
      </c>
      <c r="AR902" s="53">
        <v>2.4351999999999999E-2</v>
      </c>
      <c r="AS902" s="53">
        <v>2.2193000000000001E-2</v>
      </c>
      <c r="AT902" s="53">
        <v>1.102252</v>
      </c>
      <c r="AU902" s="109">
        <v>0</v>
      </c>
      <c r="AV902" s="109">
        <v>1.7312000000000001E-2</v>
      </c>
    </row>
    <row r="903" spans="1:48" x14ac:dyDescent="0.3">
      <c r="A903" s="9">
        <v>902</v>
      </c>
      <c r="B903" s="3">
        <v>43390</v>
      </c>
      <c r="C903" s="112">
        <v>4.5555680000000001</v>
      </c>
      <c r="D903" s="54">
        <v>1.3766E-2</v>
      </c>
      <c r="E903" s="112">
        <v>2.2542E-2</v>
      </c>
      <c r="F903" s="54">
        <v>4.0028230000000002</v>
      </c>
      <c r="G903" s="54">
        <v>1.5371900000000001</v>
      </c>
      <c r="H903" s="54">
        <v>5.5023350000000004</v>
      </c>
      <c r="I903" s="54">
        <v>3.3517999999999999E-2</v>
      </c>
      <c r="J903" s="54">
        <v>1.3431059999999999</v>
      </c>
      <c r="K903" s="54">
        <v>0.86155800000000005</v>
      </c>
      <c r="L903" s="54">
        <v>1.4974050000000001</v>
      </c>
      <c r="M903" s="54">
        <v>0.13660800000000001</v>
      </c>
      <c r="N903" s="54">
        <v>1.16174</v>
      </c>
      <c r="O903" s="54">
        <v>0.10087699999999999</v>
      </c>
      <c r="P903" s="54">
        <v>5.546907</v>
      </c>
      <c r="Q903" s="54">
        <v>0</v>
      </c>
      <c r="R903" s="54">
        <v>2.3744000000000001E-2</v>
      </c>
      <c r="S903" s="54">
        <v>2.2281</v>
      </c>
      <c r="T903" s="54">
        <v>3.5473999999999999E-2</v>
      </c>
      <c r="U903" s="54">
        <v>0</v>
      </c>
      <c r="V903" s="54">
        <v>0</v>
      </c>
      <c r="W903" s="54">
        <v>1.4851760000000001</v>
      </c>
      <c r="X903" s="54">
        <v>1.7638999999999998E-2</v>
      </c>
      <c r="Y903" s="54">
        <v>1.2666599999999999</v>
      </c>
      <c r="Z903" s="54">
        <v>0</v>
      </c>
      <c r="AA903" s="54">
        <v>0</v>
      </c>
      <c r="AB903" s="54">
        <v>0</v>
      </c>
      <c r="AC903" s="54">
        <v>0</v>
      </c>
      <c r="AD903" s="54">
        <v>0</v>
      </c>
      <c r="AE903" s="54">
        <v>86.521354000000002</v>
      </c>
      <c r="AF903" s="54">
        <v>6.9653700000000001</v>
      </c>
      <c r="AG903" s="53">
        <v>62.364438</v>
      </c>
      <c r="AH903" s="53">
        <v>4.4669E-2</v>
      </c>
      <c r="AI903" s="54">
        <v>0</v>
      </c>
      <c r="AJ903" s="54">
        <v>1.468483</v>
      </c>
      <c r="AK903" s="53">
        <v>1.8004</v>
      </c>
      <c r="AL903" s="53">
        <v>0</v>
      </c>
      <c r="AM903" s="53">
        <v>2.5069999999999999E-2</v>
      </c>
      <c r="AN903" s="53">
        <v>0.10008</v>
      </c>
      <c r="AO903" s="53">
        <v>0</v>
      </c>
      <c r="AP903" s="53">
        <v>1.7560709999999999</v>
      </c>
      <c r="AQ903" s="53">
        <v>1.4425520000000001</v>
      </c>
      <c r="AR903" s="53">
        <v>2.4351999999999999E-2</v>
      </c>
      <c r="AS903" s="53">
        <v>2.2193000000000001E-2</v>
      </c>
      <c r="AT903" s="53">
        <v>1.1008640000000001</v>
      </c>
      <c r="AU903" s="109">
        <v>0</v>
      </c>
      <c r="AV903" s="109">
        <v>1.7743999999999999E-2</v>
      </c>
    </row>
    <row r="904" spans="1:48" x14ac:dyDescent="0.3">
      <c r="A904" s="9">
        <v>903</v>
      </c>
      <c r="B904" s="3">
        <v>43389</v>
      </c>
      <c r="C904" s="112">
        <v>4.5527389999999999</v>
      </c>
      <c r="D904" s="54">
        <v>1.3757999999999999E-2</v>
      </c>
      <c r="E904" s="112">
        <v>2.2530999999999999E-2</v>
      </c>
      <c r="F904" s="54">
        <v>4.0053130000000001</v>
      </c>
      <c r="G904" s="54">
        <v>1.5376799999999999</v>
      </c>
      <c r="H904" s="54">
        <v>5.5267540000000004</v>
      </c>
      <c r="I904" s="54">
        <v>3.3737999999999997E-2</v>
      </c>
      <c r="J904" s="54">
        <v>1.3431120000000001</v>
      </c>
      <c r="K904" s="54">
        <v>0.85941000000000001</v>
      </c>
      <c r="L904" s="54">
        <v>1.4977940000000001</v>
      </c>
      <c r="M904" s="54">
        <v>0.136515</v>
      </c>
      <c r="N904" s="54">
        <v>1.158725</v>
      </c>
      <c r="O904" s="54">
        <v>0.100788</v>
      </c>
      <c r="P904" s="54">
        <v>5.5225479999999996</v>
      </c>
      <c r="Q904" s="54">
        <v>0</v>
      </c>
      <c r="R904" s="54">
        <v>2.3755999999999999E-2</v>
      </c>
      <c r="S904" s="54">
        <v>2.2332000000000001</v>
      </c>
      <c r="T904" s="54">
        <v>3.4530999999999999E-2</v>
      </c>
      <c r="U904" s="54">
        <v>0</v>
      </c>
      <c r="V904" s="54">
        <v>0</v>
      </c>
      <c r="W904" s="54">
        <v>1.4882869999999999</v>
      </c>
      <c r="X904" s="54">
        <v>1.7627E-2</v>
      </c>
      <c r="Y904" s="54">
        <v>1.2683</v>
      </c>
      <c r="Z904" s="54">
        <v>0</v>
      </c>
      <c r="AA904" s="54">
        <v>0</v>
      </c>
      <c r="AB904" s="54">
        <v>0</v>
      </c>
      <c r="AC904" s="54">
        <v>0</v>
      </c>
      <c r="AD904" s="54">
        <v>0</v>
      </c>
      <c r="AE904" s="54">
        <v>86.465795999999997</v>
      </c>
      <c r="AF904" s="54">
        <v>6.9601610000000003</v>
      </c>
      <c r="AG904" s="53">
        <v>62.334684000000003</v>
      </c>
      <c r="AH904" s="53">
        <v>4.4672000000000003E-2</v>
      </c>
      <c r="AI904" s="54">
        <v>0</v>
      </c>
      <c r="AJ904" s="54">
        <v>1.4698960000000001</v>
      </c>
      <c r="AK904" s="53">
        <v>1.8006000000000002</v>
      </c>
      <c r="AL904" s="53">
        <v>0</v>
      </c>
      <c r="AM904" s="53">
        <v>2.5340999999999999E-2</v>
      </c>
      <c r="AN904" s="53">
        <v>0.100093</v>
      </c>
      <c r="AO904" s="53">
        <v>0</v>
      </c>
      <c r="AP904" s="53">
        <v>1.7231860000000001</v>
      </c>
      <c r="AQ904" s="53">
        <v>1.4425520000000001</v>
      </c>
      <c r="AR904" s="53">
        <v>2.4147999999999999E-2</v>
      </c>
      <c r="AS904" s="53">
        <v>2.2010999999999999E-2</v>
      </c>
      <c r="AT904" s="53">
        <v>1.101172</v>
      </c>
      <c r="AU904" s="109">
        <v>0</v>
      </c>
      <c r="AV904" s="109">
        <v>1.7809999999999999E-2</v>
      </c>
    </row>
    <row r="905" spans="1:48" x14ac:dyDescent="0.3">
      <c r="A905" s="9">
        <v>904</v>
      </c>
      <c r="B905" s="3">
        <v>43388</v>
      </c>
      <c r="C905" s="112">
        <v>4.5498399999999997</v>
      </c>
      <c r="D905" s="54">
        <v>1.375E-2</v>
      </c>
      <c r="E905" s="112">
        <v>2.2516000000000001E-2</v>
      </c>
      <c r="F905" s="54">
        <v>4.0059979999999999</v>
      </c>
      <c r="G905" s="54">
        <v>1.5350060000000001</v>
      </c>
      <c r="H905" s="54">
        <v>5.597658</v>
      </c>
      <c r="I905" s="54">
        <v>3.4035000000000003E-2</v>
      </c>
      <c r="J905" s="54">
        <v>1.3188979999999999</v>
      </c>
      <c r="K905" s="54">
        <v>0.85530300000000004</v>
      </c>
      <c r="L905" s="54">
        <v>1.4959180000000001</v>
      </c>
      <c r="M905" s="54">
        <v>0.136406</v>
      </c>
      <c r="N905" s="54">
        <v>1.1624350000000001</v>
      </c>
      <c r="O905" s="54">
        <v>0.100676</v>
      </c>
      <c r="P905" s="54">
        <v>5.5068049999999999</v>
      </c>
      <c r="Q905" s="54">
        <v>0</v>
      </c>
      <c r="R905" s="54">
        <v>2.3441E-2</v>
      </c>
      <c r="S905" s="54">
        <v>2.1831</v>
      </c>
      <c r="T905" s="54">
        <v>3.5672000000000002E-2</v>
      </c>
      <c r="U905" s="54">
        <v>0</v>
      </c>
      <c r="V905" s="54">
        <v>0</v>
      </c>
      <c r="W905" s="54">
        <v>1.483824</v>
      </c>
      <c r="X905" s="54">
        <v>1.7616E-2</v>
      </c>
      <c r="Y905" s="54">
        <v>1.2398</v>
      </c>
      <c r="Z905" s="54">
        <v>0</v>
      </c>
      <c r="AA905" s="54">
        <v>0</v>
      </c>
      <c r="AB905" s="54">
        <v>0</v>
      </c>
      <c r="AC905" s="54">
        <v>0</v>
      </c>
      <c r="AD905" s="54">
        <v>0</v>
      </c>
      <c r="AE905" s="54">
        <v>86.091678999999999</v>
      </c>
      <c r="AF905" s="54">
        <v>6.9175339999999998</v>
      </c>
      <c r="AG905" s="53">
        <v>62.176828</v>
      </c>
      <c r="AH905" s="53">
        <v>4.4538000000000001E-2</v>
      </c>
      <c r="AI905" s="54">
        <v>0</v>
      </c>
      <c r="AJ905" s="54">
        <v>1.4653499999999999</v>
      </c>
      <c r="AK905" s="53">
        <v>1.7939000000000001</v>
      </c>
      <c r="AL905" s="53">
        <v>0</v>
      </c>
      <c r="AM905" s="53">
        <v>2.5697000000000001E-2</v>
      </c>
      <c r="AN905" s="53">
        <v>9.9779000000000007E-2</v>
      </c>
      <c r="AO905" s="53">
        <v>0</v>
      </c>
      <c r="AP905" s="53">
        <v>1.7231860000000001</v>
      </c>
      <c r="AQ905" s="53">
        <v>1.4425520000000001</v>
      </c>
      <c r="AR905" s="53">
        <v>2.4147999999999999E-2</v>
      </c>
      <c r="AS905" s="53">
        <v>2.2010999999999999E-2</v>
      </c>
      <c r="AT905" s="53">
        <v>1.098781</v>
      </c>
      <c r="AU905" s="109">
        <v>0</v>
      </c>
      <c r="AV905" s="109">
        <v>1.8051000000000001E-2</v>
      </c>
    </row>
    <row r="906" spans="1:48" x14ac:dyDescent="0.3">
      <c r="A906" s="9">
        <v>905</v>
      </c>
      <c r="B906" s="3">
        <v>43385</v>
      </c>
      <c r="C906" s="112">
        <v>4.5408629999999999</v>
      </c>
      <c r="D906" s="54">
        <v>1.3724999999999999E-2</v>
      </c>
      <c r="E906" s="112">
        <v>2.2474000000000001E-2</v>
      </c>
      <c r="F906" s="54">
        <v>4.0045330000000003</v>
      </c>
      <c r="G906" s="54">
        <v>1.5299149999999999</v>
      </c>
      <c r="H906" s="54">
        <v>5.633966</v>
      </c>
      <c r="I906" s="54">
        <v>3.3975999999999999E-2</v>
      </c>
      <c r="J906" s="54">
        <v>1.294611</v>
      </c>
      <c r="K906" s="54">
        <v>0.84391700000000003</v>
      </c>
      <c r="L906" s="54">
        <v>1.4923200000000001</v>
      </c>
      <c r="M906" s="54">
        <v>0.136156</v>
      </c>
      <c r="N906" s="54">
        <v>1.1555899999999999</v>
      </c>
      <c r="O906" s="54">
        <v>0.10051</v>
      </c>
      <c r="P906" s="54">
        <v>5.5013810000000003</v>
      </c>
      <c r="Q906" s="54">
        <v>0</v>
      </c>
      <c r="R906" s="54">
        <v>2.3054000000000002E-2</v>
      </c>
      <c r="S906" s="54">
        <v>2.1350000000000002</v>
      </c>
      <c r="T906" s="54">
        <v>3.5132999999999998E-2</v>
      </c>
      <c r="U906" s="54">
        <v>0</v>
      </c>
      <c r="V906" s="54">
        <v>0</v>
      </c>
      <c r="W906" s="54">
        <v>1.4894879999999999</v>
      </c>
      <c r="X906" s="54">
        <v>1.7582E-2</v>
      </c>
      <c r="Y906" s="54">
        <v>1.2119199999999999</v>
      </c>
      <c r="Z906" s="54">
        <v>0</v>
      </c>
      <c r="AA906" s="54">
        <v>0</v>
      </c>
      <c r="AB906" s="54">
        <v>0</v>
      </c>
      <c r="AC906" s="54">
        <v>0</v>
      </c>
      <c r="AD906" s="54">
        <v>0</v>
      </c>
      <c r="AE906" s="54">
        <v>85.915857000000003</v>
      </c>
      <c r="AF906" s="54">
        <v>6.9001349999999997</v>
      </c>
      <c r="AG906" s="53">
        <v>62.038848000000002</v>
      </c>
      <c r="AH906" s="53">
        <v>4.4297999999999997E-2</v>
      </c>
      <c r="AI906" s="54">
        <v>0</v>
      </c>
      <c r="AJ906" s="54">
        <v>1.4690810000000001</v>
      </c>
      <c r="AK906" s="53">
        <v>1.7850000000000001</v>
      </c>
      <c r="AL906" s="53">
        <v>0</v>
      </c>
      <c r="AM906" s="53">
        <v>2.5923999999999999E-2</v>
      </c>
      <c r="AN906" s="53">
        <v>9.9037E-2</v>
      </c>
      <c r="AO906" s="53">
        <v>0</v>
      </c>
      <c r="AP906" s="53">
        <v>1.7231860000000001</v>
      </c>
      <c r="AQ906" s="53">
        <v>1.4425520000000001</v>
      </c>
      <c r="AR906" s="53">
        <v>2.4147999999999999E-2</v>
      </c>
      <c r="AS906" s="53">
        <v>2.2010999999999999E-2</v>
      </c>
      <c r="AT906" s="53">
        <v>1.0962719999999999</v>
      </c>
      <c r="AU906" s="109">
        <v>0</v>
      </c>
      <c r="AV906" s="109">
        <v>1.8192E-2</v>
      </c>
    </row>
    <row r="907" spans="1:48" x14ac:dyDescent="0.3">
      <c r="A907" s="9">
        <v>906</v>
      </c>
      <c r="B907" s="3">
        <v>43384</v>
      </c>
      <c r="C907" s="112">
        <v>4.5379430000000003</v>
      </c>
      <c r="D907" s="54">
        <v>1.3717999999999999E-2</v>
      </c>
      <c r="E907" s="112">
        <v>2.2460999999999998E-2</v>
      </c>
      <c r="F907" s="54">
        <v>4.0258659999999997</v>
      </c>
      <c r="G907" s="54">
        <v>1.530675</v>
      </c>
      <c r="H907" s="54">
        <v>5.7307009999999998</v>
      </c>
      <c r="I907" s="54">
        <v>3.4130000000000001E-2</v>
      </c>
      <c r="J907" s="54">
        <v>1.2928900000000001</v>
      </c>
      <c r="K907" s="54">
        <v>0.84134100000000001</v>
      </c>
      <c r="L907" s="54">
        <v>1.49109</v>
      </c>
      <c r="M907" s="54">
        <v>0.13609099999999999</v>
      </c>
      <c r="N907" s="54">
        <v>1.161432</v>
      </c>
      <c r="O907" s="54">
        <v>0.100443</v>
      </c>
      <c r="P907" s="54">
        <v>5.4936090000000002</v>
      </c>
      <c r="Q907" s="54">
        <v>0</v>
      </c>
      <c r="R907" s="54">
        <v>2.2883000000000001E-2</v>
      </c>
      <c r="S907" s="54">
        <v>2.1276000000000002</v>
      </c>
      <c r="T907" s="54">
        <v>3.6170000000000001E-2</v>
      </c>
      <c r="U907" s="54">
        <v>0</v>
      </c>
      <c r="V907" s="54">
        <v>0</v>
      </c>
      <c r="W907" s="54">
        <v>1.4942489999999999</v>
      </c>
      <c r="X907" s="54">
        <v>1.7576000000000001E-2</v>
      </c>
      <c r="Y907" s="54">
        <v>1.20757</v>
      </c>
      <c r="Z907" s="54">
        <v>0</v>
      </c>
      <c r="AA907" s="54">
        <v>0</v>
      </c>
      <c r="AB907" s="54">
        <v>0</v>
      </c>
      <c r="AC907" s="54">
        <v>0</v>
      </c>
      <c r="AD907" s="54">
        <v>0</v>
      </c>
      <c r="AE907" s="54">
        <v>85.927486000000002</v>
      </c>
      <c r="AF907" s="54">
        <v>6.8969360000000002</v>
      </c>
      <c r="AG907" s="53">
        <v>62.124571000000003</v>
      </c>
      <c r="AH907" s="53">
        <v>4.4289000000000002E-2</v>
      </c>
      <c r="AI907" s="54">
        <v>0</v>
      </c>
      <c r="AJ907" s="54">
        <v>1.472593</v>
      </c>
      <c r="AK907" s="53">
        <v>1.7763999999999998</v>
      </c>
      <c r="AL907" s="53">
        <v>0</v>
      </c>
      <c r="AM907" s="53">
        <v>2.6863999999999999E-2</v>
      </c>
      <c r="AN907" s="53">
        <v>9.9052000000000001E-2</v>
      </c>
      <c r="AO907" s="53">
        <v>0</v>
      </c>
      <c r="AP907" s="53">
        <v>1.7231860000000001</v>
      </c>
      <c r="AQ907" s="53">
        <v>1.4425520000000001</v>
      </c>
      <c r="AR907" s="53">
        <v>2.4147999999999999E-2</v>
      </c>
      <c r="AS907" s="53">
        <v>2.2010999999999999E-2</v>
      </c>
      <c r="AT907" s="53">
        <v>1.0964050000000001</v>
      </c>
      <c r="AU907" s="109">
        <v>0</v>
      </c>
      <c r="AV907" s="109">
        <v>1.8645999999999999E-2</v>
      </c>
    </row>
    <row r="908" spans="1:48" x14ac:dyDescent="0.3">
      <c r="A908" s="9">
        <v>907</v>
      </c>
      <c r="B908" s="3">
        <v>43383</v>
      </c>
      <c r="C908" s="112">
        <v>4.5350510000000002</v>
      </c>
      <c r="D908" s="54">
        <v>1.371E-2</v>
      </c>
      <c r="E908" s="112">
        <v>2.2426999999999999E-2</v>
      </c>
      <c r="F908" s="54">
        <v>4.0423419999999997</v>
      </c>
      <c r="G908" s="54">
        <v>1.5338909999999999</v>
      </c>
      <c r="H908" s="54">
        <v>5.7466869999999997</v>
      </c>
      <c r="I908" s="54">
        <v>3.4346000000000002E-2</v>
      </c>
      <c r="J908" s="54">
        <v>1.3205229999999999</v>
      </c>
      <c r="K908" s="54">
        <v>0.85987100000000005</v>
      </c>
      <c r="L908" s="54">
        <v>1.491322</v>
      </c>
      <c r="M908" s="54">
        <v>0.136048</v>
      </c>
      <c r="N908" s="54">
        <v>1.175081</v>
      </c>
      <c r="O908" s="54">
        <v>0.10041799999999999</v>
      </c>
      <c r="P908" s="54">
        <v>5.4862010000000003</v>
      </c>
      <c r="Q908" s="54">
        <v>0</v>
      </c>
      <c r="R908" s="54">
        <v>2.3335000000000002E-2</v>
      </c>
      <c r="S908" s="54">
        <v>2.1714000000000002</v>
      </c>
      <c r="T908" s="54">
        <v>3.8038000000000002E-2</v>
      </c>
      <c r="U908" s="54">
        <v>0</v>
      </c>
      <c r="V908" s="54">
        <v>0</v>
      </c>
      <c r="W908" s="54">
        <v>1.495379</v>
      </c>
      <c r="X908" s="54">
        <v>1.7561E-2</v>
      </c>
      <c r="Y908" s="54">
        <v>1.2322299999999999</v>
      </c>
      <c r="Z908" s="54">
        <v>0</v>
      </c>
      <c r="AA908" s="54">
        <v>0</v>
      </c>
      <c r="AB908" s="54">
        <v>0</v>
      </c>
      <c r="AC908" s="54">
        <v>0</v>
      </c>
      <c r="AD908" s="54">
        <v>0</v>
      </c>
      <c r="AE908" s="54">
        <v>85.818432000000001</v>
      </c>
      <c r="AF908" s="54">
        <v>6.8821950000000003</v>
      </c>
      <c r="AG908" s="53">
        <v>61.991548000000002</v>
      </c>
      <c r="AH908" s="53">
        <v>4.4373000000000003E-2</v>
      </c>
      <c r="AI908" s="54">
        <v>0</v>
      </c>
      <c r="AJ908" s="54">
        <v>1.4730289999999999</v>
      </c>
      <c r="AK908" s="53">
        <v>1.7753000000000001</v>
      </c>
      <c r="AL908" s="53">
        <v>0</v>
      </c>
      <c r="AM908" s="53">
        <v>2.6880999999999999E-2</v>
      </c>
      <c r="AN908" s="53">
        <v>0.100024</v>
      </c>
      <c r="AO908" s="53">
        <v>0</v>
      </c>
      <c r="AP908" s="53">
        <v>1.7231860000000001</v>
      </c>
      <c r="AQ908" s="53">
        <v>1.4425520000000001</v>
      </c>
      <c r="AR908" s="53">
        <v>2.4147999999999999E-2</v>
      </c>
      <c r="AS908" s="53">
        <v>2.2010999999999999E-2</v>
      </c>
      <c r="AT908" s="53">
        <v>1.0980129999999999</v>
      </c>
      <c r="AU908" s="109">
        <v>0</v>
      </c>
      <c r="AV908" s="109">
        <v>1.899E-2</v>
      </c>
    </row>
    <row r="909" spans="1:48" x14ac:dyDescent="0.3">
      <c r="A909" s="9">
        <v>908</v>
      </c>
      <c r="B909" s="3">
        <v>43382</v>
      </c>
      <c r="C909" s="112">
        <v>4.5321699999999998</v>
      </c>
      <c r="D909" s="54">
        <v>1.3702000000000001E-2</v>
      </c>
      <c r="E909" s="112">
        <v>2.2398999999999999E-2</v>
      </c>
      <c r="F909" s="54">
        <v>4.044988</v>
      </c>
      <c r="G909" s="54">
        <v>1.5320309999999999</v>
      </c>
      <c r="H909" s="54">
        <v>5.7971680000000001</v>
      </c>
      <c r="I909" s="54">
        <v>3.4418999999999998E-2</v>
      </c>
      <c r="J909" s="54">
        <v>1.3105720000000001</v>
      </c>
      <c r="K909" s="54">
        <v>0.85392299999999999</v>
      </c>
      <c r="L909" s="54">
        <v>1.4907060000000001</v>
      </c>
      <c r="M909" s="54">
        <v>0.13594400000000001</v>
      </c>
      <c r="N909" s="54">
        <v>1.1745209999999999</v>
      </c>
      <c r="O909" s="54">
        <v>0.100288</v>
      </c>
      <c r="P909" s="54">
        <v>5.4754779999999998</v>
      </c>
      <c r="Q909" s="54">
        <v>0</v>
      </c>
      <c r="R909" s="54">
        <v>2.3227999999999999E-2</v>
      </c>
      <c r="S909" s="54">
        <v>2.1612</v>
      </c>
      <c r="T909" s="54">
        <v>3.8306E-2</v>
      </c>
      <c r="U909" s="54">
        <v>0</v>
      </c>
      <c r="V909" s="54">
        <v>0</v>
      </c>
      <c r="W909" s="54">
        <v>1.496683</v>
      </c>
      <c r="X909" s="54">
        <v>1.7548000000000001E-2</v>
      </c>
      <c r="Y909" s="54">
        <v>1.2280800000000001</v>
      </c>
      <c r="Z909" s="54">
        <v>0</v>
      </c>
      <c r="AA909" s="54">
        <v>0</v>
      </c>
      <c r="AB909" s="54">
        <v>0</v>
      </c>
      <c r="AC909" s="54">
        <v>0</v>
      </c>
      <c r="AD909" s="54">
        <v>0</v>
      </c>
      <c r="AE909" s="54">
        <v>85.718746999999993</v>
      </c>
      <c r="AF909" s="54">
        <v>6.884004</v>
      </c>
      <c r="AG909" s="53">
        <v>62.084408000000003</v>
      </c>
      <c r="AH909" s="53">
        <v>4.4254000000000002E-2</v>
      </c>
      <c r="AI909" s="54">
        <v>0</v>
      </c>
      <c r="AJ909" s="54">
        <v>1.4738169999999999</v>
      </c>
      <c r="AK909" s="53">
        <v>1.7801</v>
      </c>
      <c r="AL909" s="53">
        <v>0</v>
      </c>
      <c r="AM909" s="53">
        <v>2.6866999999999999E-2</v>
      </c>
      <c r="AN909" s="53">
        <v>9.9642999999999995E-2</v>
      </c>
      <c r="AO909" s="53">
        <v>0</v>
      </c>
      <c r="AP909" s="53">
        <v>1.7512319999999999</v>
      </c>
      <c r="AQ909" s="53">
        <v>1.4425520000000001</v>
      </c>
      <c r="AR909" s="53">
        <v>2.4272999999999999E-2</v>
      </c>
      <c r="AS909" s="53">
        <v>2.2040000000000001E-2</v>
      </c>
      <c r="AT909" s="53">
        <v>1.097315</v>
      </c>
      <c r="AU909" s="109">
        <v>0</v>
      </c>
      <c r="AV909" s="109">
        <v>1.8991999999999998E-2</v>
      </c>
    </row>
    <row r="910" spans="1:48" x14ac:dyDescent="0.3">
      <c r="A910" s="9">
        <v>909</v>
      </c>
      <c r="B910" s="3">
        <v>43381</v>
      </c>
      <c r="C910" s="112">
        <v>4.5293640000000002</v>
      </c>
      <c r="D910" s="54">
        <v>1.3695000000000001E-2</v>
      </c>
      <c r="E910" s="112">
        <v>2.2370000000000001E-2</v>
      </c>
      <c r="F910" s="54">
        <v>4.0409579999999998</v>
      </c>
      <c r="G910" s="54">
        <v>1.5292520000000001</v>
      </c>
      <c r="H910" s="54">
        <v>5.8009300000000001</v>
      </c>
      <c r="I910" s="54">
        <v>3.4917999999999998E-2</v>
      </c>
      <c r="J910" s="54">
        <v>1.287309</v>
      </c>
      <c r="K910" s="54">
        <v>0.84612299999999996</v>
      </c>
      <c r="L910" s="54">
        <v>1.489293</v>
      </c>
      <c r="M910" s="54">
        <v>0.13586100000000001</v>
      </c>
      <c r="N910" s="54">
        <v>1.1767110000000001</v>
      </c>
      <c r="O910" s="54">
        <v>0.100159</v>
      </c>
      <c r="P910" s="54">
        <v>5.4765090000000001</v>
      </c>
      <c r="Q910" s="54">
        <v>0</v>
      </c>
      <c r="R910" s="54">
        <v>2.2998000000000001E-2</v>
      </c>
      <c r="S910" s="54">
        <v>2.1263000000000001</v>
      </c>
      <c r="T910" s="54">
        <v>3.8785E-2</v>
      </c>
      <c r="U910" s="54">
        <v>0</v>
      </c>
      <c r="V910" s="54">
        <v>0</v>
      </c>
      <c r="W910" s="54">
        <v>1.4970479999999999</v>
      </c>
      <c r="X910" s="54">
        <v>1.7534999999999999E-2</v>
      </c>
      <c r="Y910" s="54">
        <v>1.20943</v>
      </c>
      <c r="Z910" s="54">
        <v>0</v>
      </c>
      <c r="AA910" s="54">
        <v>0</v>
      </c>
      <c r="AB910" s="54">
        <v>0</v>
      </c>
      <c r="AC910" s="54">
        <v>0</v>
      </c>
      <c r="AD910" s="54">
        <v>0</v>
      </c>
      <c r="AE910" s="54">
        <v>85.775396000000001</v>
      </c>
      <c r="AF910" s="54">
        <v>6.8981909999999997</v>
      </c>
      <c r="AG910" s="53">
        <v>62.086137999999998</v>
      </c>
      <c r="AH910" s="53">
        <v>4.4228000000000003E-2</v>
      </c>
      <c r="AI910" s="54">
        <v>0</v>
      </c>
      <c r="AJ910" s="54">
        <v>1.473649</v>
      </c>
      <c r="AK910" s="53">
        <v>1.7765</v>
      </c>
      <c r="AL910" s="53">
        <v>0</v>
      </c>
      <c r="AM910" s="53">
        <v>2.7137000000000001E-2</v>
      </c>
      <c r="AN910" s="53">
        <v>9.8962999999999995E-2</v>
      </c>
      <c r="AO910" s="53">
        <v>0</v>
      </c>
      <c r="AP910" s="53">
        <v>1.7512319999999999</v>
      </c>
      <c r="AQ910" s="53">
        <v>1.4425520000000001</v>
      </c>
      <c r="AR910" s="53">
        <v>2.4272999999999999E-2</v>
      </c>
      <c r="AS910" s="53">
        <v>2.2040000000000001E-2</v>
      </c>
      <c r="AT910" s="53">
        <v>1.0960970000000001</v>
      </c>
      <c r="AU910" s="109">
        <v>0</v>
      </c>
      <c r="AV910" s="109">
        <v>1.9089999999999999E-2</v>
      </c>
    </row>
    <row r="911" spans="1:48" x14ac:dyDescent="0.3">
      <c r="A911" s="9">
        <v>910</v>
      </c>
      <c r="B911" s="3">
        <v>43378</v>
      </c>
      <c r="C911" s="112">
        <v>4.521007</v>
      </c>
      <c r="D911" s="54">
        <v>1.3671000000000001E-2</v>
      </c>
      <c r="E911" s="112">
        <v>2.2329000000000002E-2</v>
      </c>
      <c r="F911" s="54">
        <v>4.0350960000000002</v>
      </c>
      <c r="G911" s="54">
        <v>1.5288740000000001</v>
      </c>
      <c r="H911" s="54">
        <v>5.8008579999999998</v>
      </c>
      <c r="I911" s="54">
        <v>3.4749000000000002E-2</v>
      </c>
      <c r="J911" s="54">
        <v>1.28</v>
      </c>
      <c r="K911" s="54">
        <v>0.83767000000000003</v>
      </c>
      <c r="L911" s="54">
        <v>1.489053</v>
      </c>
      <c r="M911" s="54">
        <v>0.13561999999999999</v>
      </c>
      <c r="N911" s="54">
        <v>1.176973</v>
      </c>
      <c r="O911" s="54">
        <v>9.9970000000000003E-2</v>
      </c>
      <c r="P911" s="54">
        <v>5.4697190000000004</v>
      </c>
      <c r="Q911" s="54">
        <v>0</v>
      </c>
      <c r="R911" s="54">
        <v>2.2974000000000001E-2</v>
      </c>
      <c r="S911" s="54">
        <v>2.1218999999999997</v>
      </c>
      <c r="T911" s="54">
        <v>3.9215E-2</v>
      </c>
      <c r="U911" s="54">
        <v>0</v>
      </c>
      <c r="V911" s="54">
        <v>0</v>
      </c>
      <c r="W911" s="54">
        <v>1.497735</v>
      </c>
      <c r="X911" s="54">
        <v>1.7507999999999999E-2</v>
      </c>
      <c r="Y911" s="54">
        <v>1.2074199999999999</v>
      </c>
      <c r="Z911" s="54">
        <v>0</v>
      </c>
      <c r="AA911" s="54">
        <v>0</v>
      </c>
      <c r="AB911" s="54">
        <v>0</v>
      </c>
      <c r="AC911" s="54">
        <v>0</v>
      </c>
      <c r="AD911" s="54">
        <v>0</v>
      </c>
      <c r="AE911" s="54">
        <v>85.683716000000004</v>
      </c>
      <c r="AF911" s="54">
        <v>6.8689499999999999</v>
      </c>
      <c r="AG911" s="53">
        <v>61.898997000000001</v>
      </c>
      <c r="AH911" s="53">
        <v>4.4127E-2</v>
      </c>
      <c r="AI911" s="54">
        <v>0</v>
      </c>
      <c r="AJ911" s="54">
        <v>1.474267</v>
      </c>
      <c r="AK911" s="53">
        <v>1.7718</v>
      </c>
      <c r="AL911" s="53">
        <v>0</v>
      </c>
      <c r="AM911" s="53">
        <v>2.7463000000000001E-2</v>
      </c>
      <c r="AN911" s="53">
        <v>9.8700999999999997E-2</v>
      </c>
      <c r="AO911" s="53">
        <v>0</v>
      </c>
      <c r="AP911" s="53">
        <v>1.7512319999999999</v>
      </c>
      <c r="AQ911" s="53">
        <v>1.4425520000000001</v>
      </c>
      <c r="AR911" s="53">
        <v>2.4272999999999999E-2</v>
      </c>
      <c r="AS911" s="53">
        <v>2.2040000000000001E-2</v>
      </c>
      <c r="AT911" s="53">
        <v>1.097143</v>
      </c>
      <c r="AU911" s="109">
        <v>0</v>
      </c>
      <c r="AV911" s="109">
        <v>1.9056E-2</v>
      </c>
    </row>
    <row r="912" spans="1:48" x14ac:dyDescent="0.3">
      <c r="A912" s="9">
        <v>911</v>
      </c>
      <c r="B912" s="3">
        <v>43377</v>
      </c>
      <c r="C912" s="112">
        <v>4.5177849999999999</v>
      </c>
      <c r="D912" s="54">
        <v>1.3664000000000001E-2</v>
      </c>
      <c r="E912" s="112">
        <v>2.2387000000000001E-2</v>
      </c>
      <c r="F912" s="54">
        <v>4.0354219999999996</v>
      </c>
      <c r="G912" s="54">
        <v>1.530475</v>
      </c>
      <c r="H912" s="54">
        <v>5.7514909999999997</v>
      </c>
      <c r="I912" s="54">
        <v>3.4278999999999997E-2</v>
      </c>
      <c r="J912" s="54">
        <v>1.3026789999999999</v>
      </c>
      <c r="K912" s="54">
        <v>0.857541</v>
      </c>
      <c r="L912" s="54">
        <v>1.488248</v>
      </c>
      <c r="M912" s="54">
        <v>0.13555200000000001</v>
      </c>
      <c r="N912" s="54">
        <v>1.1815169999999999</v>
      </c>
      <c r="O912" s="54">
        <v>0.100235</v>
      </c>
      <c r="P912" s="54">
        <v>5.4816880000000001</v>
      </c>
      <c r="Q912" s="54">
        <v>0</v>
      </c>
      <c r="R912" s="54">
        <v>2.3335000000000002E-2</v>
      </c>
      <c r="S912" s="54">
        <v>2.1898</v>
      </c>
      <c r="T912" s="54">
        <v>3.9474000000000002E-2</v>
      </c>
      <c r="U912" s="54">
        <v>0</v>
      </c>
      <c r="V912" s="54">
        <v>0</v>
      </c>
      <c r="W912" s="54">
        <v>1.498532</v>
      </c>
      <c r="X912" s="54">
        <v>1.7503000000000001E-2</v>
      </c>
      <c r="Y912" s="54">
        <v>1.24505</v>
      </c>
      <c r="Z912" s="54">
        <v>0</v>
      </c>
      <c r="AA912" s="54">
        <v>0</v>
      </c>
      <c r="AB912" s="54">
        <v>0</v>
      </c>
      <c r="AC912" s="54">
        <v>0</v>
      </c>
      <c r="AD912" s="54">
        <v>0</v>
      </c>
      <c r="AE912" s="54">
        <v>85.793079000000006</v>
      </c>
      <c r="AF912" s="54">
        <v>6.8886989999999999</v>
      </c>
      <c r="AG912" s="53">
        <v>62.039704999999998</v>
      </c>
      <c r="AH912" s="53">
        <v>4.4192000000000002E-2</v>
      </c>
      <c r="AI912" s="54">
        <v>0</v>
      </c>
      <c r="AJ912" s="54">
        <v>1.4745729999999999</v>
      </c>
      <c r="AK912" s="53">
        <v>1.7859</v>
      </c>
      <c r="AL912" s="53">
        <v>0</v>
      </c>
      <c r="AM912" s="53">
        <v>2.6745999999999999E-2</v>
      </c>
      <c r="AN912" s="53">
        <v>9.9293000000000006E-2</v>
      </c>
      <c r="AO912" s="53">
        <v>0</v>
      </c>
      <c r="AP912" s="53">
        <v>1.7512319999999999</v>
      </c>
      <c r="AQ912" s="53">
        <v>1.4425520000000001</v>
      </c>
      <c r="AR912" s="53">
        <v>2.4272999999999999E-2</v>
      </c>
      <c r="AS912" s="53">
        <v>2.2040000000000001E-2</v>
      </c>
      <c r="AT912" s="53">
        <v>1.0964510000000001</v>
      </c>
      <c r="AU912" s="109">
        <v>0</v>
      </c>
      <c r="AV912" s="109">
        <v>1.8936000000000001E-2</v>
      </c>
    </row>
    <row r="913" spans="1:48" x14ac:dyDescent="0.3">
      <c r="A913" s="9">
        <v>912</v>
      </c>
      <c r="B913" s="3">
        <v>43376</v>
      </c>
      <c r="C913" s="112">
        <v>4.5149299999999997</v>
      </c>
      <c r="D913" s="54">
        <v>1.3656E-2</v>
      </c>
      <c r="E913" s="112">
        <v>2.2374999999999999E-2</v>
      </c>
      <c r="F913" s="54">
        <v>4.0358489999999998</v>
      </c>
      <c r="G913" s="54">
        <v>1.5296000000000001</v>
      </c>
      <c r="H913" s="54">
        <v>5.7610650000000003</v>
      </c>
      <c r="I913" s="54">
        <v>3.3862999999999997E-2</v>
      </c>
      <c r="J913" s="54">
        <v>1.314138</v>
      </c>
      <c r="K913" s="54">
        <v>0.86476699999999995</v>
      </c>
      <c r="L913" s="54">
        <v>1.4873320000000001</v>
      </c>
      <c r="M913" s="54">
        <v>0.13548299999999999</v>
      </c>
      <c r="N913" s="54">
        <v>1.1821889999999999</v>
      </c>
      <c r="O913" s="54">
        <v>0.10015400000000001</v>
      </c>
      <c r="P913" s="54">
        <v>5.4962530000000003</v>
      </c>
      <c r="Q913" s="54">
        <v>0</v>
      </c>
      <c r="R913" s="54">
        <v>2.3452000000000001E-2</v>
      </c>
      <c r="S913" s="54">
        <v>2.2124000000000001</v>
      </c>
      <c r="T913" s="54">
        <v>3.9345999999999999E-2</v>
      </c>
      <c r="U913" s="54">
        <v>0</v>
      </c>
      <c r="V913" s="54">
        <v>0</v>
      </c>
      <c r="W913" s="54">
        <v>1.498626</v>
      </c>
      <c r="X913" s="54">
        <v>1.7495E-2</v>
      </c>
      <c r="Y913" s="54">
        <v>1.2579399999999998</v>
      </c>
      <c r="Z913" s="54">
        <v>0</v>
      </c>
      <c r="AA913" s="54">
        <v>0</v>
      </c>
      <c r="AB913" s="54">
        <v>0</v>
      </c>
      <c r="AC913" s="54">
        <v>0</v>
      </c>
      <c r="AD913" s="54">
        <v>0</v>
      </c>
      <c r="AE913" s="54">
        <v>86.136003000000002</v>
      </c>
      <c r="AF913" s="54">
        <v>6.9091529999999999</v>
      </c>
      <c r="AG913" s="53">
        <v>62.051639000000002</v>
      </c>
      <c r="AH913" s="53">
        <v>4.4072E-2</v>
      </c>
      <c r="AI913" s="54">
        <v>0</v>
      </c>
      <c r="AJ913" s="54">
        <v>1.4743809999999999</v>
      </c>
      <c r="AK913" s="53">
        <v>1.7878999999999998</v>
      </c>
      <c r="AL913" s="53">
        <v>0</v>
      </c>
      <c r="AM913" s="53">
        <v>2.6535E-2</v>
      </c>
      <c r="AN913" s="53">
        <v>9.9518999999999996E-2</v>
      </c>
      <c r="AO913" s="53">
        <v>0</v>
      </c>
      <c r="AP913" s="53">
        <v>1.7512319999999999</v>
      </c>
      <c r="AQ913" s="53">
        <v>1.4425520000000001</v>
      </c>
      <c r="AR913" s="53">
        <v>2.4272999999999999E-2</v>
      </c>
      <c r="AS913" s="53">
        <v>2.2040000000000001E-2</v>
      </c>
      <c r="AT913" s="53">
        <v>1.0963540000000001</v>
      </c>
      <c r="AU913" s="109">
        <v>0</v>
      </c>
      <c r="AV913" s="109">
        <v>1.8738999999999999E-2</v>
      </c>
    </row>
    <row r="914" spans="1:48" x14ac:dyDescent="0.3">
      <c r="A914" s="9">
        <v>913</v>
      </c>
      <c r="B914" s="3">
        <v>43375</v>
      </c>
      <c r="C914" s="112">
        <v>4.5120230000000001</v>
      </c>
      <c r="D914" s="54">
        <v>1.3646999999999999E-2</v>
      </c>
      <c r="E914" s="112">
        <v>2.2364999999999999E-2</v>
      </c>
      <c r="F914" s="54">
        <v>4.0376919999999998</v>
      </c>
      <c r="G914" s="54">
        <v>1.530154</v>
      </c>
      <c r="H914" s="54">
        <v>5.7443119999999999</v>
      </c>
      <c r="I914" s="54">
        <v>3.3427999999999999E-2</v>
      </c>
      <c r="J914" s="54">
        <v>1.314568</v>
      </c>
      <c r="K914" s="54">
        <v>0.86928700000000003</v>
      </c>
      <c r="L914" s="54">
        <v>1.4886630000000001</v>
      </c>
      <c r="M914" s="54">
        <v>0.13539899999999999</v>
      </c>
      <c r="N914" s="54">
        <v>1.181859</v>
      </c>
      <c r="O914" s="54">
        <v>0.100137</v>
      </c>
      <c r="P914" s="54">
        <v>5.4983050000000002</v>
      </c>
      <c r="Q914" s="54">
        <v>0</v>
      </c>
      <c r="R914" s="54">
        <v>2.3529000000000001E-2</v>
      </c>
      <c r="S914" s="54">
        <v>2.2248000000000001</v>
      </c>
      <c r="T914" s="54">
        <v>3.9467000000000002E-2</v>
      </c>
      <c r="U914" s="54">
        <v>0</v>
      </c>
      <c r="V914" s="54">
        <v>0</v>
      </c>
      <c r="W914" s="54">
        <v>1.498875</v>
      </c>
      <c r="X914" s="54">
        <v>1.7495E-2</v>
      </c>
      <c r="Y914" s="54">
        <v>1.26492</v>
      </c>
      <c r="Z914" s="54">
        <v>0</v>
      </c>
      <c r="AA914" s="54">
        <v>0</v>
      </c>
      <c r="AB914" s="54">
        <v>0</v>
      </c>
      <c r="AC914" s="54">
        <v>0</v>
      </c>
      <c r="AD914" s="54">
        <v>0</v>
      </c>
      <c r="AE914" s="54">
        <v>86.181855999999996</v>
      </c>
      <c r="AF914" s="54">
        <v>6.8976069999999998</v>
      </c>
      <c r="AG914" s="53">
        <v>62.025029000000004</v>
      </c>
      <c r="AH914" s="53">
        <v>4.4119999999999999E-2</v>
      </c>
      <c r="AI914" s="54">
        <v>0</v>
      </c>
      <c r="AJ914" s="54">
        <v>1.4740180000000001</v>
      </c>
      <c r="AK914" s="53">
        <v>1.7889999999999999</v>
      </c>
      <c r="AL914" s="53">
        <v>0</v>
      </c>
      <c r="AM914" s="53">
        <v>2.5946E-2</v>
      </c>
      <c r="AN914" s="53">
        <v>9.9678000000000003E-2</v>
      </c>
      <c r="AO914" s="53">
        <v>0</v>
      </c>
      <c r="AP914" s="53">
        <v>1.7704599999999999</v>
      </c>
      <c r="AQ914" s="53">
        <v>1.4425520000000001</v>
      </c>
      <c r="AR914" s="53">
        <v>2.4263E-2</v>
      </c>
      <c r="AS914" s="53">
        <v>2.2067E-2</v>
      </c>
      <c r="AT914" s="53">
        <v>1.096007</v>
      </c>
      <c r="AU914" s="109">
        <v>0</v>
      </c>
      <c r="AV914" s="109">
        <v>1.8529E-2</v>
      </c>
    </row>
    <row r="915" spans="1:48" x14ac:dyDescent="0.3">
      <c r="A915" s="9">
        <v>914</v>
      </c>
      <c r="B915" s="3">
        <v>43374</v>
      </c>
      <c r="C915" s="112">
        <v>4.5088059999999999</v>
      </c>
      <c r="D915" s="54">
        <v>1.3639E-2</v>
      </c>
      <c r="E915" s="112">
        <v>2.2353000000000001E-2</v>
      </c>
      <c r="F915" s="54">
        <v>4.032546</v>
      </c>
      <c r="G915" s="54">
        <v>1.5322579999999999</v>
      </c>
      <c r="H915" s="54">
        <v>5.7585930000000003</v>
      </c>
      <c r="I915" s="54">
        <v>3.3536999999999997E-2</v>
      </c>
      <c r="J915" s="54">
        <v>1.335391</v>
      </c>
      <c r="K915" s="54">
        <v>0.87217599999999995</v>
      </c>
      <c r="L915" s="54">
        <v>1.4891529999999999</v>
      </c>
      <c r="M915" s="54">
        <v>0.13528799999999999</v>
      </c>
      <c r="N915" s="54">
        <v>1.1820040000000001</v>
      </c>
      <c r="O915" s="54">
        <v>0.100087</v>
      </c>
      <c r="P915" s="54">
        <v>5.4921959999999999</v>
      </c>
      <c r="Q915" s="54">
        <v>0</v>
      </c>
      <c r="R915" s="54">
        <v>2.3777E-2</v>
      </c>
      <c r="S915" s="54">
        <v>2.2610000000000001</v>
      </c>
      <c r="T915" s="54">
        <v>3.9167E-2</v>
      </c>
      <c r="U915" s="54">
        <v>0</v>
      </c>
      <c r="V915" s="54">
        <v>0</v>
      </c>
      <c r="W915" s="54">
        <v>1.4984139999999999</v>
      </c>
      <c r="X915" s="54">
        <v>1.7486000000000002E-2</v>
      </c>
      <c r="Y915" s="54">
        <v>1.2854299999999999</v>
      </c>
      <c r="Z915" s="54">
        <v>0</v>
      </c>
      <c r="AA915" s="54">
        <v>0</v>
      </c>
      <c r="AB915" s="54">
        <v>0</v>
      </c>
      <c r="AC915" s="54">
        <v>0</v>
      </c>
      <c r="AD915" s="54">
        <v>0</v>
      </c>
      <c r="AE915" s="54">
        <v>86.073097000000004</v>
      </c>
      <c r="AF915" s="54">
        <v>6.8889670000000001</v>
      </c>
      <c r="AG915" s="53">
        <v>61.897955000000003</v>
      </c>
      <c r="AH915" s="53">
        <v>4.4123000000000002E-2</v>
      </c>
      <c r="AI915" s="54">
        <v>0</v>
      </c>
      <c r="AJ915" s="54">
        <v>1.4735419999999999</v>
      </c>
      <c r="AK915" s="53">
        <v>1.7927999999999999</v>
      </c>
      <c r="AL915" s="53">
        <v>0</v>
      </c>
      <c r="AM915" s="53">
        <v>2.5884000000000001E-2</v>
      </c>
      <c r="AN915" s="53">
        <v>0.100254</v>
      </c>
      <c r="AO915" s="53">
        <v>0</v>
      </c>
      <c r="AP915" s="53">
        <v>1.7704599999999999</v>
      </c>
      <c r="AQ915" s="53">
        <v>1.4425520000000001</v>
      </c>
      <c r="AR915" s="53">
        <v>2.4263E-2</v>
      </c>
      <c r="AS915" s="53">
        <v>2.2067E-2</v>
      </c>
      <c r="AT915" s="53">
        <v>1.0963620000000001</v>
      </c>
      <c r="AU915" s="109">
        <v>0</v>
      </c>
      <c r="AV915" s="109">
        <v>1.8369E-2</v>
      </c>
    </row>
    <row r="916" spans="1:48" x14ac:dyDescent="0.3">
      <c r="A916" s="9">
        <v>915</v>
      </c>
      <c r="B916" s="3">
        <v>43371</v>
      </c>
      <c r="C916" s="112">
        <v>4.4995830000000003</v>
      </c>
      <c r="D916" s="54">
        <v>1.3616E-2</v>
      </c>
      <c r="E916" s="112">
        <v>2.2313E-2</v>
      </c>
      <c r="F916" s="54">
        <v>4.0332509999999999</v>
      </c>
      <c r="G916" s="54">
        <v>1.532475</v>
      </c>
      <c r="H916" s="54">
        <v>5.8139719999999997</v>
      </c>
      <c r="I916" s="54">
        <v>3.4368000000000003E-2</v>
      </c>
      <c r="J916" s="54">
        <v>1.32592</v>
      </c>
      <c r="K916" s="54">
        <v>0.87382899999999997</v>
      </c>
      <c r="L916" s="54">
        <v>1.4885120000000001</v>
      </c>
      <c r="M916" s="54">
        <v>0.13506000000000001</v>
      </c>
      <c r="N916" s="54">
        <v>1.1905239999999999</v>
      </c>
      <c r="O916" s="54">
        <v>9.9918999999999994E-2</v>
      </c>
      <c r="P916" s="54">
        <v>5.4618450000000003</v>
      </c>
      <c r="Q916" s="54">
        <v>0</v>
      </c>
      <c r="R916" s="54">
        <v>2.3816E-2</v>
      </c>
      <c r="S916" s="54">
        <v>2.2655000000000003</v>
      </c>
      <c r="T916" s="54">
        <v>4.0103E-2</v>
      </c>
      <c r="U916" s="54">
        <v>0</v>
      </c>
      <c r="V916" s="54">
        <v>0</v>
      </c>
      <c r="W916" s="54">
        <v>1.503504</v>
      </c>
      <c r="X916" s="54">
        <v>1.7482000000000001E-2</v>
      </c>
      <c r="Y916" s="54">
        <v>1.2881400000000001</v>
      </c>
      <c r="Z916" s="54">
        <v>0</v>
      </c>
      <c r="AA916" s="54">
        <v>0</v>
      </c>
      <c r="AB916" s="54">
        <v>0</v>
      </c>
      <c r="AC916" s="54">
        <v>0</v>
      </c>
      <c r="AD916" s="54">
        <v>0</v>
      </c>
      <c r="AE916" s="54">
        <v>85.548011000000002</v>
      </c>
      <c r="AF916" s="54">
        <v>6.8888689999999997</v>
      </c>
      <c r="AG916" s="53">
        <v>61.963388999999999</v>
      </c>
      <c r="AH916" s="53">
        <v>4.4131999999999998E-2</v>
      </c>
      <c r="AI916" s="54">
        <v>0</v>
      </c>
      <c r="AJ916" s="54">
        <v>1.477052</v>
      </c>
      <c r="AK916" s="53">
        <v>1.7930999999999999</v>
      </c>
      <c r="AL916" s="53">
        <v>0</v>
      </c>
      <c r="AM916" s="53">
        <v>2.6096000000000001E-2</v>
      </c>
      <c r="AN916" s="53">
        <v>0.100867</v>
      </c>
      <c r="AO916" s="53">
        <v>0</v>
      </c>
      <c r="AP916" s="53">
        <v>1.7505090000000001</v>
      </c>
      <c r="AQ916" s="53">
        <v>1.4425520000000001</v>
      </c>
      <c r="AR916" s="53">
        <v>2.4187E-2</v>
      </c>
      <c r="AS916" s="53">
        <v>2.1975999999999999E-2</v>
      </c>
      <c r="AT916" s="53">
        <v>1.097221</v>
      </c>
      <c r="AU916" s="109">
        <v>0</v>
      </c>
      <c r="AV916" s="109">
        <v>1.8404E-2</v>
      </c>
    </row>
    <row r="917" spans="1:48" x14ac:dyDescent="0.3">
      <c r="A917" s="9">
        <v>916</v>
      </c>
      <c r="B917" s="3">
        <v>43370</v>
      </c>
      <c r="C917" s="112">
        <v>4.4964230000000001</v>
      </c>
      <c r="D917" s="54">
        <v>1.3609E-2</v>
      </c>
      <c r="E917" s="112">
        <v>2.2301000000000001E-2</v>
      </c>
      <c r="F917" s="54">
        <v>4.0311000000000003</v>
      </c>
      <c r="G917" s="54">
        <v>1.529328</v>
      </c>
      <c r="H917" s="54">
        <v>5.8458199999999998</v>
      </c>
      <c r="I917" s="54">
        <v>3.4678E-2</v>
      </c>
      <c r="J917" s="54">
        <v>1.3085530000000001</v>
      </c>
      <c r="K917" s="54">
        <v>0.87076500000000001</v>
      </c>
      <c r="L917" s="54">
        <v>1.4853670000000001</v>
      </c>
      <c r="M917" s="54">
        <v>0.13499700000000001</v>
      </c>
      <c r="N917" s="54">
        <v>1.1895389999999999</v>
      </c>
      <c r="O917" s="54">
        <v>9.9853999999999998E-2</v>
      </c>
      <c r="P917" s="54">
        <v>5.4452150000000001</v>
      </c>
      <c r="Q917" s="54">
        <v>0</v>
      </c>
      <c r="R917" s="54">
        <v>2.3507E-2</v>
      </c>
      <c r="S917" s="54">
        <v>2.2394000000000003</v>
      </c>
      <c r="T917" s="54">
        <v>4.0266000000000003E-2</v>
      </c>
      <c r="U917" s="54">
        <v>0</v>
      </c>
      <c r="V917" s="54">
        <v>0</v>
      </c>
      <c r="W917" s="54">
        <v>1.5027759999999999</v>
      </c>
      <c r="X917" s="54">
        <v>1.7472999999999999E-2</v>
      </c>
      <c r="Y917" s="54">
        <v>1.2735399999999999</v>
      </c>
      <c r="Z917" s="54">
        <v>0</v>
      </c>
      <c r="AA917" s="54">
        <v>0</v>
      </c>
      <c r="AB917" s="54">
        <v>0</v>
      </c>
      <c r="AC917" s="54">
        <v>0</v>
      </c>
      <c r="AD917" s="54">
        <v>0</v>
      </c>
      <c r="AE917" s="54">
        <v>85.372029999999995</v>
      </c>
      <c r="AF917" s="54">
        <v>6.8744500000000004</v>
      </c>
      <c r="AG917" s="53">
        <v>61.807938</v>
      </c>
      <c r="AH917" s="53">
        <v>4.4107E-2</v>
      </c>
      <c r="AI917" s="54">
        <v>0</v>
      </c>
      <c r="AJ917" s="54">
        <v>1.4768559999999999</v>
      </c>
      <c r="AK917" s="53">
        <v>1.7843999999999998</v>
      </c>
      <c r="AL917" s="53">
        <v>0</v>
      </c>
      <c r="AM917" s="53">
        <v>2.6467999999999998E-2</v>
      </c>
      <c r="AN917" s="53">
        <v>0.100716</v>
      </c>
      <c r="AO917" s="53">
        <v>0</v>
      </c>
      <c r="AP917" s="53">
        <v>1.7505090000000001</v>
      </c>
      <c r="AQ917" s="53">
        <v>1.3822540000000001</v>
      </c>
      <c r="AR917" s="53">
        <v>2.4187E-2</v>
      </c>
      <c r="AS917" s="53">
        <v>2.1975999999999999E-2</v>
      </c>
      <c r="AT917" s="53">
        <v>1.095858</v>
      </c>
      <c r="AU917" s="109">
        <v>0</v>
      </c>
      <c r="AV917" s="109">
        <v>1.8551999999999999E-2</v>
      </c>
    </row>
    <row r="918" spans="1:48" x14ac:dyDescent="0.3">
      <c r="A918" s="9">
        <v>917</v>
      </c>
      <c r="B918" s="3">
        <v>43369</v>
      </c>
      <c r="C918" s="112">
        <v>4.4934669999999999</v>
      </c>
      <c r="D918" s="54">
        <v>1.3603000000000001E-2</v>
      </c>
      <c r="E918" s="112">
        <v>2.2287999999999999E-2</v>
      </c>
      <c r="F918" s="54">
        <v>4.0221539999999996</v>
      </c>
      <c r="G918" s="54">
        <v>1.528262</v>
      </c>
      <c r="H918" s="54">
        <v>5.8408110000000004</v>
      </c>
      <c r="I918" s="54">
        <v>3.4901000000000001E-2</v>
      </c>
      <c r="J918" s="54">
        <v>1.3129040000000001</v>
      </c>
      <c r="K918" s="54">
        <v>0.87214700000000001</v>
      </c>
      <c r="L918" s="54">
        <v>1.483098</v>
      </c>
      <c r="M918" s="54">
        <v>0.13492199999999999</v>
      </c>
      <c r="N918" s="54">
        <v>1.188965</v>
      </c>
      <c r="O918" s="54">
        <v>9.9844000000000002E-2</v>
      </c>
      <c r="P918" s="54">
        <v>5.4447950000000001</v>
      </c>
      <c r="Q918" s="54">
        <v>0</v>
      </c>
      <c r="R918" s="54">
        <v>2.3362999999999998E-2</v>
      </c>
      <c r="S918" s="54">
        <v>2.2377000000000002</v>
      </c>
      <c r="T918" s="54">
        <v>4.0085000000000003E-2</v>
      </c>
      <c r="U918" s="54">
        <v>0</v>
      </c>
      <c r="V918" s="54">
        <v>0</v>
      </c>
      <c r="W918" s="54">
        <v>1.506389</v>
      </c>
      <c r="X918" s="54">
        <v>1.7462999999999999E-2</v>
      </c>
      <c r="Y918" s="54">
        <v>1.2726100000000002</v>
      </c>
      <c r="Z918" s="54">
        <v>0</v>
      </c>
      <c r="AA918" s="54">
        <v>0</v>
      </c>
      <c r="AB918" s="54">
        <v>0</v>
      </c>
      <c r="AC918" s="54">
        <v>0</v>
      </c>
      <c r="AD918" s="54">
        <v>0</v>
      </c>
      <c r="AE918" s="54">
        <v>85.345623000000003</v>
      </c>
      <c r="AF918" s="54">
        <v>6.8618620000000004</v>
      </c>
      <c r="AG918" s="53">
        <v>61.646731000000003</v>
      </c>
      <c r="AH918" s="53">
        <v>4.4095000000000002E-2</v>
      </c>
      <c r="AI918" s="54">
        <v>0</v>
      </c>
      <c r="AJ918" s="54">
        <v>1.4798020000000001</v>
      </c>
      <c r="AK918" s="53">
        <v>1.7801</v>
      </c>
      <c r="AL918" s="53">
        <v>0</v>
      </c>
      <c r="AM918" s="53">
        <v>2.6478999999999999E-2</v>
      </c>
      <c r="AN918" s="53">
        <v>0.10047300000000001</v>
      </c>
      <c r="AO918" s="53">
        <v>0</v>
      </c>
      <c r="AP918" s="53">
        <v>1.7505090000000001</v>
      </c>
      <c r="AQ918" s="53">
        <v>1.3822540000000001</v>
      </c>
      <c r="AR918" s="53">
        <v>2.4187E-2</v>
      </c>
      <c r="AS918" s="53">
        <v>2.1975999999999999E-2</v>
      </c>
      <c r="AT918" s="53">
        <v>1.0947990000000001</v>
      </c>
      <c r="AU918" s="109">
        <v>0</v>
      </c>
      <c r="AV918" s="109">
        <v>1.8644000000000001E-2</v>
      </c>
    </row>
    <row r="919" spans="1:48" x14ac:dyDescent="0.3">
      <c r="A919" s="9">
        <v>918</v>
      </c>
      <c r="B919" s="3">
        <v>43368</v>
      </c>
      <c r="C919" s="112">
        <v>4.4914949999999996</v>
      </c>
      <c r="D919" s="54">
        <v>1.3596E-2</v>
      </c>
      <c r="E919" s="112">
        <v>2.2275E-2</v>
      </c>
      <c r="F919" s="54">
        <v>4.029515</v>
      </c>
      <c r="G919" s="54">
        <v>1.531021</v>
      </c>
      <c r="H919" s="54">
        <v>5.8862370000000004</v>
      </c>
      <c r="I919" s="54">
        <v>3.5290000000000002E-2</v>
      </c>
      <c r="J919" s="54">
        <v>1.3084910000000001</v>
      </c>
      <c r="K919" s="54">
        <v>0.86861699999999997</v>
      </c>
      <c r="L919" s="54">
        <v>1.4865079999999999</v>
      </c>
      <c r="M919" s="54">
        <v>0.134853</v>
      </c>
      <c r="N919" s="54">
        <v>1.193619</v>
      </c>
      <c r="O919" s="54">
        <v>9.9783999999999998E-2</v>
      </c>
      <c r="P919" s="54">
        <v>5.4354610000000001</v>
      </c>
      <c r="Q919" s="54">
        <v>0</v>
      </c>
      <c r="R919" s="54">
        <v>2.3383999999999999E-2</v>
      </c>
      <c r="S919" s="54">
        <v>2.2381000000000002</v>
      </c>
      <c r="T919" s="54">
        <v>4.0639000000000002E-2</v>
      </c>
      <c r="U919" s="54">
        <v>0</v>
      </c>
      <c r="V919" s="54">
        <v>0</v>
      </c>
      <c r="W919" s="54">
        <v>1.5069900000000001</v>
      </c>
      <c r="X919" s="54">
        <v>1.7453E-2</v>
      </c>
      <c r="Y919" s="54">
        <v>1.2729499999999998</v>
      </c>
      <c r="Z919" s="54">
        <v>0</v>
      </c>
      <c r="AA919" s="54">
        <v>0</v>
      </c>
      <c r="AB919" s="54">
        <v>0</v>
      </c>
      <c r="AC919" s="54">
        <v>0</v>
      </c>
      <c r="AD919" s="54">
        <v>0</v>
      </c>
      <c r="AE919" s="54">
        <v>85.252219999999994</v>
      </c>
      <c r="AF919" s="54">
        <v>6.8726719999999997</v>
      </c>
      <c r="AG919" s="53">
        <v>61.783138000000001</v>
      </c>
      <c r="AH919" s="53">
        <v>4.41E-2</v>
      </c>
      <c r="AI919" s="54">
        <v>0</v>
      </c>
      <c r="AJ919" s="54">
        <v>1.4809110000000001</v>
      </c>
      <c r="AK919" s="53">
        <v>1.7784000000000002</v>
      </c>
      <c r="AL919" s="53">
        <v>0</v>
      </c>
      <c r="AM919" s="53">
        <v>2.6915999999999999E-2</v>
      </c>
      <c r="AN919" s="53">
        <v>0.10044500000000001</v>
      </c>
      <c r="AO919" s="53">
        <v>0</v>
      </c>
      <c r="AP919" s="53">
        <v>1.695954</v>
      </c>
      <c r="AQ919" s="53">
        <v>1.3822540000000001</v>
      </c>
      <c r="AR919" s="53">
        <v>2.3932999999999999E-2</v>
      </c>
      <c r="AS919" s="53">
        <v>2.1569000000000001E-2</v>
      </c>
      <c r="AT919" s="53">
        <v>1.0968100000000001</v>
      </c>
      <c r="AU919" s="109">
        <v>0</v>
      </c>
      <c r="AV919" s="109">
        <v>1.891E-2</v>
      </c>
    </row>
    <row r="920" spans="1:48" x14ac:dyDescent="0.3">
      <c r="A920" s="9">
        <v>919</v>
      </c>
      <c r="B920" s="3">
        <v>43367</v>
      </c>
      <c r="C920" s="112">
        <v>4.4885489999999999</v>
      </c>
      <c r="D920" s="54">
        <v>1.3589E-2</v>
      </c>
      <c r="E920" s="112">
        <v>2.2262000000000001E-2</v>
      </c>
      <c r="F920" s="54">
        <v>4.0198790000000004</v>
      </c>
      <c r="G920" s="54">
        <v>1.52603</v>
      </c>
      <c r="H920" s="54">
        <v>5.879162</v>
      </c>
      <c r="I920" s="54">
        <v>3.5834999999999999E-2</v>
      </c>
      <c r="J920" s="54">
        <v>1.2880670000000001</v>
      </c>
      <c r="K920" s="54">
        <v>0.85604800000000003</v>
      </c>
      <c r="L920" s="54">
        <v>1.4843519999999999</v>
      </c>
      <c r="M920" s="54">
        <v>0.13475200000000001</v>
      </c>
      <c r="N920" s="54">
        <v>1.19129</v>
      </c>
      <c r="O920" s="54">
        <v>9.9698999999999996E-2</v>
      </c>
      <c r="P920" s="54">
        <v>5.4200999999999997</v>
      </c>
      <c r="Q920" s="54">
        <v>0</v>
      </c>
      <c r="R920" s="54">
        <v>2.2955E-2</v>
      </c>
      <c r="S920" s="54">
        <v>2.2079999999999997</v>
      </c>
      <c r="T920" s="54">
        <v>4.0769E-2</v>
      </c>
      <c r="U920" s="54">
        <v>0</v>
      </c>
      <c r="V920" s="54">
        <v>0</v>
      </c>
      <c r="W920" s="54">
        <v>1.505986</v>
      </c>
      <c r="X920" s="54">
        <v>1.7447000000000001E-2</v>
      </c>
      <c r="Y920" s="54">
        <v>1.25587</v>
      </c>
      <c r="Z920" s="54">
        <v>0</v>
      </c>
      <c r="AA920" s="54">
        <v>0</v>
      </c>
      <c r="AB920" s="54">
        <v>0</v>
      </c>
      <c r="AC920" s="54">
        <v>0</v>
      </c>
      <c r="AD920" s="54">
        <v>0</v>
      </c>
      <c r="AE920" s="54">
        <v>85.256071000000006</v>
      </c>
      <c r="AF920" s="54">
        <v>6.8511800000000003</v>
      </c>
      <c r="AG920" s="53">
        <v>61.600313999999997</v>
      </c>
      <c r="AH920" s="53">
        <v>4.4027999999999998E-2</v>
      </c>
      <c r="AI920" s="54">
        <v>0</v>
      </c>
      <c r="AJ920" s="54">
        <v>1.48129</v>
      </c>
      <c r="AK920" s="53">
        <v>1.7829000000000002</v>
      </c>
      <c r="AL920" s="53">
        <v>0</v>
      </c>
      <c r="AM920" s="53">
        <v>2.6761E-2</v>
      </c>
      <c r="AN920" s="53">
        <v>9.9350999999999995E-2</v>
      </c>
      <c r="AO920" s="53">
        <v>0</v>
      </c>
      <c r="AP920" s="53">
        <v>1.695954</v>
      </c>
      <c r="AQ920" s="53">
        <v>1.3822540000000001</v>
      </c>
      <c r="AR920" s="53">
        <v>2.3932999999999999E-2</v>
      </c>
      <c r="AS920" s="53">
        <v>2.1569000000000001E-2</v>
      </c>
      <c r="AT920" s="53">
        <v>1.0926579999999999</v>
      </c>
      <c r="AU920" s="109">
        <v>0</v>
      </c>
      <c r="AV920" s="109">
        <v>1.8811000000000001E-2</v>
      </c>
    </row>
    <row r="921" spans="1:48" x14ac:dyDescent="0.3">
      <c r="A921" s="9">
        <v>920</v>
      </c>
      <c r="B921" s="3">
        <v>43364</v>
      </c>
      <c r="C921" s="112">
        <v>4.4800199999999997</v>
      </c>
      <c r="D921" s="54">
        <v>1.3566999999999999E-2</v>
      </c>
      <c r="E921" s="112">
        <v>2.2223E-2</v>
      </c>
      <c r="F921" s="54">
        <v>4.0003159999999998</v>
      </c>
      <c r="G921" s="54">
        <v>1.519558</v>
      </c>
      <c r="H921" s="54">
        <v>5.839029</v>
      </c>
      <c r="I921" s="54">
        <v>3.5654999999999999E-2</v>
      </c>
      <c r="J921" s="54">
        <v>1.2627250000000001</v>
      </c>
      <c r="K921" s="54">
        <v>0.84319900000000003</v>
      </c>
      <c r="L921" s="54">
        <v>1.4790160000000001</v>
      </c>
      <c r="M921" s="54">
        <v>0.13466500000000001</v>
      </c>
      <c r="N921" s="54">
        <v>1.186933</v>
      </c>
      <c r="O921" s="54">
        <v>9.9546999999999997E-2</v>
      </c>
      <c r="P921" s="54">
        <v>5.4199440000000001</v>
      </c>
      <c r="Q921" s="54">
        <v>0</v>
      </c>
      <c r="R921" s="54">
        <v>2.2506000000000002E-2</v>
      </c>
      <c r="S921" s="54">
        <v>2.1704999999999997</v>
      </c>
      <c r="T921" s="54">
        <v>4.0936E-2</v>
      </c>
      <c r="U921" s="54">
        <v>0</v>
      </c>
      <c r="V921" s="54">
        <v>0</v>
      </c>
      <c r="W921" s="54">
        <v>1.5040469999999999</v>
      </c>
      <c r="X921" s="54">
        <v>1.7420000000000001E-2</v>
      </c>
      <c r="Y921" s="54">
        <v>1.2346699999999999</v>
      </c>
      <c r="Z921" s="54">
        <v>0</v>
      </c>
      <c r="AA921" s="54">
        <v>0</v>
      </c>
      <c r="AB921" s="54">
        <v>0</v>
      </c>
      <c r="AC921" s="54">
        <v>0</v>
      </c>
      <c r="AD921" s="54">
        <v>0</v>
      </c>
      <c r="AE921" s="54">
        <v>85.152680000000004</v>
      </c>
      <c r="AF921" s="54">
        <v>6.8340290000000001</v>
      </c>
      <c r="AG921" s="53">
        <v>61.528854000000003</v>
      </c>
      <c r="AH921" s="53">
        <v>4.3872000000000001E-2</v>
      </c>
      <c r="AI921" s="54">
        <v>0</v>
      </c>
      <c r="AJ921" s="54">
        <v>1.4804679999999999</v>
      </c>
      <c r="AK921" s="53">
        <v>1.7812999999999999</v>
      </c>
      <c r="AL921" s="53">
        <v>0</v>
      </c>
      <c r="AM921" s="53">
        <v>2.6481000000000001E-2</v>
      </c>
      <c r="AN921" s="53">
        <v>9.8236000000000004E-2</v>
      </c>
      <c r="AO921" s="53">
        <v>0</v>
      </c>
      <c r="AP921" s="53">
        <v>1.695954</v>
      </c>
      <c r="AQ921" s="53">
        <v>1.3822540000000001</v>
      </c>
      <c r="AR921" s="53">
        <v>2.3932999999999999E-2</v>
      </c>
      <c r="AS921" s="53">
        <v>2.1569000000000001E-2</v>
      </c>
      <c r="AT921" s="53">
        <v>1.0892770000000001</v>
      </c>
      <c r="AU921" s="109">
        <v>0</v>
      </c>
      <c r="AV921" s="109">
        <v>1.8756999999999999E-2</v>
      </c>
    </row>
    <row r="922" spans="1:48" x14ac:dyDescent="0.3">
      <c r="A922" s="9">
        <v>921</v>
      </c>
      <c r="B922" s="3">
        <v>43363</v>
      </c>
      <c r="C922" s="112">
        <v>4.4772970000000001</v>
      </c>
      <c r="D922" s="54">
        <v>1.3559999999999999E-2</v>
      </c>
      <c r="E922" s="112">
        <v>2.2210000000000001E-2</v>
      </c>
      <c r="F922" s="54">
        <v>3.99221</v>
      </c>
      <c r="G922" s="54">
        <v>1.520465</v>
      </c>
      <c r="H922" s="54">
        <v>5.7959699999999996</v>
      </c>
      <c r="I922" s="54">
        <v>3.5900000000000001E-2</v>
      </c>
      <c r="J922" s="54">
        <v>1.269555</v>
      </c>
      <c r="K922" s="54">
        <v>0.85241100000000003</v>
      </c>
      <c r="L922" s="54">
        <v>1.480834</v>
      </c>
      <c r="M922" s="54">
        <v>0.134606</v>
      </c>
      <c r="N922" s="54">
        <v>1.1863300000000001</v>
      </c>
      <c r="O922" s="54">
        <v>9.9505999999999997E-2</v>
      </c>
      <c r="P922" s="54">
        <v>5.4173999999999998</v>
      </c>
      <c r="Q922" s="54">
        <v>0</v>
      </c>
      <c r="R922" s="54">
        <v>2.2467999999999998E-2</v>
      </c>
      <c r="S922" s="54">
        <v>2.1777000000000002</v>
      </c>
      <c r="T922" s="54">
        <v>4.0788999999999999E-2</v>
      </c>
      <c r="U922" s="54">
        <v>0</v>
      </c>
      <c r="V922" s="54">
        <v>0</v>
      </c>
      <c r="W922" s="54">
        <v>1.5033730000000001</v>
      </c>
      <c r="X922" s="54">
        <v>1.7412E-2</v>
      </c>
      <c r="Y922" s="54">
        <v>1.23878</v>
      </c>
      <c r="Z922" s="54">
        <v>0</v>
      </c>
      <c r="AA922" s="54">
        <v>0</v>
      </c>
      <c r="AB922" s="54">
        <v>0</v>
      </c>
      <c r="AC922" s="54">
        <v>0</v>
      </c>
      <c r="AD922" s="54">
        <v>0</v>
      </c>
      <c r="AE922" s="54">
        <v>85.164180999999999</v>
      </c>
      <c r="AF922" s="54">
        <v>6.8295620000000001</v>
      </c>
      <c r="AG922" s="53">
        <v>61.461722999999999</v>
      </c>
      <c r="AH922" s="53">
        <v>4.3867999999999997E-2</v>
      </c>
      <c r="AI922" s="54">
        <v>0</v>
      </c>
      <c r="AJ922" s="54">
        <v>1.479652</v>
      </c>
      <c r="AK922" s="53">
        <v>1.7779</v>
      </c>
      <c r="AL922" s="53">
        <v>0</v>
      </c>
      <c r="AM922" s="53">
        <v>2.6460000000000001E-2</v>
      </c>
      <c r="AN922" s="53">
        <v>9.8127000000000006E-2</v>
      </c>
      <c r="AO922" s="53">
        <v>0</v>
      </c>
      <c r="AP922" s="53">
        <v>1.695954</v>
      </c>
      <c r="AQ922" s="53">
        <v>1.3822540000000001</v>
      </c>
      <c r="AR922" s="53">
        <v>2.3932999999999999E-2</v>
      </c>
      <c r="AS922" s="53">
        <v>2.1569000000000001E-2</v>
      </c>
      <c r="AT922" s="53">
        <v>1.090816</v>
      </c>
      <c r="AU922" s="109">
        <v>0</v>
      </c>
      <c r="AV922" s="109">
        <v>1.8867999999999999E-2</v>
      </c>
    </row>
    <row r="923" spans="1:48" x14ac:dyDescent="0.3">
      <c r="A923" s="9">
        <v>922</v>
      </c>
      <c r="B923" s="3">
        <v>43362</v>
      </c>
      <c r="C923" s="112">
        <v>4.4744910000000004</v>
      </c>
      <c r="D923" s="54">
        <v>1.3553000000000001E-2</v>
      </c>
      <c r="E923" s="112">
        <v>2.2200000000000001E-2</v>
      </c>
      <c r="F923" s="54">
        <v>3.9882810000000002</v>
      </c>
      <c r="G923" s="54">
        <v>1.5167889999999999</v>
      </c>
      <c r="H923" s="54">
        <v>5.8171010000000001</v>
      </c>
      <c r="I923" s="54">
        <v>3.6041999999999998E-2</v>
      </c>
      <c r="J923" s="54">
        <v>1.2518530000000001</v>
      </c>
      <c r="K923" s="54">
        <v>0.84370400000000001</v>
      </c>
      <c r="L923" s="54">
        <v>1.4791799999999999</v>
      </c>
      <c r="M923" s="54">
        <v>0.134524</v>
      </c>
      <c r="N923" s="54">
        <v>1.1849449999999999</v>
      </c>
      <c r="O923" s="54">
        <v>9.9478999999999998E-2</v>
      </c>
      <c r="P923" s="54">
        <v>5.4110659999999999</v>
      </c>
      <c r="Q923" s="54">
        <v>0</v>
      </c>
      <c r="R923" s="54">
        <v>2.2057E-2</v>
      </c>
      <c r="S923" s="54">
        <v>2.1496999999999997</v>
      </c>
      <c r="T923" s="54">
        <v>4.0849999999999997E-2</v>
      </c>
      <c r="U923" s="54">
        <v>0</v>
      </c>
      <c r="V923" s="54">
        <v>0</v>
      </c>
      <c r="W923" s="54">
        <v>1.498426</v>
      </c>
      <c r="X923" s="54">
        <v>1.7402000000000001E-2</v>
      </c>
      <c r="Y923" s="54">
        <v>1.22289</v>
      </c>
      <c r="Z923" s="54">
        <v>0</v>
      </c>
      <c r="AA923" s="54">
        <v>0</v>
      </c>
      <c r="AB923" s="54">
        <v>0</v>
      </c>
      <c r="AC923" s="54">
        <v>0</v>
      </c>
      <c r="AD923" s="54">
        <v>0</v>
      </c>
      <c r="AE923" s="54">
        <v>85.104748000000001</v>
      </c>
      <c r="AF923" s="54">
        <v>6.8014869999999998</v>
      </c>
      <c r="AG923" s="53">
        <v>61.313999000000003</v>
      </c>
      <c r="AH923" s="53">
        <v>4.3825000000000003E-2</v>
      </c>
      <c r="AI923" s="54">
        <v>0</v>
      </c>
      <c r="AJ923" s="54">
        <v>1.4769600000000001</v>
      </c>
      <c r="AK923" s="53">
        <v>1.7830999999999999</v>
      </c>
      <c r="AL923" s="53">
        <v>0</v>
      </c>
      <c r="AM923" s="53">
        <v>2.6564999999999998E-2</v>
      </c>
      <c r="AN923" s="53">
        <v>9.7268999999999994E-2</v>
      </c>
      <c r="AO923" s="53">
        <v>0</v>
      </c>
      <c r="AP923" s="53">
        <v>1.695954</v>
      </c>
      <c r="AQ923" s="53">
        <v>1.3822540000000001</v>
      </c>
      <c r="AR923" s="53">
        <v>2.3932999999999999E-2</v>
      </c>
      <c r="AS923" s="53">
        <v>2.1569000000000001E-2</v>
      </c>
      <c r="AT923" s="53">
        <v>1.089213</v>
      </c>
      <c r="AU923" s="109">
        <v>0</v>
      </c>
      <c r="AV923" s="109">
        <v>1.8880999999999998E-2</v>
      </c>
    </row>
    <row r="924" spans="1:48" x14ac:dyDescent="0.3">
      <c r="A924" s="9">
        <v>923</v>
      </c>
      <c r="B924" s="3">
        <v>43361</v>
      </c>
      <c r="C924" s="112">
        <v>4.4717140000000004</v>
      </c>
      <c r="D924" s="54">
        <v>1.3546000000000001E-2</v>
      </c>
      <c r="E924" s="112">
        <v>2.2187999999999999E-2</v>
      </c>
      <c r="F924" s="54">
        <v>3.9654410000000002</v>
      </c>
      <c r="G924" s="54">
        <v>1.5124359999999999</v>
      </c>
      <c r="H924" s="54">
        <v>5.7305320000000002</v>
      </c>
      <c r="I924" s="54">
        <v>3.5464000000000002E-2</v>
      </c>
      <c r="J924" s="54">
        <v>1.246961</v>
      </c>
      <c r="K924" s="54">
        <v>0.84005799999999997</v>
      </c>
      <c r="L924" s="54">
        <v>1.475233</v>
      </c>
      <c r="M924" s="54">
        <v>0.13448499999999999</v>
      </c>
      <c r="N924" s="54">
        <v>1.1755960000000001</v>
      </c>
      <c r="O924" s="54">
        <v>9.9640000000000006E-2</v>
      </c>
      <c r="P924" s="54">
        <v>5.4185650000000001</v>
      </c>
      <c r="Q924" s="54">
        <v>0</v>
      </c>
      <c r="R924" s="54">
        <v>2.2013999999999999E-2</v>
      </c>
      <c r="S924" s="54">
        <v>2.1427999999999998</v>
      </c>
      <c r="T924" s="54">
        <v>4.0006E-2</v>
      </c>
      <c r="U924" s="54">
        <v>0</v>
      </c>
      <c r="V924" s="54">
        <v>0</v>
      </c>
      <c r="W924" s="54">
        <v>1.489374</v>
      </c>
      <c r="X924" s="54">
        <v>1.7405E-2</v>
      </c>
      <c r="Y924" s="54">
        <v>1.2189800000000002</v>
      </c>
      <c r="Z924" s="54">
        <v>0</v>
      </c>
      <c r="AA924" s="54">
        <v>0</v>
      </c>
      <c r="AB924" s="54">
        <v>0</v>
      </c>
      <c r="AC924" s="54">
        <v>0</v>
      </c>
      <c r="AD924" s="54">
        <v>0</v>
      </c>
      <c r="AE924" s="54">
        <v>85.244868999999994</v>
      </c>
      <c r="AF924" s="54">
        <v>6.7999150000000004</v>
      </c>
      <c r="AG924" s="53">
        <v>61.152780999999997</v>
      </c>
      <c r="AH924" s="53">
        <v>4.3795000000000001E-2</v>
      </c>
      <c r="AI924" s="54">
        <v>0</v>
      </c>
      <c r="AJ924" s="54">
        <v>1.4697610000000001</v>
      </c>
      <c r="AK924" s="53">
        <v>1.7819000000000003</v>
      </c>
      <c r="AL924" s="53">
        <v>0</v>
      </c>
      <c r="AM924" s="53">
        <v>2.5968000000000001E-2</v>
      </c>
      <c r="AN924" s="53">
        <v>9.7267999999999993E-2</v>
      </c>
      <c r="AO924" s="53">
        <v>0</v>
      </c>
      <c r="AP924" s="53">
        <v>1.6422760000000001</v>
      </c>
      <c r="AQ924" s="53">
        <v>1.3822540000000001</v>
      </c>
      <c r="AR924" s="53">
        <v>2.367E-2</v>
      </c>
      <c r="AS924" s="53">
        <v>2.1266E-2</v>
      </c>
      <c r="AT924" s="53">
        <v>1.0866899999999999</v>
      </c>
      <c r="AU924" s="109">
        <v>0</v>
      </c>
      <c r="AV924" s="109">
        <v>1.8425E-2</v>
      </c>
    </row>
    <row r="925" spans="1:48" x14ac:dyDescent="0.3">
      <c r="A925" s="9">
        <v>924</v>
      </c>
      <c r="B925" s="3">
        <v>43360</v>
      </c>
      <c r="C925" s="112">
        <v>4.4695349999999996</v>
      </c>
      <c r="D925" s="54">
        <v>1.354E-2</v>
      </c>
      <c r="E925" s="112">
        <v>2.2175E-2</v>
      </c>
      <c r="F925" s="54">
        <v>3.9355540000000002</v>
      </c>
      <c r="G925" s="54">
        <v>1.50671</v>
      </c>
      <c r="H925" s="54">
        <v>5.5629090000000003</v>
      </c>
      <c r="I925" s="54">
        <v>3.4471000000000002E-2</v>
      </c>
      <c r="J925" s="54">
        <v>1.245644</v>
      </c>
      <c r="K925" s="54">
        <v>0.85027399999999997</v>
      </c>
      <c r="L925" s="54">
        <v>1.4730700000000001</v>
      </c>
      <c r="M925" s="54">
        <v>0.13448399999999999</v>
      </c>
      <c r="N925" s="54">
        <v>1.1671039999999999</v>
      </c>
      <c r="O925" s="54">
        <v>9.9654000000000006E-2</v>
      </c>
      <c r="P925" s="54">
        <v>5.43215</v>
      </c>
      <c r="Q925" s="54">
        <v>0</v>
      </c>
      <c r="R925" s="54">
        <v>2.1971000000000001E-2</v>
      </c>
      <c r="S925" s="54">
        <v>2.1480999999999999</v>
      </c>
      <c r="T925" s="54">
        <v>3.9391000000000002E-2</v>
      </c>
      <c r="U925" s="54">
        <v>0</v>
      </c>
      <c r="V925" s="54">
        <v>0</v>
      </c>
      <c r="W925" s="54">
        <v>1.4974749999999999</v>
      </c>
      <c r="X925" s="54">
        <v>1.7403999999999999E-2</v>
      </c>
      <c r="Y925" s="54">
        <v>1.2220499999999999</v>
      </c>
      <c r="Z925" s="54">
        <v>0</v>
      </c>
      <c r="AA925" s="54">
        <v>0</v>
      </c>
      <c r="AB925" s="54">
        <v>0</v>
      </c>
      <c r="AC925" s="54">
        <v>0</v>
      </c>
      <c r="AD925" s="54">
        <v>0</v>
      </c>
      <c r="AE925" s="54">
        <v>85.524647000000002</v>
      </c>
      <c r="AF925" s="54">
        <v>6.7870299999999997</v>
      </c>
      <c r="AG925" s="53">
        <v>60.995294999999999</v>
      </c>
      <c r="AH925" s="53">
        <v>4.3742999999999997E-2</v>
      </c>
      <c r="AI925" s="54">
        <v>0</v>
      </c>
      <c r="AJ925" s="54">
        <v>1.47296</v>
      </c>
      <c r="AK925" s="53">
        <v>1.7842</v>
      </c>
      <c r="AL925" s="53">
        <v>0</v>
      </c>
      <c r="AM925" s="53">
        <v>2.5173999999999998E-2</v>
      </c>
      <c r="AN925" s="53">
        <v>9.7193000000000002E-2</v>
      </c>
      <c r="AO925" s="53">
        <v>0</v>
      </c>
      <c r="AP925" s="53">
        <v>1.6422760000000001</v>
      </c>
      <c r="AQ925" s="53">
        <v>1.3822540000000001</v>
      </c>
      <c r="AR925" s="53">
        <v>2.367E-2</v>
      </c>
      <c r="AS925" s="53">
        <v>2.1266E-2</v>
      </c>
      <c r="AT925" s="53">
        <v>1.0831740000000001</v>
      </c>
      <c r="AU925" s="109">
        <v>0</v>
      </c>
      <c r="AV925" s="109">
        <v>1.7853999999999998E-2</v>
      </c>
    </row>
    <row r="926" spans="1:48" x14ac:dyDescent="0.3">
      <c r="A926" s="9">
        <v>925</v>
      </c>
      <c r="B926" s="3">
        <v>43357</v>
      </c>
      <c r="C926" s="112">
        <v>4.462243</v>
      </c>
      <c r="D926" s="54">
        <v>1.3520000000000001E-2</v>
      </c>
      <c r="E926" s="112">
        <v>2.214E-2</v>
      </c>
      <c r="F926" s="54">
        <v>3.9579110000000002</v>
      </c>
      <c r="G926" s="54">
        <v>1.514904</v>
      </c>
      <c r="H926" s="54">
        <v>5.6795479999999996</v>
      </c>
      <c r="I926" s="54">
        <v>3.6084999999999999E-2</v>
      </c>
      <c r="J926" s="54">
        <v>1.2458899999999999</v>
      </c>
      <c r="K926" s="54">
        <v>0.83953199999999994</v>
      </c>
      <c r="L926" s="54">
        <v>1.4837229999999999</v>
      </c>
      <c r="M926" s="54">
        <v>0.13425799999999999</v>
      </c>
      <c r="N926" s="54">
        <v>1.1825760000000001</v>
      </c>
      <c r="O926" s="54">
        <v>9.9668999999999994E-2</v>
      </c>
      <c r="P926" s="54">
        <v>5.3798529999999998</v>
      </c>
      <c r="Q926" s="54">
        <v>0</v>
      </c>
      <c r="R926" s="54">
        <v>2.1762E-2</v>
      </c>
      <c r="S926" s="54">
        <v>2.1282000000000001</v>
      </c>
      <c r="T926" s="54">
        <v>4.1131000000000001E-2</v>
      </c>
      <c r="U926" s="54">
        <v>0</v>
      </c>
      <c r="V926" s="54">
        <v>0</v>
      </c>
      <c r="W926" s="54">
        <v>1.492532</v>
      </c>
      <c r="X926" s="54">
        <v>1.7401E-2</v>
      </c>
      <c r="Y926" s="54">
        <v>1.21058</v>
      </c>
      <c r="Z926" s="54">
        <v>0</v>
      </c>
      <c r="AA926" s="54">
        <v>0</v>
      </c>
      <c r="AB926" s="54">
        <v>0</v>
      </c>
      <c r="AC926" s="54">
        <v>0</v>
      </c>
      <c r="AD926" s="54">
        <v>0</v>
      </c>
      <c r="AE926" s="54">
        <v>84.589777999999995</v>
      </c>
      <c r="AF926" s="54">
        <v>6.80098</v>
      </c>
      <c r="AG926" s="53">
        <v>61.177506999999999</v>
      </c>
      <c r="AH926" s="53">
        <v>4.3635E-2</v>
      </c>
      <c r="AI926" s="54">
        <v>0</v>
      </c>
      <c r="AJ926" s="54">
        <v>1.4708680000000001</v>
      </c>
      <c r="AK926" s="53">
        <v>1.7767999999999999</v>
      </c>
      <c r="AL926" s="53">
        <v>0</v>
      </c>
      <c r="AM926" s="53">
        <v>2.6672999999999999E-2</v>
      </c>
      <c r="AN926" s="53">
        <v>9.6822000000000005E-2</v>
      </c>
      <c r="AO926" s="53">
        <v>0</v>
      </c>
      <c r="AP926" s="53">
        <v>1.6422760000000001</v>
      </c>
      <c r="AQ926" s="53">
        <v>1.3822540000000001</v>
      </c>
      <c r="AR926" s="53">
        <v>2.367E-2</v>
      </c>
      <c r="AS926" s="53">
        <v>2.1266E-2</v>
      </c>
      <c r="AT926" s="53">
        <v>1.089461</v>
      </c>
      <c r="AU926" s="109">
        <v>0</v>
      </c>
      <c r="AV926" s="109">
        <v>1.8775E-2</v>
      </c>
    </row>
    <row r="927" spans="1:48" x14ac:dyDescent="0.3">
      <c r="A927" s="9">
        <v>926</v>
      </c>
      <c r="B927" s="3">
        <v>43356</v>
      </c>
      <c r="C927" s="112">
        <v>4.4597910000000001</v>
      </c>
      <c r="D927" s="54">
        <v>1.3518000000000001E-2</v>
      </c>
      <c r="E927" s="112">
        <v>2.2127999999999998E-2</v>
      </c>
      <c r="F927" s="54">
        <v>3.9350350000000001</v>
      </c>
      <c r="G927" s="54">
        <v>1.5072270000000001</v>
      </c>
      <c r="H927" s="54">
        <v>5.6219989999999997</v>
      </c>
      <c r="I927" s="54">
        <v>3.6041999999999998E-2</v>
      </c>
      <c r="J927" s="54">
        <v>1.2230589999999999</v>
      </c>
      <c r="K927" s="54">
        <v>0.83051699999999995</v>
      </c>
      <c r="L927" s="54">
        <v>1.4747079999999999</v>
      </c>
      <c r="M927" s="54">
        <v>0.13420000000000001</v>
      </c>
      <c r="N927" s="54">
        <v>1.1742809999999999</v>
      </c>
      <c r="O927" s="54">
        <v>9.9682999999999994E-2</v>
      </c>
      <c r="P927" s="54">
        <v>5.3748170000000002</v>
      </c>
      <c r="Q927" s="54">
        <v>0</v>
      </c>
      <c r="R927" s="54">
        <v>2.1398E-2</v>
      </c>
      <c r="S927" s="54">
        <v>2.0733000000000001</v>
      </c>
      <c r="T927" s="54">
        <v>4.0972000000000001E-2</v>
      </c>
      <c r="U927" s="54">
        <v>0</v>
      </c>
      <c r="V927" s="54">
        <v>0</v>
      </c>
      <c r="W927" s="54">
        <v>1.4956320000000001</v>
      </c>
      <c r="X927" s="54">
        <v>1.7399999999999999E-2</v>
      </c>
      <c r="Y927" s="54">
        <v>1.17883</v>
      </c>
      <c r="Z927" s="54">
        <v>0</v>
      </c>
      <c r="AA927" s="54">
        <v>0</v>
      </c>
      <c r="AB927" s="54">
        <v>0</v>
      </c>
      <c r="AC927" s="54">
        <v>0</v>
      </c>
      <c r="AD927" s="54">
        <v>0</v>
      </c>
      <c r="AE927" s="54">
        <v>84.561779000000001</v>
      </c>
      <c r="AF927" s="54">
        <v>6.8010089999999996</v>
      </c>
      <c r="AG927" s="53">
        <v>60.862715999999999</v>
      </c>
      <c r="AH927" s="53">
        <v>4.3588000000000002E-2</v>
      </c>
      <c r="AI927" s="54">
        <v>0</v>
      </c>
      <c r="AJ927" s="54">
        <v>1.4737769999999999</v>
      </c>
      <c r="AK927" s="53">
        <v>1.7656000000000001</v>
      </c>
      <c r="AL927" s="53">
        <v>0</v>
      </c>
      <c r="AM927" s="53">
        <v>2.6661000000000001E-2</v>
      </c>
      <c r="AN927" s="53">
        <v>9.6421999999999994E-2</v>
      </c>
      <c r="AO927" s="53">
        <v>0</v>
      </c>
      <c r="AP927" s="53">
        <v>1.6422760000000001</v>
      </c>
      <c r="AQ927" s="53">
        <v>1.3822540000000001</v>
      </c>
      <c r="AR927" s="53">
        <v>2.367E-2</v>
      </c>
      <c r="AS927" s="53">
        <v>2.1266E-2</v>
      </c>
      <c r="AT927" s="53">
        <v>1.082417</v>
      </c>
      <c r="AU927" s="109">
        <v>0</v>
      </c>
      <c r="AV927" s="109">
        <v>1.9016000000000002E-2</v>
      </c>
    </row>
    <row r="928" spans="1:48" x14ac:dyDescent="0.3">
      <c r="A928" s="9">
        <v>927</v>
      </c>
      <c r="B928" s="3">
        <v>43355</v>
      </c>
      <c r="C928" s="112">
        <v>4.457414</v>
      </c>
      <c r="D928" s="54">
        <v>1.3512E-2</v>
      </c>
      <c r="E928" s="112">
        <v>2.2119E-2</v>
      </c>
      <c r="F928" s="54">
        <v>3.9348730000000001</v>
      </c>
      <c r="G928" s="54">
        <v>1.5089779999999999</v>
      </c>
      <c r="H928" s="54">
        <v>5.6642099999999997</v>
      </c>
      <c r="I928" s="54">
        <v>3.6428000000000002E-2</v>
      </c>
      <c r="J928" s="54">
        <v>1.2278519999999999</v>
      </c>
      <c r="K928" s="54">
        <v>0.823349</v>
      </c>
      <c r="L928" s="54">
        <v>1.47373</v>
      </c>
      <c r="M928" s="54">
        <v>0.134155</v>
      </c>
      <c r="N928" s="54">
        <v>1.1775260000000001</v>
      </c>
      <c r="O928" s="54">
        <v>9.9615999999999996E-2</v>
      </c>
      <c r="P928" s="54">
        <v>5.3816189999999997</v>
      </c>
      <c r="Q928" s="54">
        <v>0</v>
      </c>
      <c r="R928" s="54">
        <v>2.1458000000000001E-2</v>
      </c>
      <c r="S928" s="54">
        <v>2.0796999999999999</v>
      </c>
      <c r="T928" s="54">
        <v>4.1280999999999998E-2</v>
      </c>
      <c r="U928" s="54">
        <v>0</v>
      </c>
      <c r="V928" s="54">
        <v>0</v>
      </c>
      <c r="W928" s="54">
        <v>1.495258</v>
      </c>
      <c r="X928" s="54">
        <v>1.7401E-2</v>
      </c>
      <c r="Y928" s="54">
        <v>1.1827000000000001</v>
      </c>
      <c r="Z928" s="54">
        <v>0</v>
      </c>
      <c r="AA928" s="54">
        <v>0</v>
      </c>
      <c r="AB928" s="54">
        <v>0</v>
      </c>
      <c r="AC928" s="54">
        <v>0</v>
      </c>
      <c r="AD928" s="54">
        <v>0</v>
      </c>
      <c r="AE928" s="54">
        <v>84.759972000000005</v>
      </c>
      <c r="AF928" s="54">
        <v>6.8077170000000002</v>
      </c>
      <c r="AG928" s="53">
        <v>60.726000999999997</v>
      </c>
      <c r="AH928" s="53">
        <v>4.3588000000000002E-2</v>
      </c>
      <c r="AI928" s="54">
        <v>0</v>
      </c>
      <c r="AJ928" s="54">
        <v>1.4740899999999999</v>
      </c>
      <c r="AK928" s="53">
        <v>1.7687000000000002</v>
      </c>
      <c r="AL928" s="53">
        <v>0</v>
      </c>
      <c r="AM928" s="53">
        <v>2.6641000000000001E-2</v>
      </c>
      <c r="AN928" s="53">
        <v>9.6560000000000007E-2</v>
      </c>
      <c r="AO928" s="53">
        <v>0</v>
      </c>
      <c r="AP928" s="53">
        <v>1.6422760000000001</v>
      </c>
      <c r="AQ928" s="53">
        <v>1.3822540000000001</v>
      </c>
      <c r="AR928" s="53">
        <v>2.367E-2</v>
      </c>
      <c r="AS928" s="53">
        <v>2.1266E-2</v>
      </c>
      <c r="AT928" s="53">
        <v>1.0812409999999999</v>
      </c>
      <c r="AU928" s="109">
        <v>0</v>
      </c>
      <c r="AV928" s="109">
        <v>1.9050999999999998E-2</v>
      </c>
    </row>
    <row r="929" spans="1:48" x14ac:dyDescent="0.3">
      <c r="A929" s="9">
        <v>928</v>
      </c>
      <c r="B929" s="3">
        <v>43354</v>
      </c>
      <c r="C929" s="112">
        <v>4.4549640000000004</v>
      </c>
      <c r="D929" s="54">
        <v>1.3506000000000001E-2</v>
      </c>
      <c r="E929" s="112">
        <v>2.2107999999999999E-2</v>
      </c>
      <c r="F929" s="54">
        <v>3.930253</v>
      </c>
      <c r="G929" s="54">
        <v>1.509317</v>
      </c>
      <c r="H929" s="54">
        <v>5.6508399999999996</v>
      </c>
      <c r="I929" s="54">
        <v>3.6423999999999998E-2</v>
      </c>
      <c r="J929" s="54">
        <v>1.217322</v>
      </c>
      <c r="K929" s="54">
        <v>0.81904500000000002</v>
      </c>
      <c r="L929" s="54">
        <v>1.4732460000000001</v>
      </c>
      <c r="M929" s="54">
        <v>0.13414799999999999</v>
      </c>
      <c r="N929" s="54">
        <v>1.1740409999999999</v>
      </c>
      <c r="O929" s="54">
        <v>9.9568000000000004E-2</v>
      </c>
      <c r="P929" s="54">
        <v>5.3935240000000002</v>
      </c>
      <c r="Q929" s="54">
        <v>0</v>
      </c>
      <c r="R929" s="54">
        <v>2.1319999999999999E-2</v>
      </c>
      <c r="S929" s="54">
        <v>2.0674999999999999</v>
      </c>
      <c r="T929" s="54">
        <v>4.1065999999999998E-2</v>
      </c>
      <c r="U929" s="54">
        <v>0</v>
      </c>
      <c r="V929" s="54">
        <v>0</v>
      </c>
      <c r="W929" s="54">
        <v>1.49813</v>
      </c>
      <c r="X929" s="54">
        <v>1.7403999999999999E-2</v>
      </c>
      <c r="Y929" s="54">
        <v>1.17669</v>
      </c>
      <c r="Z929" s="54">
        <v>0</v>
      </c>
      <c r="AA929" s="54">
        <v>0</v>
      </c>
      <c r="AB929" s="54">
        <v>0</v>
      </c>
      <c r="AC929" s="54">
        <v>0</v>
      </c>
      <c r="AD929" s="54">
        <v>0</v>
      </c>
      <c r="AE929" s="54">
        <v>84.806616000000005</v>
      </c>
      <c r="AF929" s="54">
        <v>6.8069300000000004</v>
      </c>
      <c r="AG929" s="53">
        <v>60.755243</v>
      </c>
      <c r="AH929" s="53">
        <v>4.3538E-2</v>
      </c>
      <c r="AI929" s="54">
        <v>0</v>
      </c>
      <c r="AJ929" s="54">
        <v>1.4767490000000001</v>
      </c>
      <c r="AK929" s="53">
        <v>1.7717000000000001</v>
      </c>
      <c r="AL929" s="53">
        <v>0</v>
      </c>
      <c r="AM929" s="53">
        <v>2.6775E-2</v>
      </c>
      <c r="AN929" s="53">
        <v>9.6160999999999996E-2</v>
      </c>
      <c r="AO929" s="53">
        <v>0</v>
      </c>
      <c r="AP929" s="53">
        <v>1.65771</v>
      </c>
      <c r="AQ929" s="53">
        <v>1.3822540000000001</v>
      </c>
      <c r="AR929" s="53">
        <v>2.3765999999999999E-2</v>
      </c>
      <c r="AS929" s="53">
        <v>2.0965000000000001E-2</v>
      </c>
      <c r="AT929" s="53">
        <v>1.0807500000000001</v>
      </c>
      <c r="AU929" s="109">
        <v>0</v>
      </c>
      <c r="AV929" s="109">
        <v>1.8939000000000001E-2</v>
      </c>
    </row>
    <row r="930" spans="1:48" x14ac:dyDescent="0.3">
      <c r="A930" s="9">
        <v>929</v>
      </c>
      <c r="B930" s="3">
        <v>43353</v>
      </c>
      <c r="C930" s="112">
        <v>4.4523400000000004</v>
      </c>
      <c r="D930" s="54">
        <v>1.35E-2</v>
      </c>
      <c r="E930" s="112">
        <v>2.2098E-2</v>
      </c>
      <c r="F930" s="54">
        <v>3.9408810000000001</v>
      </c>
      <c r="G930" s="54">
        <v>1.5107459999999999</v>
      </c>
      <c r="H930" s="54">
        <v>5.6560499999999996</v>
      </c>
      <c r="I930" s="54">
        <v>3.6748000000000003E-2</v>
      </c>
      <c r="J930" s="54">
        <v>1.232367</v>
      </c>
      <c r="K930" s="54">
        <v>0.83701800000000004</v>
      </c>
      <c r="L930" s="54">
        <v>1.4768859999999999</v>
      </c>
      <c r="M930" s="54">
        <v>0.134128</v>
      </c>
      <c r="N930" s="54">
        <v>1.1783220000000001</v>
      </c>
      <c r="O930" s="54">
        <v>9.9562999999999999E-2</v>
      </c>
      <c r="P930" s="54">
        <v>5.3964809999999996</v>
      </c>
      <c r="Q930" s="54">
        <v>0</v>
      </c>
      <c r="R930" s="54">
        <v>2.1699E-2</v>
      </c>
      <c r="S930" s="54">
        <v>2.1044</v>
      </c>
      <c r="T930" s="54">
        <v>4.1001000000000003E-2</v>
      </c>
      <c r="U930" s="54">
        <v>0</v>
      </c>
      <c r="V930" s="54">
        <v>0</v>
      </c>
      <c r="W930" s="54">
        <v>1.5006299999999999</v>
      </c>
      <c r="X930" s="54">
        <v>1.7406999999999999E-2</v>
      </c>
      <c r="Y930" s="54">
        <v>1.1982299999999999</v>
      </c>
      <c r="Z930" s="54">
        <v>0</v>
      </c>
      <c r="AA930" s="54">
        <v>0</v>
      </c>
      <c r="AB930" s="54">
        <v>0</v>
      </c>
      <c r="AC930" s="54">
        <v>0</v>
      </c>
      <c r="AD930" s="54">
        <v>0</v>
      </c>
      <c r="AE930" s="54">
        <v>84.821864000000005</v>
      </c>
      <c r="AF930" s="54">
        <v>6.8091850000000003</v>
      </c>
      <c r="AG930" s="53">
        <v>60.916525</v>
      </c>
      <c r="AH930" s="53">
        <v>4.3539000000000001E-2</v>
      </c>
      <c r="AI930" s="54">
        <v>0</v>
      </c>
      <c r="AJ930" s="54">
        <v>1.4781120000000001</v>
      </c>
      <c r="AK930" s="53">
        <v>1.7801999999999998</v>
      </c>
      <c r="AL930" s="53">
        <v>0</v>
      </c>
      <c r="AM930" s="53">
        <v>2.6672999999999999E-2</v>
      </c>
      <c r="AN930" s="53">
        <v>9.6859000000000001E-2</v>
      </c>
      <c r="AO930" s="53">
        <v>0</v>
      </c>
      <c r="AP930" s="53">
        <v>1.65771</v>
      </c>
      <c r="AQ930" s="53">
        <v>1.3822540000000001</v>
      </c>
      <c r="AR930" s="53">
        <v>2.3765999999999999E-2</v>
      </c>
      <c r="AS930" s="53">
        <v>2.0965000000000001E-2</v>
      </c>
      <c r="AT930" s="53">
        <v>1.0845560000000001</v>
      </c>
      <c r="AU930" s="109">
        <v>0</v>
      </c>
      <c r="AV930" s="109">
        <v>1.8991000000000001E-2</v>
      </c>
    </row>
    <row r="931" spans="1:48" x14ac:dyDescent="0.3">
      <c r="A931" s="9">
        <v>930</v>
      </c>
      <c r="B931" s="3">
        <v>43350</v>
      </c>
      <c r="C931" s="112">
        <v>4.4456530000000001</v>
      </c>
      <c r="D931" s="54">
        <v>1.3481E-2</v>
      </c>
      <c r="E931" s="112">
        <v>2.2072999999999999E-2</v>
      </c>
      <c r="F931" s="54">
        <v>3.9318659999999999</v>
      </c>
      <c r="G931" s="54">
        <v>1.5123899999999999</v>
      </c>
      <c r="H931" s="54">
        <v>5.6859070000000003</v>
      </c>
      <c r="I931" s="54">
        <v>3.7386999999999997E-2</v>
      </c>
      <c r="J931" s="54">
        <v>1.22994</v>
      </c>
      <c r="K931" s="54">
        <v>0.83711000000000002</v>
      </c>
      <c r="L931" s="54">
        <v>1.4734229999999999</v>
      </c>
      <c r="M931" s="54">
        <v>0.13390199999999999</v>
      </c>
      <c r="N931" s="54">
        <v>1.184836</v>
      </c>
      <c r="O931" s="54">
        <v>9.9439E-2</v>
      </c>
      <c r="P931" s="54">
        <v>5.3739509999999999</v>
      </c>
      <c r="Q931" s="54">
        <v>0</v>
      </c>
      <c r="R931" s="54">
        <v>2.1735000000000001E-2</v>
      </c>
      <c r="S931" s="54">
        <v>2.0903999999999998</v>
      </c>
      <c r="T931" s="54">
        <v>4.1848000000000003E-2</v>
      </c>
      <c r="U931" s="54">
        <v>0</v>
      </c>
      <c r="V931" s="54">
        <v>0</v>
      </c>
      <c r="W931" s="54">
        <v>1.5029980000000001</v>
      </c>
      <c r="X931" s="54">
        <v>1.7378000000000001E-2</v>
      </c>
      <c r="Y931" s="54">
        <v>1.19032</v>
      </c>
      <c r="Z931" s="54">
        <v>0</v>
      </c>
      <c r="AA931" s="54">
        <v>0</v>
      </c>
      <c r="AB931" s="54">
        <v>0</v>
      </c>
      <c r="AC931" s="54">
        <v>0</v>
      </c>
      <c r="AD931" s="54">
        <v>0</v>
      </c>
      <c r="AE931" s="54">
        <v>84.406751999999997</v>
      </c>
      <c r="AF931" s="54">
        <v>6.8111940000000004</v>
      </c>
      <c r="AG931" s="53">
        <v>60.681868000000001</v>
      </c>
      <c r="AH931" s="53">
        <v>4.3498000000000002E-2</v>
      </c>
      <c r="AI931" s="54">
        <v>0</v>
      </c>
      <c r="AJ931" s="54">
        <v>1.48048</v>
      </c>
      <c r="AK931" s="53">
        <v>1.7763</v>
      </c>
      <c r="AL931" s="53">
        <v>0</v>
      </c>
      <c r="AM931" s="53">
        <v>2.7446999999999999E-2</v>
      </c>
      <c r="AN931" s="53">
        <v>9.7096000000000002E-2</v>
      </c>
      <c r="AO931" s="53">
        <v>0</v>
      </c>
      <c r="AP931" s="53">
        <v>1.65771</v>
      </c>
      <c r="AQ931" s="53">
        <v>1.3822540000000001</v>
      </c>
      <c r="AR931" s="53">
        <v>2.3765999999999999E-2</v>
      </c>
      <c r="AS931" s="53">
        <v>2.0965000000000001E-2</v>
      </c>
      <c r="AT931" s="53">
        <v>1.086346</v>
      </c>
      <c r="AU931" s="109">
        <v>0</v>
      </c>
      <c r="AV931" s="109">
        <v>1.9313E-2</v>
      </c>
    </row>
    <row r="932" spans="1:48" x14ac:dyDescent="0.3">
      <c r="A932" s="9">
        <v>931</v>
      </c>
      <c r="B932" s="3">
        <v>43349</v>
      </c>
      <c r="C932" s="112">
        <v>4.4430459999999998</v>
      </c>
      <c r="D932" s="54">
        <v>1.3475000000000001E-2</v>
      </c>
      <c r="E932" s="112">
        <v>2.2061000000000001E-2</v>
      </c>
      <c r="F932" s="54">
        <v>3.9405320000000001</v>
      </c>
      <c r="G932" s="54">
        <v>1.510764</v>
      </c>
      <c r="H932" s="54">
        <v>5.7005689999999998</v>
      </c>
      <c r="I932" s="54">
        <v>3.7727999999999998E-2</v>
      </c>
      <c r="J932" s="54">
        <v>1.2195750000000001</v>
      </c>
      <c r="K932" s="54">
        <v>0.84183300000000005</v>
      </c>
      <c r="L932" s="54">
        <v>1.47298</v>
      </c>
      <c r="M932" s="54">
        <v>0.13381499999999999</v>
      </c>
      <c r="N932" s="54">
        <v>1.1899150000000001</v>
      </c>
      <c r="O932" s="54">
        <v>9.9432999999999994E-2</v>
      </c>
      <c r="P932" s="54">
        <v>5.3678179999999998</v>
      </c>
      <c r="Q932" s="54">
        <v>0</v>
      </c>
      <c r="R932" s="54">
        <v>2.1583000000000001E-2</v>
      </c>
      <c r="S932" s="54">
        <v>2.0903</v>
      </c>
      <c r="T932" s="54">
        <v>4.2755000000000001E-2</v>
      </c>
      <c r="U932" s="54">
        <v>0</v>
      </c>
      <c r="V932" s="54">
        <v>0</v>
      </c>
      <c r="W932" s="54">
        <v>1.502804</v>
      </c>
      <c r="X932" s="54">
        <v>1.7381000000000001E-2</v>
      </c>
      <c r="Y932" s="54">
        <v>1.1893899999999999</v>
      </c>
      <c r="Z932" s="54">
        <v>0</v>
      </c>
      <c r="AA932" s="54">
        <v>0</v>
      </c>
      <c r="AB932" s="54">
        <v>0</v>
      </c>
      <c r="AC932" s="54">
        <v>0</v>
      </c>
      <c r="AD932" s="54">
        <v>0</v>
      </c>
      <c r="AE932" s="54">
        <v>84.384865000000005</v>
      </c>
      <c r="AF932" s="54">
        <v>6.8231089999999996</v>
      </c>
      <c r="AG932" s="53">
        <v>60.805697000000002</v>
      </c>
      <c r="AH932" s="53">
        <v>4.3422000000000002E-2</v>
      </c>
      <c r="AI932" s="54">
        <v>0</v>
      </c>
      <c r="AJ932" s="54">
        <v>1.480788</v>
      </c>
      <c r="AK932" s="53">
        <v>1.7677999999999998</v>
      </c>
      <c r="AL932" s="53">
        <v>0</v>
      </c>
      <c r="AM932" s="53">
        <v>2.7805E-2</v>
      </c>
      <c r="AN932" s="53">
        <v>9.6434000000000006E-2</v>
      </c>
      <c r="AO932" s="53">
        <v>0</v>
      </c>
      <c r="AP932" s="53">
        <v>1.65771</v>
      </c>
      <c r="AQ932" s="53">
        <v>1.3822540000000001</v>
      </c>
      <c r="AR932" s="53">
        <v>2.3765999999999999E-2</v>
      </c>
      <c r="AS932" s="53">
        <v>2.0965000000000001E-2</v>
      </c>
      <c r="AT932" s="53">
        <v>1.0854269999999999</v>
      </c>
      <c r="AU932" s="109">
        <v>0</v>
      </c>
      <c r="AV932" s="109">
        <v>1.9673E-2</v>
      </c>
    </row>
    <row r="933" spans="1:48" x14ac:dyDescent="0.3">
      <c r="A933" s="9">
        <v>932</v>
      </c>
      <c r="B933" s="3">
        <v>43348</v>
      </c>
      <c r="C933" s="112">
        <v>4.4413239999999998</v>
      </c>
      <c r="D933" s="54">
        <v>1.3469E-2</v>
      </c>
      <c r="E933" s="112">
        <v>2.2047000000000001E-2</v>
      </c>
      <c r="F933" s="54">
        <v>3.937189</v>
      </c>
      <c r="G933" s="54">
        <v>1.511752</v>
      </c>
      <c r="H933" s="54">
        <v>5.6909609999999997</v>
      </c>
      <c r="I933" s="54">
        <v>3.7863000000000001E-2</v>
      </c>
      <c r="J933" s="54">
        <v>1.2229460000000001</v>
      </c>
      <c r="K933" s="54">
        <v>0.83670999999999995</v>
      </c>
      <c r="L933" s="54">
        <v>1.472874</v>
      </c>
      <c r="M933" s="54">
        <v>0.13375300000000001</v>
      </c>
      <c r="N933" s="54">
        <v>1.193452</v>
      </c>
      <c r="O933" s="54">
        <v>9.9400000000000002E-2</v>
      </c>
      <c r="P933" s="54">
        <v>5.3719859999999997</v>
      </c>
      <c r="Q933" s="54">
        <v>0</v>
      </c>
      <c r="R933" s="54">
        <v>2.1621999999999999E-2</v>
      </c>
      <c r="S933" s="54">
        <v>2.0922000000000001</v>
      </c>
      <c r="T933" s="54">
        <v>4.36E-2</v>
      </c>
      <c r="U933" s="54">
        <v>0</v>
      </c>
      <c r="V933" s="54">
        <v>0</v>
      </c>
      <c r="W933" s="54">
        <v>1.5019709999999999</v>
      </c>
      <c r="X933" s="54">
        <v>1.7382999999999999E-2</v>
      </c>
      <c r="Y933" s="54">
        <v>1.19072</v>
      </c>
      <c r="Z933" s="54">
        <v>0</v>
      </c>
      <c r="AA933" s="54">
        <v>0</v>
      </c>
      <c r="AB933" s="54">
        <v>0</v>
      </c>
      <c r="AC933" s="54">
        <v>0</v>
      </c>
      <c r="AD933" s="54">
        <v>0</v>
      </c>
      <c r="AE933" s="54">
        <v>84.429743000000002</v>
      </c>
      <c r="AF933" s="54">
        <v>6.8207599999999999</v>
      </c>
      <c r="AG933" s="53">
        <v>60.615091</v>
      </c>
      <c r="AH933" s="53">
        <v>4.3371E-2</v>
      </c>
      <c r="AI933" s="54">
        <v>0</v>
      </c>
      <c r="AJ933" s="54">
        <v>1.4798560000000001</v>
      </c>
      <c r="AK933" s="53">
        <v>1.7682</v>
      </c>
      <c r="AL933" s="53">
        <v>0</v>
      </c>
      <c r="AM933" s="53">
        <v>2.7900000000000001E-2</v>
      </c>
      <c r="AN933" s="53">
        <v>9.6353999999999995E-2</v>
      </c>
      <c r="AO933" s="53">
        <v>0</v>
      </c>
      <c r="AP933" s="53">
        <v>1.65771</v>
      </c>
      <c r="AQ933" s="53">
        <v>1.3822540000000001</v>
      </c>
      <c r="AR933" s="53">
        <v>2.3765999999999999E-2</v>
      </c>
      <c r="AS933" s="53">
        <v>2.0965000000000001E-2</v>
      </c>
      <c r="AT933" s="53">
        <v>1.083736</v>
      </c>
      <c r="AU933" s="109">
        <v>0</v>
      </c>
      <c r="AV933" s="109">
        <v>1.9709999999999998E-2</v>
      </c>
    </row>
    <row r="934" spans="1:48" x14ac:dyDescent="0.3">
      <c r="A934" s="9">
        <v>933</v>
      </c>
      <c r="B934" s="3">
        <v>43347</v>
      </c>
      <c r="C934" s="112">
        <v>4.4392579999999997</v>
      </c>
      <c r="D934" s="54">
        <v>1.3462999999999999E-2</v>
      </c>
      <c r="E934" s="112">
        <v>2.2037000000000001E-2</v>
      </c>
      <c r="F934" s="54">
        <v>3.9379219999999999</v>
      </c>
      <c r="G934" s="54">
        <v>1.5109189999999999</v>
      </c>
      <c r="H934" s="54">
        <v>5.6755610000000001</v>
      </c>
      <c r="I934" s="54">
        <v>3.7663000000000002E-2</v>
      </c>
      <c r="J934" s="54">
        <v>1.234885</v>
      </c>
      <c r="K934" s="54">
        <v>0.83632399999999996</v>
      </c>
      <c r="L934" s="54">
        <v>1.4719310000000001</v>
      </c>
      <c r="M934" s="54">
        <v>0.13368099999999999</v>
      </c>
      <c r="N934" s="54">
        <v>1.1939869999999999</v>
      </c>
      <c r="O934" s="54">
        <v>9.9240999999999996E-2</v>
      </c>
      <c r="P934" s="54">
        <v>5.3618779999999999</v>
      </c>
      <c r="Q934" s="54">
        <v>0</v>
      </c>
      <c r="R934" s="54">
        <v>2.1697000000000001E-2</v>
      </c>
      <c r="S934" s="54">
        <v>2.1034000000000002</v>
      </c>
      <c r="T934" s="54">
        <v>4.351E-2</v>
      </c>
      <c r="U934" s="54">
        <v>0</v>
      </c>
      <c r="V934" s="54">
        <v>0</v>
      </c>
      <c r="W934" s="54">
        <v>1.498678</v>
      </c>
      <c r="X934" s="54">
        <v>1.7382000000000002E-2</v>
      </c>
      <c r="Y934" s="54">
        <v>1.1972399999999999</v>
      </c>
      <c r="Z934" s="54">
        <v>0</v>
      </c>
      <c r="AA934" s="54">
        <v>0</v>
      </c>
      <c r="AB934" s="54">
        <v>0</v>
      </c>
      <c r="AC934" s="54">
        <v>0</v>
      </c>
      <c r="AD934" s="54">
        <v>0</v>
      </c>
      <c r="AE934" s="54">
        <v>84.324935999999994</v>
      </c>
      <c r="AF934" s="54">
        <v>6.8156929999999996</v>
      </c>
      <c r="AG934" s="53">
        <v>60.546467999999997</v>
      </c>
      <c r="AH934" s="53">
        <v>4.3410999999999998E-2</v>
      </c>
      <c r="AI934" s="54">
        <v>0</v>
      </c>
      <c r="AJ934" s="54">
        <v>1.4763710000000001</v>
      </c>
      <c r="AK934" s="53">
        <v>1.7629999999999999</v>
      </c>
      <c r="AL934" s="53">
        <v>0</v>
      </c>
      <c r="AM934" s="53">
        <v>2.7900999999999999E-2</v>
      </c>
      <c r="AN934" s="53">
        <v>9.6614000000000005E-2</v>
      </c>
      <c r="AO934" s="53">
        <v>0</v>
      </c>
      <c r="AP934" s="53">
        <v>1.649432</v>
      </c>
      <c r="AQ934" s="53">
        <v>1.3822540000000001</v>
      </c>
      <c r="AR934" s="53">
        <v>2.3727999999999999E-2</v>
      </c>
      <c r="AS934" s="53">
        <v>2.1031999999999999E-2</v>
      </c>
      <c r="AT934" s="53">
        <v>1.082211</v>
      </c>
      <c r="AU934" s="109">
        <v>0</v>
      </c>
      <c r="AV934" s="109">
        <v>1.9720000000000001E-2</v>
      </c>
    </row>
    <row r="935" spans="1:48" x14ac:dyDescent="0.3">
      <c r="A935" s="9">
        <v>934</v>
      </c>
      <c r="B935" s="3">
        <v>43346</v>
      </c>
      <c r="C935" s="112">
        <v>4.4348640000000001</v>
      </c>
      <c r="D935" s="54">
        <v>1.3457E-2</v>
      </c>
      <c r="E935" s="112">
        <v>2.2026E-2</v>
      </c>
      <c r="F935" s="54">
        <v>3.9196309999999999</v>
      </c>
      <c r="G935" s="54">
        <v>1.5079750000000001</v>
      </c>
      <c r="H935" s="54">
        <v>5.6281809999999997</v>
      </c>
      <c r="I935" s="54">
        <v>3.7408999999999998E-2</v>
      </c>
      <c r="J935" s="54">
        <v>1.218885</v>
      </c>
      <c r="K935" s="54">
        <v>0.83014299999999996</v>
      </c>
      <c r="L935" s="54">
        <v>1.4682580000000001</v>
      </c>
      <c r="M935" s="54">
        <v>0.13355900000000001</v>
      </c>
      <c r="N935" s="54">
        <v>1.1872069999999999</v>
      </c>
      <c r="O935" s="54">
        <v>9.9146999999999999E-2</v>
      </c>
      <c r="P935" s="54">
        <v>5.3541679999999996</v>
      </c>
      <c r="Q935" s="54">
        <v>0</v>
      </c>
      <c r="R935" s="54">
        <v>2.1461999999999998E-2</v>
      </c>
      <c r="S935" s="54">
        <v>2.0728</v>
      </c>
      <c r="T935" s="54">
        <v>4.3074000000000001E-2</v>
      </c>
      <c r="U935" s="54">
        <v>0</v>
      </c>
      <c r="V935" s="54">
        <v>0</v>
      </c>
      <c r="W935" s="54">
        <v>1.497455</v>
      </c>
      <c r="X935" s="54">
        <v>1.7381000000000001E-2</v>
      </c>
      <c r="Y935" s="54">
        <v>1.17842</v>
      </c>
      <c r="Z935" s="54">
        <v>0</v>
      </c>
      <c r="AA935" s="54">
        <v>0</v>
      </c>
      <c r="AB935" s="54">
        <v>0</v>
      </c>
      <c r="AC935" s="54">
        <v>0</v>
      </c>
      <c r="AD935" s="54">
        <v>0</v>
      </c>
      <c r="AE935" s="54">
        <v>84.082792999999995</v>
      </c>
      <c r="AF935" s="54">
        <v>6.7924579999999999</v>
      </c>
      <c r="AG935" s="53">
        <v>60.225349000000001</v>
      </c>
      <c r="AH935" s="53">
        <v>4.3357E-2</v>
      </c>
      <c r="AI935" s="54">
        <v>0</v>
      </c>
      <c r="AJ935" s="54">
        <v>1.4751749999999999</v>
      </c>
      <c r="AK935" s="53">
        <v>1.7586000000000002</v>
      </c>
      <c r="AL935" s="53">
        <v>0</v>
      </c>
      <c r="AM935" s="53">
        <v>2.7786000000000002E-2</v>
      </c>
      <c r="AN935" s="53">
        <v>9.5653000000000002E-2</v>
      </c>
      <c r="AO935" s="53">
        <v>0</v>
      </c>
      <c r="AP935" s="53">
        <v>1.649432</v>
      </c>
      <c r="AQ935" s="53">
        <v>1.3822540000000001</v>
      </c>
      <c r="AR935" s="53">
        <v>2.3727999999999999E-2</v>
      </c>
      <c r="AS935" s="53">
        <v>2.1031999999999999E-2</v>
      </c>
      <c r="AT935" s="53">
        <v>1.078327</v>
      </c>
      <c r="AU935" s="109">
        <v>0</v>
      </c>
      <c r="AV935" s="109">
        <v>1.9542E-2</v>
      </c>
    </row>
    <row r="936" spans="1:48" x14ac:dyDescent="0.3">
      <c r="A936" s="9">
        <v>935</v>
      </c>
      <c r="B936" s="3">
        <v>43343</v>
      </c>
      <c r="C936" s="112">
        <v>4.4276419999999996</v>
      </c>
      <c r="D936" s="54">
        <v>1.3440000000000001E-2</v>
      </c>
      <c r="E936" s="112">
        <v>2.1989000000000002E-2</v>
      </c>
      <c r="F936" s="54">
        <v>3.9252370000000001</v>
      </c>
      <c r="G936" s="54">
        <v>1.505611</v>
      </c>
      <c r="H936" s="54">
        <v>5.6151689999999999</v>
      </c>
      <c r="I936" s="54">
        <v>3.6539000000000002E-2</v>
      </c>
      <c r="J936" s="54">
        <v>1.2266619999999999</v>
      </c>
      <c r="K936" s="54">
        <v>0.83052899999999996</v>
      </c>
      <c r="L936" s="54">
        <v>1.474782</v>
      </c>
      <c r="M936" s="54">
        <v>0.133379</v>
      </c>
      <c r="N936" s="54">
        <v>1.180728</v>
      </c>
      <c r="O936" s="54">
        <v>9.9067000000000002E-2</v>
      </c>
      <c r="P936" s="54">
        <v>5.347467</v>
      </c>
      <c r="Q936" s="54">
        <v>0</v>
      </c>
      <c r="R936" s="54">
        <v>2.1375999999999999E-2</v>
      </c>
      <c r="S936" s="54">
        <v>2.0851000000000002</v>
      </c>
      <c r="T936" s="54">
        <v>4.2086999999999999E-2</v>
      </c>
      <c r="U936" s="54">
        <v>0</v>
      </c>
      <c r="V936" s="54">
        <v>0</v>
      </c>
      <c r="W936" s="54">
        <v>1.4885660000000001</v>
      </c>
      <c r="X936" s="54">
        <v>1.7420999999999999E-2</v>
      </c>
      <c r="Y936" s="54">
        <v>1.1871099999999999</v>
      </c>
      <c r="Z936" s="54">
        <v>0</v>
      </c>
      <c r="AA936" s="54">
        <v>0</v>
      </c>
      <c r="AB936" s="54">
        <v>0</v>
      </c>
      <c r="AC936" s="54">
        <v>0</v>
      </c>
      <c r="AD936" s="54">
        <v>0</v>
      </c>
      <c r="AE936" s="54">
        <v>84.039911000000004</v>
      </c>
      <c r="AF936" s="54">
        <v>6.7739269999999996</v>
      </c>
      <c r="AG936" s="53">
        <v>60.312798000000001</v>
      </c>
      <c r="AH936" s="53">
        <v>4.3085999999999999E-2</v>
      </c>
      <c r="AI936" s="54">
        <v>0</v>
      </c>
      <c r="AJ936" s="54">
        <v>1.467514</v>
      </c>
      <c r="AK936" s="53">
        <v>1.744</v>
      </c>
      <c r="AL936" s="53">
        <v>0</v>
      </c>
      <c r="AM936" s="53">
        <v>2.7175999999999999E-2</v>
      </c>
      <c r="AN936" s="53">
        <v>9.5385999999999999E-2</v>
      </c>
      <c r="AO936" s="53">
        <v>0</v>
      </c>
      <c r="AP936" s="53">
        <v>1.6521479999999999</v>
      </c>
      <c r="AQ936" s="53">
        <v>1.3822540000000001</v>
      </c>
      <c r="AR936" s="53">
        <v>2.3635E-2</v>
      </c>
      <c r="AS936" s="53">
        <v>2.1246000000000001E-2</v>
      </c>
      <c r="AT936" s="53">
        <v>1.0780639999999999</v>
      </c>
      <c r="AU936" s="109">
        <v>0</v>
      </c>
      <c r="AV936" s="109">
        <v>1.915E-2</v>
      </c>
    </row>
    <row r="937" spans="1:48" x14ac:dyDescent="0.3">
      <c r="A937" s="9">
        <v>936</v>
      </c>
      <c r="B937" s="3">
        <v>43341</v>
      </c>
      <c r="C937" s="112">
        <v>4.4221170000000001</v>
      </c>
      <c r="D937" s="54">
        <v>1.3429E-2</v>
      </c>
      <c r="E937" s="112">
        <v>2.1971999999999998E-2</v>
      </c>
      <c r="F937" s="54">
        <v>3.90123</v>
      </c>
      <c r="G937" s="54">
        <v>1.5053970000000001</v>
      </c>
      <c r="H937" s="54">
        <v>5.5114020000000004</v>
      </c>
      <c r="I937" s="54">
        <v>3.569E-2</v>
      </c>
      <c r="J937" s="54">
        <v>1.2366269999999999</v>
      </c>
      <c r="K937" s="54">
        <v>0.82921800000000001</v>
      </c>
      <c r="L937" s="54">
        <v>1.473875</v>
      </c>
      <c r="M937" s="54">
        <v>0.133217</v>
      </c>
      <c r="N937" s="54">
        <v>1.1680600000000001</v>
      </c>
      <c r="O937" s="54">
        <v>9.9023E-2</v>
      </c>
      <c r="P937" s="54">
        <v>5.3275389999999998</v>
      </c>
      <c r="Q937" s="54">
        <v>0</v>
      </c>
      <c r="R937" s="54">
        <v>2.1437000000000001E-2</v>
      </c>
      <c r="S937" s="54">
        <v>2.0955000000000004</v>
      </c>
      <c r="T937" s="54">
        <v>4.0951000000000001E-2</v>
      </c>
      <c r="U937" s="54">
        <v>0</v>
      </c>
      <c r="V937" s="54">
        <v>0</v>
      </c>
      <c r="W937" s="54">
        <v>1.478191</v>
      </c>
      <c r="X937" s="54">
        <v>1.7406999999999999E-2</v>
      </c>
      <c r="Y937" s="54">
        <v>1.19448</v>
      </c>
      <c r="Z937" s="54">
        <v>0</v>
      </c>
      <c r="AA937" s="54">
        <v>0</v>
      </c>
      <c r="AB937" s="54">
        <v>0</v>
      </c>
      <c r="AC937" s="54">
        <v>0</v>
      </c>
      <c r="AD937" s="54">
        <v>0</v>
      </c>
      <c r="AE937" s="54">
        <v>83.636616000000004</v>
      </c>
      <c r="AF937" s="54">
        <v>6.7318759999999997</v>
      </c>
      <c r="AG937" s="53">
        <v>60.069916999999997</v>
      </c>
      <c r="AH937" s="53">
        <v>4.3041000000000003E-2</v>
      </c>
      <c r="AI937" s="54">
        <v>0</v>
      </c>
      <c r="AJ937" s="54">
        <v>1.458051</v>
      </c>
      <c r="AK937" s="53">
        <v>1.7534999999999998</v>
      </c>
      <c r="AL937" s="53">
        <v>0</v>
      </c>
      <c r="AM937" s="53">
        <v>2.6468999999999999E-2</v>
      </c>
      <c r="AN937" s="53">
        <v>9.5380999999999994E-2</v>
      </c>
      <c r="AO937" s="53">
        <v>0</v>
      </c>
      <c r="AP937" s="53">
        <v>1.6521479999999999</v>
      </c>
      <c r="AQ937" s="53">
        <v>1.2751539999999999</v>
      </c>
      <c r="AR937" s="53">
        <v>2.3635E-2</v>
      </c>
      <c r="AS937" s="53">
        <v>2.1246000000000001E-2</v>
      </c>
      <c r="AT937" s="53">
        <v>1.077534</v>
      </c>
      <c r="AU937" s="109">
        <v>0</v>
      </c>
      <c r="AV937" s="109">
        <v>1.8608E-2</v>
      </c>
    </row>
    <row r="938" spans="1:48" x14ac:dyDescent="0.3">
      <c r="A938" s="9">
        <v>937</v>
      </c>
      <c r="B938" s="3">
        <v>43340</v>
      </c>
      <c r="C938" s="112">
        <v>4.4184169999999998</v>
      </c>
      <c r="D938" s="54">
        <v>1.3422999999999999E-2</v>
      </c>
      <c r="E938" s="112">
        <v>2.1957000000000001E-2</v>
      </c>
      <c r="F938" s="54">
        <v>3.8928219999999998</v>
      </c>
      <c r="G938" s="54">
        <v>1.501771</v>
      </c>
      <c r="H938" s="54">
        <v>5.4717289999999998</v>
      </c>
      <c r="I938" s="54">
        <v>3.5212E-2</v>
      </c>
      <c r="J938" s="54">
        <v>1.2088669999999999</v>
      </c>
      <c r="K938" s="54">
        <v>0.80915700000000002</v>
      </c>
      <c r="L938" s="54">
        <v>1.47306</v>
      </c>
      <c r="M938" s="54">
        <v>0.13313</v>
      </c>
      <c r="N938" s="54">
        <v>1.1595470000000001</v>
      </c>
      <c r="O938" s="54">
        <v>9.8932000000000006E-2</v>
      </c>
      <c r="P938" s="54">
        <v>5.3193869999999999</v>
      </c>
      <c r="Q938" s="54">
        <v>0</v>
      </c>
      <c r="R938" s="54">
        <v>2.0705000000000001E-2</v>
      </c>
      <c r="S938" s="54">
        <v>2.0501999999999998</v>
      </c>
      <c r="T938" s="54">
        <v>4.0698999999999999E-2</v>
      </c>
      <c r="U938" s="54">
        <v>0</v>
      </c>
      <c r="V938" s="54">
        <v>0</v>
      </c>
      <c r="W938" s="54">
        <v>1.468593</v>
      </c>
      <c r="X938" s="54">
        <v>1.7403999999999999E-2</v>
      </c>
      <c r="Y938" s="54">
        <v>1.1688400000000001</v>
      </c>
      <c r="Z938" s="54">
        <v>0</v>
      </c>
      <c r="AA938" s="54">
        <v>0</v>
      </c>
      <c r="AB938" s="54">
        <v>0</v>
      </c>
      <c r="AC938" s="54">
        <v>0</v>
      </c>
      <c r="AD938" s="54">
        <v>0</v>
      </c>
      <c r="AE938" s="54">
        <v>83.623080000000002</v>
      </c>
      <c r="AF938" s="54">
        <v>6.7152180000000001</v>
      </c>
      <c r="AG938" s="53">
        <v>59.937294000000001</v>
      </c>
      <c r="AH938" s="53">
        <v>4.2923000000000003E-2</v>
      </c>
      <c r="AI938" s="54">
        <v>0</v>
      </c>
      <c r="AJ938" s="54">
        <v>1.4464589999999999</v>
      </c>
      <c r="AK938" s="53">
        <v>1.7593000000000001</v>
      </c>
      <c r="AL938" s="53">
        <v>0</v>
      </c>
      <c r="AM938" s="53">
        <v>2.6244E-2</v>
      </c>
      <c r="AN938" s="53">
        <v>9.3783000000000005E-2</v>
      </c>
      <c r="AO938" s="53">
        <v>0</v>
      </c>
      <c r="AP938" s="53">
        <v>1.678555</v>
      </c>
      <c r="AQ938" s="53">
        <v>1.2751539999999999</v>
      </c>
      <c r="AR938" s="53">
        <v>2.3567000000000001E-2</v>
      </c>
      <c r="AS938" s="53">
        <v>2.0601999999999999E-2</v>
      </c>
      <c r="AT938" s="53">
        <v>1.0752170000000001</v>
      </c>
      <c r="AU938" s="109">
        <v>0</v>
      </c>
      <c r="AV938" s="109">
        <v>1.8565000000000002E-2</v>
      </c>
    </row>
    <row r="939" spans="1:48" x14ac:dyDescent="0.3">
      <c r="A939" s="9">
        <v>938</v>
      </c>
      <c r="B939" s="3">
        <v>43339</v>
      </c>
      <c r="C939" s="112">
        <v>4.4157510000000002</v>
      </c>
      <c r="D939" s="54">
        <v>1.3417E-2</v>
      </c>
      <c r="E939" s="112">
        <v>2.1946E-2</v>
      </c>
      <c r="F939" s="54">
        <v>3.8188529999999998</v>
      </c>
      <c r="G939" s="54">
        <v>1.4877309999999999</v>
      </c>
      <c r="H939" s="54">
        <v>5.1811999999999996</v>
      </c>
      <c r="I939" s="54">
        <v>3.3373E-2</v>
      </c>
      <c r="J939" s="54">
        <v>1.191058</v>
      </c>
      <c r="K939" s="54">
        <v>0.80323599999999995</v>
      </c>
      <c r="L939" s="54">
        <v>1.4585589999999999</v>
      </c>
      <c r="M939" s="54">
        <v>0.13302900000000001</v>
      </c>
      <c r="N939" s="54">
        <v>1.131961</v>
      </c>
      <c r="O939" s="54">
        <v>9.8863999999999994E-2</v>
      </c>
      <c r="P939" s="54">
        <v>5.3105200000000004</v>
      </c>
      <c r="Q939" s="54">
        <v>0</v>
      </c>
      <c r="R939" s="54">
        <v>2.0579E-2</v>
      </c>
      <c r="S939" s="54">
        <v>2.0345999999999997</v>
      </c>
      <c r="T939" s="54">
        <v>3.9008000000000001E-2</v>
      </c>
      <c r="U939" s="54">
        <v>0</v>
      </c>
      <c r="V939" s="54">
        <v>0</v>
      </c>
      <c r="W939" s="54">
        <v>1.462262</v>
      </c>
      <c r="X939" s="54">
        <v>1.7398E-2</v>
      </c>
      <c r="Y939" s="54">
        <v>1.15971</v>
      </c>
      <c r="Z939" s="54">
        <v>0</v>
      </c>
      <c r="AA939" s="54">
        <v>0</v>
      </c>
      <c r="AB939" s="54">
        <v>0</v>
      </c>
      <c r="AC939" s="54">
        <v>0</v>
      </c>
      <c r="AD939" s="54">
        <v>0</v>
      </c>
      <c r="AE939" s="54">
        <v>83.494259999999997</v>
      </c>
      <c r="AF939" s="54">
        <v>6.6628720000000001</v>
      </c>
      <c r="AG939" s="53">
        <v>59.283558999999997</v>
      </c>
      <c r="AH939" s="53">
        <v>4.2851E-2</v>
      </c>
      <c r="AI939" s="54">
        <v>0</v>
      </c>
      <c r="AJ939" s="54">
        <v>1.440337</v>
      </c>
      <c r="AK939" s="53">
        <v>1.7509000000000001</v>
      </c>
      <c r="AL939" s="53">
        <v>0</v>
      </c>
      <c r="AM939" s="53">
        <v>2.4652E-2</v>
      </c>
      <c r="AN939" s="53">
        <v>9.3309000000000003E-2</v>
      </c>
      <c r="AO939" s="53">
        <v>0</v>
      </c>
      <c r="AP939" s="53">
        <v>1.678555</v>
      </c>
      <c r="AQ939" s="53">
        <v>1.2751539999999999</v>
      </c>
      <c r="AR939" s="53">
        <v>2.3567000000000001E-2</v>
      </c>
      <c r="AS939" s="53">
        <v>2.0601999999999999E-2</v>
      </c>
      <c r="AT939" s="53">
        <v>1.0651820000000001</v>
      </c>
      <c r="AU939" s="109">
        <v>0</v>
      </c>
      <c r="AV939" s="109">
        <v>1.7894E-2</v>
      </c>
    </row>
    <row r="940" spans="1:48" x14ac:dyDescent="0.3">
      <c r="A940" s="9">
        <v>939</v>
      </c>
      <c r="B940" s="3">
        <v>43332</v>
      </c>
      <c r="C940" s="112">
        <v>4.3987990000000003</v>
      </c>
      <c r="D940" s="54">
        <v>1.3376000000000001E-2</v>
      </c>
      <c r="E940" s="112">
        <v>2.1874999999999999E-2</v>
      </c>
      <c r="F940" s="54">
        <v>3.8034189999999999</v>
      </c>
      <c r="G940" s="54">
        <v>1.4828399999999999</v>
      </c>
      <c r="H940" s="54">
        <v>5.175516</v>
      </c>
      <c r="I940" s="54">
        <v>3.3388000000000001E-2</v>
      </c>
      <c r="J940" s="54">
        <v>1.179576</v>
      </c>
      <c r="K940" s="54">
        <v>0.79760699999999995</v>
      </c>
      <c r="L940" s="54">
        <v>1.4551799999999999</v>
      </c>
      <c r="M940" s="54">
        <v>0.132573</v>
      </c>
      <c r="N940" s="54">
        <v>1.125122</v>
      </c>
      <c r="O940" s="54">
        <v>9.8543000000000006E-2</v>
      </c>
      <c r="P940" s="54">
        <v>5.3002229999999999</v>
      </c>
      <c r="Q940" s="54">
        <v>0</v>
      </c>
      <c r="R940" s="54">
        <v>2.0388E-2</v>
      </c>
      <c r="S940" s="54">
        <v>2.0057</v>
      </c>
      <c r="T940" s="54">
        <v>3.7909999999999999E-2</v>
      </c>
      <c r="U940" s="54">
        <v>0</v>
      </c>
      <c r="V940" s="54">
        <v>0</v>
      </c>
      <c r="W940" s="54">
        <v>1.4509559999999999</v>
      </c>
      <c r="X940" s="54">
        <v>1.7381000000000001E-2</v>
      </c>
      <c r="Y940" s="54">
        <v>1.14419</v>
      </c>
      <c r="Z940" s="54">
        <v>0</v>
      </c>
      <c r="AA940" s="54">
        <v>0</v>
      </c>
      <c r="AB940" s="54">
        <v>0</v>
      </c>
      <c r="AC940" s="54">
        <v>0</v>
      </c>
      <c r="AD940" s="54">
        <v>0</v>
      </c>
      <c r="AE940" s="54">
        <v>83.184025000000005</v>
      </c>
      <c r="AF940" s="54">
        <v>6.638287</v>
      </c>
      <c r="AG940" s="53">
        <v>59.006267000000001</v>
      </c>
      <c r="AH940" s="53">
        <v>4.2692000000000001E-2</v>
      </c>
      <c r="AI940" s="54">
        <v>0</v>
      </c>
      <c r="AJ940" s="54">
        <v>1.4278500000000001</v>
      </c>
      <c r="AK940" s="53">
        <v>1.7500000000000002</v>
      </c>
      <c r="AL940" s="53">
        <v>0</v>
      </c>
      <c r="AM940" s="53">
        <v>2.4663999999999998E-2</v>
      </c>
      <c r="AN940" s="53">
        <v>9.3020000000000005E-2</v>
      </c>
      <c r="AO940" s="53">
        <v>0</v>
      </c>
      <c r="AP940" s="53">
        <v>1.678555</v>
      </c>
      <c r="AQ940" s="53">
        <v>1.2751539999999999</v>
      </c>
      <c r="AR940" s="53">
        <v>2.3567000000000001E-2</v>
      </c>
      <c r="AS940" s="53">
        <v>2.0601999999999999E-2</v>
      </c>
      <c r="AT940" s="53">
        <v>1.063823</v>
      </c>
      <c r="AU940" s="109">
        <v>0</v>
      </c>
      <c r="AV940" s="109">
        <v>1.7526E-2</v>
      </c>
    </row>
    <row r="941" spans="1:48" x14ac:dyDescent="0.3">
      <c r="A941" s="9">
        <v>940</v>
      </c>
      <c r="B941" s="3">
        <v>43329</v>
      </c>
      <c r="C941" s="112">
        <v>4.3970570000000002</v>
      </c>
      <c r="D941" s="54">
        <v>1.3358E-2</v>
      </c>
      <c r="E941" s="112">
        <v>2.1845E-2</v>
      </c>
      <c r="F941" s="54">
        <v>3.7660170000000002</v>
      </c>
      <c r="G941" s="54">
        <v>1.477007</v>
      </c>
      <c r="H941" s="54">
        <v>4.9212579999999999</v>
      </c>
      <c r="I941" s="54">
        <v>3.2342999999999997E-2</v>
      </c>
      <c r="J941" s="54">
        <v>1.17404</v>
      </c>
      <c r="K941" s="54">
        <v>0.787466</v>
      </c>
      <c r="L941" s="54">
        <v>1.452402</v>
      </c>
      <c r="M941" s="54">
        <v>0.13266800000000001</v>
      </c>
      <c r="N941" s="54">
        <v>1.1054600000000001</v>
      </c>
      <c r="O941" s="54">
        <v>9.8448999999999995E-2</v>
      </c>
      <c r="P941" s="54">
        <v>5.3076299999999996</v>
      </c>
      <c r="Q941" s="54">
        <v>0</v>
      </c>
      <c r="R941" s="54">
        <v>2.0219999999999998E-2</v>
      </c>
      <c r="S941" s="54">
        <v>1.9834000000000001</v>
      </c>
      <c r="T941" s="54">
        <v>3.6804999999999997E-2</v>
      </c>
      <c r="U941" s="54">
        <v>0</v>
      </c>
      <c r="V941" s="54">
        <v>0</v>
      </c>
      <c r="W941" s="54">
        <v>1.4620709999999999</v>
      </c>
      <c r="X941" s="54">
        <v>1.7382999999999999E-2</v>
      </c>
      <c r="Y941" s="54">
        <v>1.13263</v>
      </c>
      <c r="Z941" s="54">
        <v>0</v>
      </c>
      <c r="AA941" s="54">
        <v>0</v>
      </c>
      <c r="AB941" s="54">
        <v>0</v>
      </c>
      <c r="AC941" s="54">
        <v>0</v>
      </c>
      <c r="AD941" s="54">
        <v>0</v>
      </c>
      <c r="AE941" s="54">
        <v>83.553387000000001</v>
      </c>
      <c r="AF941" s="54">
        <v>6.598649</v>
      </c>
      <c r="AG941" s="53">
        <v>59.026698000000003</v>
      </c>
      <c r="AH941" s="53">
        <v>4.2678000000000001E-2</v>
      </c>
      <c r="AI941" s="54">
        <v>0</v>
      </c>
      <c r="AJ941" s="54">
        <v>1.439916</v>
      </c>
      <c r="AK941" s="53">
        <v>1.7635999999999998</v>
      </c>
      <c r="AL941" s="53">
        <v>0</v>
      </c>
      <c r="AM941" s="53">
        <v>2.3762999999999999E-2</v>
      </c>
      <c r="AN941" s="53">
        <v>9.3104000000000006E-2</v>
      </c>
      <c r="AO941" s="53">
        <v>0</v>
      </c>
      <c r="AP941" s="53">
        <v>1.678555</v>
      </c>
      <c r="AQ941" s="53">
        <v>1.2751539999999999</v>
      </c>
      <c r="AR941" s="53">
        <v>2.3567000000000001E-2</v>
      </c>
      <c r="AS941" s="53">
        <v>2.0601999999999999E-2</v>
      </c>
      <c r="AT941" s="53">
        <v>1.062997</v>
      </c>
      <c r="AU941" s="109">
        <v>0</v>
      </c>
      <c r="AV941" s="109">
        <v>1.6882000000000001E-2</v>
      </c>
    </row>
    <row r="942" spans="1:48" x14ac:dyDescent="0.3">
      <c r="A942" s="9">
        <v>941</v>
      </c>
      <c r="B942" s="3">
        <v>43328</v>
      </c>
      <c r="C942" s="112">
        <v>4.3933759999999999</v>
      </c>
      <c r="D942" s="54">
        <v>1.3354E-2</v>
      </c>
      <c r="E942" s="112">
        <v>2.1835E-2</v>
      </c>
      <c r="F942" s="54">
        <v>3.8046600000000002</v>
      </c>
      <c r="G942" s="54">
        <v>1.4763930000000001</v>
      </c>
      <c r="H942" s="54">
        <v>5.1213889999999997</v>
      </c>
      <c r="I942" s="54">
        <v>3.4500000000000003E-2</v>
      </c>
      <c r="J942" s="54">
        <v>1.1963349999999999</v>
      </c>
      <c r="K942" s="54">
        <v>0.80649199999999999</v>
      </c>
      <c r="L942" s="54">
        <v>1.4559089999999999</v>
      </c>
      <c r="M942" s="54">
        <v>0.13267100000000001</v>
      </c>
      <c r="N942" s="54">
        <v>1.1378360000000001</v>
      </c>
      <c r="O942" s="54">
        <v>9.8428000000000002E-2</v>
      </c>
      <c r="P942" s="54">
        <v>5.3175739999999996</v>
      </c>
      <c r="Q942" s="54">
        <v>0</v>
      </c>
      <c r="R942" s="54">
        <v>2.0535000000000001E-2</v>
      </c>
      <c r="S942" s="54">
        <v>2.0347</v>
      </c>
      <c r="T942" s="54">
        <v>3.8871999999999997E-2</v>
      </c>
      <c r="U942" s="54">
        <v>0</v>
      </c>
      <c r="V942" s="54">
        <v>0</v>
      </c>
      <c r="W942" s="54">
        <v>1.4830270000000001</v>
      </c>
      <c r="X942" s="54">
        <v>1.7375999999999999E-2</v>
      </c>
      <c r="Y942" s="54">
        <v>1.1620900000000001</v>
      </c>
      <c r="Z942" s="54">
        <v>0</v>
      </c>
      <c r="AA942" s="54">
        <v>0</v>
      </c>
      <c r="AB942" s="54">
        <v>0</v>
      </c>
      <c r="AC942" s="54">
        <v>0</v>
      </c>
      <c r="AD942" s="54">
        <v>0</v>
      </c>
      <c r="AE942" s="54">
        <v>84.08014</v>
      </c>
      <c r="AF942" s="54">
        <v>6.6712049999999996</v>
      </c>
      <c r="AG942" s="53">
        <v>59.639690999999999</v>
      </c>
      <c r="AH942" s="53">
        <v>4.2528000000000003E-2</v>
      </c>
      <c r="AI942" s="54">
        <v>0</v>
      </c>
      <c r="AJ942" s="54">
        <v>1.4608620000000001</v>
      </c>
      <c r="AK942" s="53">
        <v>1.7416999999999998</v>
      </c>
      <c r="AL942" s="53">
        <v>0</v>
      </c>
      <c r="AM942" s="53">
        <v>2.5319999999999999E-2</v>
      </c>
      <c r="AN942" s="53">
        <v>9.3449000000000004E-2</v>
      </c>
      <c r="AO942" s="53">
        <v>0</v>
      </c>
      <c r="AP942" s="53">
        <v>1.678555</v>
      </c>
      <c r="AQ942" s="53">
        <v>1.2751539999999999</v>
      </c>
      <c r="AR942" s="53">
        <v>2.3567000000000001E-2</v>
      </c>
      <c r="AS942" s="53">
        <v>2.0601999999999999E-2</v>
      </c>
      <c r="AT942" s="53">
        <v>1.0611459999999999</v>
      </c>
      <c r="AU942" s="109">
        <v>0</v>
      </c>
      <c r="AV942" s="109">
        <v>1.7670000000000002E-2</v>
      </c>
    </row>
    <row r="943" spans="1:48" x14ac:dyDescent="0.3">
      <c r="A943" s="9">
        <v>942</v>
      </c>
      <c r="B943" s="3">
        <v>43327</v>
      </c>
      <c r="C943" s="112">
        <v>4.3931399999999998</v>
      </c>
      <c r="D943" s="54">
        <v>1.3343000000000001E-2</v>
      </c>
      <c r="E943" s="112">
        <v>2.1826000000000002E-2</v>
      </c>
      <c r="F943" s="54">
        <v>3.8552360000000001</v>
      </c>
      <c r="G943" s="54">
        <v>1.500607</v>
      </c>
      <c r="H943" s="54">
        <v>5.4023880000000002</v>
      </c>
      <c r="I943" s="54">
        <v>3.7073000000000002E-2</v>
      </c>
      <c r="J943" s="54">
        <v>1.2308600000000001</v>
      </c>
      <c r="K943" s="54">
        <v>0.82264700000000002</v>
      </c>
      <c r="L943" s="54">
        <v>1.4704489999999999</v>
      </c>
      <c r="M943" s="54">
        <v>0.132635</v>
      </c>
      <c r="N943" s="54">
        <v>1.17961</v>
      </c>
      <c r="O943" s="54">
        <v>9.8738999999999993E-2</v>
      </c>
      <c r="P943" s="54">
        <v>5.3382230000000002</v>
      </c>
      <c r="Q943" s="54">
        <v>0</v>
      </c>
      <c r="R943" s="54">
        <v>2.1225999999999998E-2</v>
      </c>
      <c r="S943" s="54">
        <v>2.1061000000000001</v>
      </c>
      <c r="T943" s="54">
        <v>4.2165000000000001E-2</v>
      </c>
      <c r="U943" s="54">
        <v>0</v>
      </c>
      <c r="V943" s="54">
        <v>0</v>
      </c>
      <c r="W943" s="54">
        <v>1.4962489999999999</v>
      </c>
      <c r="X943" s="54">
        <v>1.7375999999999999E-2</v>
      </c>
      <c r="Y943" s="54">
        <v>1.2028999999999999</v>
      </c>
      <c r="Z943" s="54">
        <v>0</v>
      </c>
      <c r="AA943" s="54">
        <v>0</v>
      </c>
      <c r="AB943" s="54">
        <v>0</v>
      </c>
      <c r="AC943" s="54">
        <v>0</v>
      </c>
      <c r="AD943" s="54">
        <v>0</v>
      </c>
      <c r="AE943" s="54">
        <v>84.432856999999998</v>
      </c>
      <c r="AF943" s="54">
        <v>6.7378309999999999</v>
      </c>
      <c r="AG943" s="53">
        <v>60.189951999999998</v>
      </c>
      <c r="AH943" s="53">
        <v>4.2700000000000002E-2</v>
      </c>
      <c r="AI943" s="54">
        <v>0</v>
      </c>
      <c r="AJ943" s="54">
        <v>1.4735830000000001</v>
      </c>
      <c r="AK943" s="53">
        <v>1.7587999999999999</v>
      </c>
      <c r="AL943" s="53">
        <v>0</v>
      </c>
      <c r="AM943" s="53">
        <v>2.7684E-2</v>
      </c>
      <c r="AN943" s="53">
        <v>9.5118999999999995E-2</v>
      </c>
      <c r="AO943" s="53">
        <v>0</v>
      </c>
      <c r="AP943" s="53">
        <v>1.678555</v>
      </c>
      <c r="AQ943" s="53">
        <v>1.2751539999999999</v>
      </c>
      <c r="AR943" s="53">
        <v>2.3567000000000001E-2</v>
      </c>
      <c r="AS943" s="53">
        <v>2.0601999999999999E-2</v>
      </c>
      <c r="AT943" s="53">
        <v>1.0659190000000001</v>
      </c>
      <c r="AU943" s="109">
        <v>0</v>
      </c>
      <c r="AV943" s="109">
        <v>1.9311999999999999E-2</v>
      </c>
    </row>
    <row r="944" spans="1:48" x14ac:dyDescent="0.3">
      <c r="A944" s="9">
        <v>943</v>
      </c>
      <c r="B944" s="3">
        <v>43326</v>
      </c>
      <c r="C944" s="112">
        <v>4.3956720000000002</v>
      </c>
      <c r="D944" s="54">
        <v>1.3343000000000001E-2</v>
      </c>
      <c r="E944" s="112">
        <v>2.1814E-2</v>
      </c>
      <c r="F944" s="54">
        <v>3.9333239999999998</v>
      </c>
      <c r="G944" s="54">
        <v>1.515884</v>
      </c>
      <c r="H944" s="54">
        <v>5.7210330000000003</v>
      </c>
      <c r="I944" s="54">
        <v>3.9245000000000002E-2</v>
      </c>
      <c r="J944" s="54">
        <v>1.2107810000000001</v>
      </c>
      <c r="K944" s="54">
        <v>0.80781099999999995</v>
      </c>
      <c r="L944" s="54">
        <v>1.4786459999999999</v>
      </c>
      <c r="M944" s="54">
        <v>0.13261500000000001</v>
      </c>
      <c r="N944" s="54">
        <v>1.2045699999999999</v>
      </c>
      <c r="O944" s="54">
        <v>9.8681000000000005E-2</v>
      </c>
      <c r="P944" s="54">
        <v>5.3477230000000002</v>
      </c>
      <c r="Q944" s="54">
        <v>0</v>
      </c>
      <c r="R944" s="54">
        <v>2.1242E-2</v>
      </c>
      <c r="S944" s="54">
        <v>2.0823999999999998</v>
      </c>
      <c r="T944" s="54">
        <v>4.4318999999999997E-2</v>
      </c>
      <c r="U944" s="54">
        <v>0</v>
      </c>
      <c r="V944" s="54">
        <v>0</v>
      </c>
      <c r="W944" s="54">
        <v>1.4778800000000001</v>
      </c>
      <c r="X944" s="54">
        <v>1.7368000000000001E-2</v>
      </c>
      <c r="Y944" s="54">
        <v>1.1892400000000001</v>
      </c>
      <c r="Z944" s="54">
        <v>0</v>
      </c>
      <c r="AA944" s="54">
        <v>0</v>
      </c>
      <c r="AB944" s="54">
        <v>0</v>
      </c>
      <c r="AC944" s="54">
        <v>0</v>
      </c>
      <c r="AD944" s="54">
        <v>0</v>
      </c>
      <c r="AE944" s="54">
        <v>84.413904000000002</v>
      </c>
      <c r="AF944" s="54">
        <v>6.7911049999999999</v>
      </c>
      <c r="AG944" s="53">
        <v>60.524301000000001</v>
      </c>
      <c r="AH944" s="53">
        <v>4.2672000000000002E-2</v>
      </c>
      <c r="AI944" s="54">
        <v>0</v>
      </c>
      <c r="AJ944" s="54">
        <v>1.455962</v>
      </c>
      <c r="AK944" s="53">
        <v>1.7466999999999999</v>
      </c>
      <c r="AL944" s="53">
        <v>0</v>
      </c>
      <c r="AM944" s="53">
        <v>2.9211000000000001E-2</v>
      </c>
      <c r="AN944" s="53">
        <v>9.5277000000000001E-2</v>
      </c>
      <c r="AO944" s="53">
        <v>0</v>
      </c>
      <c r="AP944" s="53">
        <v>1.6603319999999999</v>
      </c>
      <c r="AQ944" s="53">
        <v>1.2751539999999999</v>
      </c>
      <c r="AR944" s="53">
        <v>2.3448E-2</v>
      </c>
      <c r="AS944" s="53">
        <v>2.1701999999999999E-2</v>
      </c>
      <c r="AT944" s="53">
        <v>1.067652</v>
      </c>
      <c r="AU944" s="109">
        <v>0</v>
      </c>
      <c r="AV944" s="109">
        <v>2.0233999999999999E-2</v>
      </c>
    </row>
    <row r="945" spans="1:48" x14ac:dyDescent="0.3">
      <c r="A945" s="9">
        <v>944</v>
      </c>
      <c r="B945" s="3">
        <v>43325</v>
      </c>
      <c r="C945" s="112">
        <v>4.3950950000000004</v>
      </c>
      <c r="D945" s="54">
        <v>1.3337999999999999E-2</v>
      </c>
      <c r="E945" s="112">
        <v>2.1804E-2</v>
      </c>
      <c r="F945" s="54">
        <v>3.8515609999999998</v>
      </c>
      <c r="G945" s="54">
        <v>1.501609</v>
      </c>
      <c r="H945" s="54">
        <v>5.3617749999999997</v>
      </c>
      <c r="I945" s="54">
        <v>3.4104000000000002E-2</v>
      </c>
      <c r="J945" s="54">
        <v>1.2419690000000001</v>
      </c>
      <c r="K945" s="54">
        <v>0.80283800000000005</v>
      </c>
      <c r="L945" s="54">
        <v>1.4819329999999999</v>
      </c>
      <c r="M945" s="54">
        <v>0.13270299999999999</v>
      </c>
      <c r="N945" s="54">
        <v>1.140218</v>
      </c>
      <c r="O945" s="54">
        <v>9.8849999999999993E-2</v>
      </c>
      <c r="P945" s="54">
        <v>5.3742200000000002</v>
      </c>
      <c r="Q945" s="54">
        <v>0</v>
      </c>
      <c r="R945" s="54">
        <v>2.1686E-2</v>
      </c>
      <c r="S945" s="54">
        <v>2.1190000000000002</v>
      </c>
      <c r="T945" s="54">
        <v>3.8301000000000002E-2</v>
      </c>
      <c r="U945" s="54">
        <v>0</v>
      </c>
      <c r="V945" s="54">
        <v>0</v>
      </c>
      <c r="W945" s="54">
        <v>1.4497819999999999</v>
      </c>
      <c r="X945" s="54">
        <v>1.736E-2</v>
      </c>
      <c r="Y945" s="54">
        <v>1.2102300000000001</v>
      </c>
      <c r="Z945" s="54">
        <v>0</v>
      </c>
      <c r="AA945" s="54">
        <v>0</v>
      </c>
      <c r="AB945" s="54">
        <v>0</v>
      </c>
      <c r="AC945" s="54">
        <v>0</v>
      </c>
      <c r="AD945" s="54">
        <v>0</v>
      </c>
      <c r="AE945" s="54">
        <v>85.657460999999998</v>
      </c>
      <c r="AF945" s="54">
        <v>6.7127359999999996</v>
      </c>
      <c r="AG945" s="53">
        <v>59.773059000000003</v>
      </c>
      <c r="AH945" s="53">
        <v>4.2733E-2</v>
      </c>
      <c r="AI945" s="54">
        <v>0</v>
      </c>
      <c r="AJ945" s="54">
        <v>1.4261520000000001</v>
      </c>
      <c r="AK945" s="53">
        <v>1.7469999999999999</v>
      </c>
      <c r="AL945" s="53">
        <v>0</v>
      </c>
      <c r="AM945" s="53">
        <v>2.5135000000000001E-2</v>
      </c>
      <c r="AN945" s="53">
        <v>9.5364000000000004E-2</v>
      </c>
      <c r="AO945" s="53">
        <v>0</v>
      </c>
      <c r="AP945" s="53">
        <v>1.6603319999999999</v>
      </c>
      <c r="AQ945" s="53">
        <v>1.2751539999999999</v>
      </c>
      <c r="AR945" s="53">
        <v>2.3448E-2</v>
      </c>
      <c r="AS945" s="53">
        <v>2.1701999999999999E-2</v>
      </c>
      <c r="AT945" s="53">
        <v>1.0663899999999999</v>
      </c>
      <c r="AU945" s="109">
        <v>0</v>
      </c>
      <c r="AV945" s="109">
        <v>1.7738E-2</v>
      </c>
    </row>
    <row r="946" spans="1:48" x14ac:dyDescent="0.3">
      <c r="A946" s="9">
        <v>945</v>
      </c>
      <c r="B946" s="3">
        <v>43322</v>
      </c>
      <c r="C946" s="112">
        <v>4.3888439999999997</v>
      </c>
      <c r="D946" s="54">
        <v>1.3322000000000001E-2</v>
      </c>
      <c r="E946" s="112">
        <v>2.1772E-2</v>
      </c>
      <c r="F946" s="54">
        <v>3.814343</v>
      </c>
      <c r="G946" s="54">
        <v>1.4910669999999999</v>
      </c>
      <c r="H946" s="54">
        <v>5.0199809999999996</v>
      </c>
      <c r="I946" s="54">
        <v>3.0983E-2</v>
      </c>
      <c r="J946" s="54">
        <v>1.275415</v>
      </c>
      <c r="K946" s="54">
        <v>0.79833799999999999</v>
      </c>
      <c r="L946" s="54">
        <v>1.4854039999999999</v>
      </c>
      <c r="M946" s="54">
        <v>0.13254099999999999</v>
      </c>
      <c r="N946" s="54">
        <v>1.103961</v>
      </c>
      <c r="O946" s="54">
        <v>9.8781999999999995E-2</v>
      </c>
      <c r="P946" s="54">
        <v>5.3897310000000003</v>
      </c>
      <c r="Q946" s="54">
        <v>0</v>
      </c>
      <c r="R946" s="54">
        <v>2.2252999999999998E-2</v>
      </c>
      <c r="S946" s="54">
        <v>2.1549999999999998</v>
      </c>
      <c r="T946" s="54">
        <v>3.5254000000000001E-2</v>
      </c>
      <c r="U946" s="54">
        <v>0</v>
      </c>
      <c r="V946" s="54">
        <v>0</v>
      </c>
      <c r="W946" s="54">
        <v>1.4369449999999999</v>
      </c>
      <c r="X946" s="54">
        <v>1.7337000000000002E-2</v>
      </c>
      <c r="Y946" s="54">
        <v>1.2311000000000001</v>
      </c>
      <c r="Z946" s="54">
        <v>0</v>
      </c>
      <c r="AA946" s="54">
        <v>0</v>
      </c>
      <c r="AB946" s="54">
        <v>0</v>
      </c>
      <c r="AC946" s="54">
        <v>0</v>
      </c>
      <c r="AD946" s="54">
        <v>0</v>
      </c>
      <c r="AE946" s="54">
        <v>86.219252999999995</v>
      </c>
      <c r="AF946" s="54">
        <v>6.6453810000000004</v>
      </c>
      <c r="AG946" s="53">
        <v>59.532910000000001</v>
      </c>
      <c r="AH946" s="53">
        <v>4.2752999999999999E-2</v>
      </c>
      <c r="AI946" s="54">
        <v>0</v>
      </c>
      <c r="AJ946" s="54">
        <v>1.412263</v>
      </c>
      <c r="AK946" s="53">
        <v>1.7457</v>
      </c>
      <c r="AL946" s="53">
        <v>0</v>
      </c>
      <c r="AM946" s="53">
        <v>2.3067000000000001E-2</v>
      </c>
      <c r="AN946" s="53">
        <v>9.6656000000000006E-2</v>
      </c>
      <c r="AO946" s="53">
        <v>0</v>
      </c>
      <c r="AP946" s="53">
        <v>1.6603319999999999</v>
      </c>
      <c r="AQ946" s="53">
        <v>1.2751539999999999</v>
      </c>
      <c r="AR946" s="53">
        <v>2.3448E-2</v>
      </c>
      <c r="AS946" s="53">
        <v>2.1701999999999999E-2</v>
      </c>
      <c r="AT946" s="53">
        <v>1.065059</v>
      </c>
      <c r="AU946" s="109">
        <v>0</v>
      </c>
      <c r="AV946" s="109">
        <v>1.6178000000000001E-2</v>
      </c>
    </row>
    <row r="947" spans="1:48" x14ac:dyDescent="0.3">
      <c r="A947" s="9">
        <v>946</v>
      </c>
      <c r="B947" s="3">
        <v>43321</v>
      </c>
      <c r="C947" s="112">
        <v>4.3867630000000002</v>
      </c>
      <c r="D947" s="54">
        <v>1.3317000000000001E-2</v>
      </c>
      <c r="E947" s="112">
        <v>2.1760999999999999E-2</v>
      </c>
      <c r="F947" s="54">
        <v>3.8196349999999999</v>
      </c>
      <c r="G947" s="54">
        <v>1.4864790000000001</v>
      </c>
      <c r="H947" s="54">
        <v>4.9519130000000002</v>
      </c>
      <c r="I947" s="54">
        <v>3.0217999999999998E-2</v>
      </c>
      <c r="J947" s="54">
        <v>1.266391</v>
      </c>
      <c r="K947" s="54">
        <v>0.80151300000000003</v>
      </c>
      <c r="L947" s="54">
        <v>1.48577</v>
      </c>
      <c r="M947" s="54">
        <v>0.13248499999999999</v>
      </c>
      <c r="N947" s="54">
        <v>1.097051</v>
      </c>
      <c r="O947" s="54">
        <v>9.8775000000000002E-2</v>
      </c>
      <c r="P947" s="54">
        <v>5.3939019999999998</v>
      </c>
      <c r="Q947" s="54">
        <v>0</v>
      </c>
      <c r="R947" s="54">
        <v>2.2082999999999998E-2</v>
      </c>
      <c r="S947" s="54">
        <v>2.1555999999999997</v>
      </c>
      <c r="T947" s="54">
        <v>3.4571999999999999E-2</v>
      </c>
      <c r="U947" s="54">
        <v>0</v>
      </c>
      <c r="V947" s="54">
        <v>0</v>
      </c>
      <c r="W947" s="54">
        <v>1.434466</v>
      </c>
      <c r="X947" s="54">
        <v>1.7329000000000001E-2</v>
      </c>
      <c r="Y947" s="54">
        <v>1.23153</v>
      </c>
      <c r="Z947" s="54">
        <v>0</v>
      </c>
      <c r="AA947" s="54">
        <v>0</v>
      </c>
      <c r="AB947" s="54">
        <v>0</v>
      </c>
      <c r="AC947" s="54">
        <v>0</v>
      </c>
      <c r="AD947" s="54">
        <v>0</v>
      </c>
      <c r="AE947" s="54">
        <v>86.436062000000007</v>
      </c>
      <c r="AF947" s="54">
        <v>6.6278069999999998</v>
      </c>
      <c r="AG947" s="53">
        <v>59.495632000000001</v>
      </c>
      <c r="AH947" s="53">
        <v>4.2637000000000001E-2</v>
      </c>
      <c r="AI947" s="54">
        <v>0</v>
      </c>
      <c r="AJ947" s="54">
        <v>1.4100539999999999</v>
      </c>
      <c r="AK947" s="53">
        <v>1.7551000000000001</v>
      </c>
      <c r="AL947" s="53">
        <v>0</v>
      </c>
      <c r="AM947" s="53">
        <v>2.2523000000000001E-2</v>
      </c>
      <c r="AN947" s="53">
        <v>9.6553E-2</v>
      </c>
      <c r="AO947" s="53">
        <v>0</v>
      </c>
      <c r="AP947" s="53">
        <v>1.6603319999999999</v>
      </c>
      <c r="AQ947" s="53">
        <v>1.2751539999999999</v>
      </c>
      <c r="AR947" s="53">
        <v>2.3448E-2</v>
      </c>
      <c r="AS947" s="53">
        <v>2.1701999999999999E-2</v>
      </c>
      <c r="AT947" s="53">
        <v>1.0647519999999999</v>
      </c>
      <c r="AU947" s="109">
        <v>0</v>
      </c>
      <c r="AV947" s="109">
        <v>1.5857E-2</v>
      </c>
    </row>
    <row r="948" spans="1:48" x14ac:dyDescent="0.3">
      <c r="A948" s="9">
        <v>947</v>
      </c>
      <c r="B948" s="3">
        <v>43320</v>
      </c>
      <c r="C948" s="112">
        <v>4.3847620000000003</v>
      </c>
      <c r="D948" s="54">
        <v>1.3309E-2</v>
      </c>
      <c r="E948" s="112">
        <v>2.1749999999999999E-2</v>
      </c>
      <c r="F948" s="54">
        <v>3.8267570000000002</v>
      </c>
      <c r="G948" s="54">
        <v>1.485314</v>
      </c>
      <c r="H948" s="54">
        <v>4.9810720000000002</v>
      </c>
      <c r="I948" s="54">
        <v>3.0148000000000001E-2</v>
      </c>
      <c r="J948" s="54">
        <v>1.2557499999999999</v>
      </c>
      <c r="K948" s="54">
        <v>0.79807099999999997</v>
      </c>
      <c r="L948" s="54">
        <v>1.4859819999999999</v>
      </c>
      <c r="M948" s="54">
        <v>0.132408</v>
      </c>
      <c r="N948" s="54">
        <v>1.0958060000000001</v>
      </c>
      <c r="O948" s="54">
        <v>9.8738000000000006E-2</v>
      </c>
      <c r="P948" s="54">
        <v>5.389297</v>
      </c>
      <c r="Q948" s="54">
        <v>0</v>
      </c>
      <c r="R948" s="54">
        <v>2.1839999999999998E-2</v>
      </c>
      <c r="S948" s="54">
        <v>2.1415999999999999</v>
      </c>
      <c r="T948" s="54">
        <v>3.4438999999999997E-2</v>
      </c>
      <c r="U948" s="54">
        <v>0</v>
      </c>
      <c r="V948" s="54">
        <v>0</v>
      </c>
      <c r="W948" s="54">
        <v>1.429103</v>
      </c>
      <c r="X948" s="54">
        <v>1.7319999999999999E-2</v>
      </c>
      <c r="Y948" s="54">
        <v>1.2236</v>
      </c>
      <c r="Z948" s="54">
        <v>0</v>
      </c>
      <c r="AA948" s="54">
        <v>0</v>
      </c>
      <c r="AB948" s="54">
        <v>0</v>
      </c>
      <c r="AC948" s="54">
        <v>0</v>
      </c>
      <c r="AD948" s="54">
        <v>0</v>
      </c>
      <c r="AE948" s="54">
        <v>86.177143000000001</v>
      </c>
      <c r="AF948" s="54">
        <v>6.6268419999999999</v>
      </c>
      <c r="AG948" s="53">
        <v>59.519562000000001</v>
      </c>
      <c r="AH948" s="53">
        <v>4.2624000000000002E-2</v>
      </c>
      <c r="AI948" s="54">
        <v>0</v>
      </c>
      <c r="AJ948" s="54">
        <v>1.404479</v>
      </c>
      <c r="AK948" s="53">
        <v>1.7493999999999998</v>
      </c>
      <c r="AL948" s="53">
        <v>0</v>
      </c>
      <c r="AM948" s="53">
        <v>2.2367000000000001E-2</v>
      </c>
      <c r="AN948" s="53">
        <v>9.6004999999999993E-2</v>
      </c>
      <c r="AO948" s="53">
        <v>0</v>
      </c>
      <c r="AP948" s="53">
        <v>1.6603319999999999</v>
      </c>
      <c r="AQ948" s="53">
        <v>1.2751539999999999</v>
      </c>
      <c r="AR948" s="53">
        <v>2.3448E-2</v>
      </c>
      <c r="AS948" s="53">
        <v>2.1701999999999999E-2</v>
      </c>
      <c r="AT948" s="53">
        <v>1.064643</v>
      </c>
      <c r="AU948" s="109">
        <v>0</v>
      </c>
      <c r="AV948" s="109">
        <v>1.5924000000000001E-2</v>
      </c>
    </row>
    <row r="949" spans="1:48" x14ac:dyDescent="0.3">
      <c r="A949" s="9">
        <v>948</v>
      </c>
      <c r="B949" s="3">
        <v>43319</v>
      </c>
      <c r="C949" s="112">
        <v>4.3828560000000003</v>
      </c>
      <c r="D949" s="54">
        <v>1.3302E-2</v>
      </c>
      <c r="E949" s="112">
        <v>2.1739000000000001E-2</v>
      </c>
      <c r="F949" s="54">
        <v>3.817717</v>
      </c>
      <c r="G949" s="54">
        <v>1.4761120000000001</v>
      </c>
      <c r="H949" s="54">
        <v>4.9246299999999996</v>
      </c>
      <c r="I949" s="54">
        <v>2.9425E-2</v>
      </c>
      <c r="J949" s="54">
        <v>1.2385280000000001</v>
      </c>
      <c r="K949" s="54">
        <v>0.79188199999999997</v>
      </c>
      <c r="L949" s="54">
        <v>1.481649</v>
      </c>
      <c r="M949" s="54">
        <v>0.132379</v>
      </c>
      <c r="N949" s="54">
        <v>1.082776</v>
      </c>
      <c r="O949" s="54">
        <v>9.8707000000000003E-2</v>
      </c>
      <c r="P949" s="54">
        <v>5.3950699999999996</v>
      </c>
      <c r="Q949" s="54">
        <v>0</v>
      </c>
      <c r="R949" s="54">
        <v>2.1573999999999999E-2</v>
      </c>
      <c r="S949" s="54">
        <v>2.1118999999999999</v>
      </c>
      <c r="T949" s="54">
        <v>3.3450000000000001E-2</v>
      </c>
      <c r="U949" s="54">
        <v>0</v>
      </c>
      <c r="V949" s="54">
        <v>0</v>
      </c>
      <c r="W949" s="54">
        <v>1.426458</v>
      </c>
      <c r="X949" s="54">
        <v>1.7312000000000001E-2</v>
      </c>
      <c r="Y949" s="54">
        <v>1.20662</v>
      </c>
      <c r="Z949" s="54">
        <v>0</v>
      </c>
      <c r="AA949" s="54">
        <v>0</v>
      </c>
      <c r="AB949" s="54">
        <v>0</v>
      </c>
      <c r="AC949" s="54">
        <v>0</v>
      </c>
      <c r="AD949" s="54">
        <v>0</v>
      </c>
      <c r="AE949" s="54">
        <v>86.314646999999994</v>
      </c>
      <c r="AF949" s="54">
        <v>6.6005649999999996</v>
      </c>
      <c r="AG949" s="53">
        <v>59.354165999999999</v>
      </c>
      <c r="AH949" s="53">
        <v>4.2608E-2</v>
      </c>
      <c r="AI949" s="54">
        <v>0</v>
      </c>
      <c r="AJ949" s="54">
        <v>1.4016770000000001</v>
      </c>
      <c r="AK949" s="53">
        <v>1.7525999999999999</v>
      </c>
      <c r="AL949" s="53">
        <v>0</v>
      </c>
      <c r="AM949" s="53">
        <v>2.1746000000000001E-2</v>
      </c>
      <c r="AN949" s="53">
        <v>9.5498E-2</v>
      </c>
      <c r="AO949" s="53">
        <v>0</v>
      </c>
      <c r="AP949" s="53">
        <v>1.674766</v>
      </c>
      <c r="AQ949" s="53">
        <v>1.2751539999999999</v>
      </c>
      <c r="AR949" s="53">
        <v>2.3451E-2</v>
      </c>
      <c r="AS949" s="53">
        <v>2.1819999999999999E-2</v>
      </c>
      <c r="AT949" s="53">
        <v>1.063158</v>
      </c>
      <c r="AU949" s="109">
        <v>0</v>
      </c>
      <c r="AV949" s="109">
        <v>1.5528999999999999E-2</v>
      </c>
    </row>
    <row r="950" spans="1:48" x14ac:dyDescent="0.3">
      <c r="A950" s="9">
        <v>949</v>
      </c>
      <c r="B950" s="3">
        <v>43318</v>
      </c>
      <c r="C950" s="112">
        <v>4.3807499999999999</v>
      </c>
      <c r="D950" s="54">
        <v>1.3297E-2</v>
      </c>
      <c r="E950" s="112">
        <v>2.1728000000000001E-2</v>
      </c>
      <c r="F950" s="54">
        <v>3.8115100000000002</v>
      </c>
      <c r="G950" s="54">
        <v>1.474612</v>
      </c>
      <c r="H950" s="54">
        <v>4.8730840000000004</v>
      </c>
      <c r="I950" s="54">
        <v>2.8919E-2</v>
      </c>
      <c r="J950" s="54">
        <v>1.2484930000000001</v>
      </c>
      <c r="K950" s="54">
        <v>0.80327000000000004</v>
      </c>
      <c r="L950" s="54">
        <v>1.4823710000000001</v>
      </c>
      <c r="M950" s="54">
        <v>0.13233800000000001</v>
      </c>
      <c r="N950" s="54">
        <v>1.078279</v>
      </c>
      <c r="O950" s="54">
        <v>9.8664000000000002E-2</v>
      </c>
      <c r="P950" s="54">
        <v>5.402355</v>
      </c>
      <c r="Q950" s="54">
        <v>0</v>
      </c>
      <c r="R950" s="54">
        <v>2.1964000000000001E-2</v>
      </c>
      <c r="S950" s="54">
        <v>2.1506999999999996</v>
      </c>
      <c r="T950" s="54">
        <v>3.2955999999999999E-2</v>
      </c>
      <c r="U950" s="54">
        <v>0</v>
      </c>
      <c r="V950" s="54">
        <v>0</v>
      </c>
      <c r="W950" s="54">
        <v>1.4206129999999999</v>
      </c>
      <c r="X950" s="54">
        <v>1.7304E-2</v>
      </c>
      <c r="Y950" s="54">
        <v>1.22905</v>
      </c>
      <c r="Z950" s="54">
        <v>0</v>
      </c>
      <c r="AA950" s="54">
        <v>0</v>
      </c>
      <c r="AB950" s="54">
        <v>0</v>
      </c>
      <c r="AC950" s="54">
        <v>0</v>
      </c>
      <c r="AD950" s="54">
        <v>0</v>
      </c>
      <c r="AE950" s="54">
        <v>86.432451</v>
      </c>
      <c r="AF950" s="54">
        <v>6.5952320000000002</v>
      </c>
      <c r="AG950" s="53">
        <v>59.346124000000003</v>
      </c>
      <c r="AH950" s="53">
        <v>4.2659000000000002E-2</v>
      </c>
      <c r="AI950" s="54">
        <v>0</v>
      </c>
      <c r="AJ950" s="54">
        <v>1.3953230000000001</v>
      </c>
      <c r="AK950" s="53">
        <v>1.7456</v>
      </c>
      <c r="AL950" s="53">
        <v>0</v>
      </c>
      <c r="AM950" s="53">
        <v>2.1439E-2</v>
      </c>
      <c r="AN950" s="53">
        <v>9.6126000000000003E-2</v>
      </c>
      <c r="AO950" s="53">
        <v>0</v>
      </c>
      <c r="AP950" s="53">
        <v>1.674766</v>
      </c>
      <c r="AQ950" s="53">
        <v>1.2751539999999999</v>
      </c>
      <c r="AR950" s="53">
        <v>2.3451E-2</v>
      </c>
      <c r="AS950" s="53">
        <v>2.1819999999999999E-2</v>
      </c>
      <c r="AT950" s="53">
        <v>1.0629010000000001</v>
      </c>
      <c r="AU950" s="109">
        <v>0</v>
      </c>
      <c r="AV950" s="109">
        <v>1.533E-2</v>
      </c>
    </row>
    <row r="951" spans="1:48" x14ac:dyDescent="0.3">
      <c r="A951" s="9">
        <v>950</v>
      </c>
      <c r="B951" s="3">
        <v>43315</v>
      </c>
      <c r="C951" s="112">
        <v>4.3746689999999999</v>
      </c>
      <c r="D951" s="54">
        <v>1.3278E-2</v>
      </c>
      <c r="E951" s="112">
        <v>2.1697000000000001E-2</v>
      </c>
      <c r="F951" s="54">
        <v>3.7994940000000001</v>
      </c>
      <c r="G951" s="54">
        <v>1.4679089999999999</v>
      </c>
      <c r="H951" s="54">
        <v>4.8446160000000003</v>
      </c>
      <c r="I951" s="54">
        <v>2.8933E-2</v>
      </c>
      <c r="J951" s="54">
        <v>1.2331160000000001</v>
      </c>
      <c r="K951" s="54">
        <v>0.79870600000000003</v>
      </c>
      <c r="L951" s="54">
        <v>1.4774430000000001</v>
      </c>
      <c r="M951" s="54">
        <v>0.132165</v>
      </c>
      <c r="N951" s="54">
        <v>1.0736030000000001</v>
      </c>
      <c r="O951" s="54">
        <v>9.8535999999999999E-2</v>
      </c>
      <c r="P951" s="54">
        <v>5.3917789999999997</v>
      </c>
      <c r="Q951" s="54">
        <v>0</v>
      </c>
      <c r="R951" s="54">
        <v>2.1687000000000001E-2</v>
      </c>
      <c r="S951" s="54">
        <v>2.1286</v>
      </c>
      <c r="T951" s="54">
        <v>3.2615999999999999E-2</v>
      </c>
      <c r="U951" s="54">
        <v>0</v>
      </c>
      <c r="V951" s="54">
        <v>0</v>
      </c>
      <c r="W951" s="54">
        <v>1.4182920000000001</v>
      </c>
      <c r="X951" s="54">
        <v>1.7278000000000002E-2</v>
      </c>
      <c r="Y951" s="54">
        <v>1.21689</v>
      </c>
      <c r="Z951" s="54">
        <v>0</v>
      </c>
      <c r="AA951" s="54">
        <v>0</v>
      </c>
      <c r="AB951" s="54">
        <v>0</v>
      </c>
      <c r="AC951" s="54">
        <v>0</v>
      </c>
      <c r="AD951" s="54">
        <v>0</v>
      </c>
      <c r="AE951" s="54">
        <v>86.319603000000001</v>
      </c>
      <c r="AF951" s="54">
        <v>6.5736590000000001</v>
      </c>
      <c r="AG951" s="53">
        <v>59.196953000000001</v>
      </c>
      <c r="AH951" s="53">
        <v>4.2494999999999998E-2</v>
      </c>
      <c r="AI951" s="54">
        <v>0</v>
      </c>
      <c r="AJ951" s="54">
        <v>1.393519</v>
      </c>
      <c r="AK951" s="53">
        <v>1.7458</v>
      </c>
      <c r="AL951" s="53">
        <v>0</v>
      </c>
      <c r="AM951" s="53">
        <v>2.1132999999999999E-2</v>
      </c>
      <c r="AN951" s="53">
        <v>9.5392000000000005E-2</v>
      </c>
      <c r="AO951" s="53">
        <v>0</v>
      </c>
      <c r="AP951" s="53">
        <v>1.674766</v>
      </c>
      <c r="AQ951" s="53">
        <v>1.2751539999999999</v>
      </c>
      <c r="AR951" s="53">
        <v>2.3451E-2</v>
      </c>
      <c r="AS951" s="53">
        <v>2.1819999999999999E-2</v>
      </c>
      <c r="AT951" s="53">
        <v>1.0594479999999999</v>
      </c>
      <c r="AU951" s="109">
        <v>0</v>
      </c>
      <c r="AV951" s="109">
        <v>1.5224E-2</v>
      </c>
    </row>
    <row r="952" spans="1:48" x14ac:dyDescent="0.3">
      <c r="A952" s="9">
        <v>951</v>
      </c>
      <c r="B952" s="3">
        <v>43314</v>
      </c>
      <c r="C952" s="112">
        <v>4.37277</v>
      </c>
      <c r="D952" s="54">
        <v>1.328E-2</v>
      </c>
      <c r="E952" s="112">
        <v>2.1686E-2</v>
      </c>
      <c r="F952" s="54">
        <v>3.8199550000000002</v>
      </c>
      <c r="G952" s="54">
        <v>1.4671609999999999</v>
      </c>
      <c r="H952" s="54">
        <v>4.8007569999999999</v>
      </c>
      <c r="I952" s="54">
        <v>2.8313999999999999E-2</v>
      </c>
      <c r="J952" s="54">
        <v>1.257603</v>
      </c>
      <c r="K952" s="54">
        <v>0.82280699999999996</v>
      </c>
      <c r="L952" s="54">
        <v>1.4786509999999999</v>
      </c>
      <c r="M952" s="54">
        <v>0.13212599999999999</v>
      </c>
      <c r="N952" s="54">
        <v>1.0660970000000001</v>
      </c>
      <c r="O952" s="54">
        <v>9.8498000000000002E-2</v>
      </c>
      <c r="P952" s="54">
        <v>5.4074249999999999</v>
      </c>
      <c r="Q952" s="54">
        <v>0</v>
      </c>
      <c r="R952" s="54">
        <v>2.2259000000000001E-2</v>
      </c>
      <c r="S952" s="54">
        <v>2.1877</v>
      </c>
      <c r="T952" s="54">
        <v>3.1392999999999997E-2</v>
      </c>
      <c r="U952" s="54">
        <v>0</v>
      </c>
      <c r="V952" s="54">
        <v>0</v>
      </c>
      <c r="W952" s="54">
        <v>1.415527</v>
      </c>
      <c r="X952" s="54">
        <v>1.7271000000000002E-2</v>
      </c>
      <c r="Y952" s="54">
        <v>1.25101</v>
      </c>
      <c r="Z952" s="54">
        <v>0</v>
      </c>
      <c r="AA952" s="54">
        <v>0</v>
      </c>
      <c r="AB952" s="54">
        <v>0</v>
      </c>
      <c r="AC952" s="54">
        <v>0</v>
      </c>
      <c r="AD952" s="54">
        <v>0</v>
      </c>
      <c r="AE952" s="54">
        <v>86.531034000000005</v>
      </c>
      <c r="AF952" s="54">
        <v>6.5609299999999999</v>
      </c>
      <c r="AG952" s="53">
        <v>59.233517999999997</v>
      </c>
      <c r="AH952" s="53">
        <v>4.2699000000000001E-2</v>
      </c>
      <c r="AI952" s="54">
        <v>0</v>
      </c>
      <c r="AJ952" s="54">
        <v>1.3899859999999999</v>
      </c>
      <c r="AK952" s="53">
        <v>1.7493999999999998</v>
      </c>
      <c r="AL952" s="53">
        <v>0</v>
      </c>
      <c r="AM952" s="53">
        <v>2.0721E-2</v>
      </c>
      <c r="AN952" s="53">
        <v>9.6822000000000005E-2</v>
      </c>
      <c r="AO952" s="53">
        <v>0</v>
      </c>
      <c r="AP952" s="53">
        <v>1.674766</v>
      </c>
      <c r="AQ952" s="53">
        <v>1.2751539999999999</v>
      </c>
      <c r="AR952" s="53">
        <v>2.3451E-2</v>
      </c>
      <c r="AS952" s="53">
        <v>2.1819999999999999E-2</v>
      </c>
      <c r="AT952" s="53">
        <v>1.0598289999999999</v>
      </c>
      <c r="AU952" s="109">
        <v>0</v>
      </c>
      <c r="AV952" s="109">
        <v>1.4803E-2</v>
      </c>
    </row>
    <row r="953" spans="1:48" x14ac:dyDescent="0.3">
      <c r="A953" s="9">
        <v>952</v>
      </c>
      <c r="B953" s="3">
        <v>43313</v>
      </c>
      <c r="C953" s="112">
        <v>4.3707450000000003</v>
      </c>
      <c r="D953" s="54">
        <v>1.3275E-2</v>
      </c>
      <c r="E953" s="112">
        <v>2.1675E-2</v>
      </c>
      <c r="F953" s="54">
        <v>3.8196059999999998</v>
      </c>
      <c r="G953" s="54">
        <v>1.4647939999999999</v>
      </c>
      <c r="H953" s="54">
        <v>4.7888999999999999</v>
      </c>
      <c r="I953" s="54">
        <v>2.8174000000000001E-2</v>
      </c>
      <c r="J953" s="54">
        <v>1.246259</v>
      </c>
      <c r="K953" s="54">
        <v>0.82264800000000005</v>
      </c>
      <c r="L953" s="54">
        <v>1.4772810000000001</v>
      </c>
      <c r="M953" s="54">
        <v>0.13206899999999999</v>
      </c>
      <c r="N953" s="54">
        <v>1.062627</v>
      </c>
      <c r="O953" s="54">
        <v>9.8456000000000002E-2</v>
      </c>
      <c r="P953" s="54">
        <v>5.4084750000000001</v>
      </c>
      <c r="Q953" s="54">
        <v>0</v>
      </c>
      <c r="R953" s="54">
        <v>2.2276000000000001E-2</v>
      </c>
      <c r="S953" s="54">
        <v>2.202</v>
      </c>
      <c r="T953" s="54">
        <v>3.1231999999999999E-2</v>
      </c>
      <c r="U953" s="54">
        <v>0</v>
      </c>
      <c r="V953" s="54">
        <v>0</v>
      </c>
      <c r="W953" s="54">
        <v>1.415022</v>
      </c>
      <c r="X953" s="54">
        <v>1.7263000000000001E-2</v>
      </c>
      <c r="Y953" s="54">
        <v>1.2593299999999998</v>
      </c>
      <c r="Z953" s="54">
        <v>0</v>
      </c>
      <c r="AA953" s="54">
        <v>0</v>
      </c>
      <c r="AB953" s="54">
        <v>0</v>
      </c>
      <c r="AC953" s="54">
        <v>0</v>
      </c>
      <c r="AD953" s="54">
        <v>0</v>
      </c>
      <c r="AE953" s="54">
        <v>86.562634000000003</v>
      </c>
      <c r="AF953" s="54">
        <v>6.5892400000000002</v>
      </c>
      <c r="AG953" s="53">
        <v>59.188313000000001</v>
      </c>
      <c r="AH953" s="53">
        <v>4.2705E-2</v>
      </c>
      <c r="AI953" s="54">
        <v>0</v>
      </c>
      <c r="AJ953" s="54">
        <v>1.3893580000000001</v>
      </c>
      <c r="AK953" s="53">
        <v>1.7683</v>
      </c>
      <c r="AL953" s="53">
        <v>0</v>
      </c>
      <c r="AM953" s="53">
        <v>2.0944999999999998E-2</v>
      </c>
      <c r="AN953" s="53">
        <v>9.6590999999999996E-2</v>
      </c>
      <c r="AO953" s="53">
        <v>0</v>
      </c>
      <c r="AP953" s="53">
        <v>1.674766</v>
      </c>
      <c r="AQ953" s="53">
        <v>1.2751539999999999</v>
      </c>
      <c r="AR953" s="53">
        <v>2.3451E-2</v>
      </c>
      <c r="AS953" s="53">
        <v>2.1819999999999999E-2</v>
      </c>
      <c r="AT953" s="53">
        <v>1.058622</v>
      </c>
      <c r="AU953" s="109">
        <v>0</v>
      </c>
      <c r="AV953" s="109">
        <v>1.4944000000000001E-2</v>
      </c>
    </row>
    <row r="954" spans="1:48" x14ac:dyDescent="0.3">
      <c r="A954" s="9">
        <v>953</v>
      </c>
      <c r="B954" s="3">
        <v>43312</v>
      </c>
      <c r="C954" s="112">
        <v>4.3687180000000003</v>
      </c>
      <c r="D954" s="54">
        <v>1.329E-2</v>
      </c>
      <c r="E954" s="112">
        <v>2.1663999999999999E-2</v>
      </c>
      <c r="F954" s="54">
        <v>3.817094</v>
      </c>
      <c r="G954" s="54">
        <v>1.4621999999999999</v>
      </c>
      <c r="H954" s="54">
        <v>4.786689</v>
      </c>
      <c r="I954" s="54">
        <v>2.8088999999999999E-2</v>
      </c>
      <c r="J954" s="54">
        <v>1.235835</v>
      </c>
      <c r="K954" s="54">
        <v>0.81742400000000004</v>
      </c>
      <c r="L954" s="54">
        <v>1.47648</v>
      </c>
      <c r="M954" s="54">
        <v>0.13202</v>
      </c>
      <c r="N954" s="54">
        <v>1.0600700000000001</v>
      </c>
      <c r="O954" s="54">
        <v>9.8419999999999994E-2</v>
      </c>
      <c r="P954" s="54">
        <v>5.4107779999999996</v>
      </c>
      <c r="Q954" s="54">
        <v>0</v>
      </c>
      <c r="R954" s="54">
        <v>2.2086999999999999E-2</v>
      </c>
      <c r="S954" s="54">
        <v>2.1880000000000002</v>
      </c>
      <c r="T954" s="54">
        <v>3.1007E-2</v>
      </c>
      <c r="U954" s="54">
        <v>0</v>
      </c>
      <c r="V954" s="54">
        <v>0</v>
      </c>
      <c r="W954" s="54">
        <v>1.4139280000000001</v>
      </c>
      <c r="X954" s="54">
        <v>1.7263000000000001E-2</v>
      </c>
      <c r="Y954" s="54">
        <v>1.25143</v>
      </c>
      <c r="Z954" s="54">
        <v>0</v>
      </c>
      <c r="AA954" s="54">
        <v>0</v>
      </c>
      <c r="AB954" s="54">
        <v>0</v>
      </c>
      <c r="AC954" s="54">
        <v>0</v>
      </c>
      <c r="AD954" s="54">
        <v>0</v>
      </c>
      <c r="AE954" s="54">
        <v>86.610066000000003</v>
      </c>
      <c r="AF954" s="54">
        <v>6.585477</v>
      </c>
      <c r="AG954" s="53">
        <v>59.204481999999999</v>
      </c>
      <c r="AH954" s="53">
        <v>4.2681999999999998E-2</v>
      </c>
      <c r="AI954" s="54">
        <v>0</v>
      </c>
      <c r="AJ954" s="54">
        <v>1.387999</v>
      </c>
      <c r="AK954" s="53">
        <v>1.7722000000000002</v>
      </c>
      <c r="AL954" s="53">
        <v>0</v>
      </c>
      <c r="AM954" s="53">
        <v>2.0837999999999999E-2</v>
      </c>
      <c r="AN954" s="53">
        <v>9.6282999999999994E-2</v>
      </c>
      <c r="AO954" s="53">
        <v>0</v>
      </c>
      <c r="AP954" s="53">
        <v>1.6712389999999999</v>
      </c>
      <c r="AQ954" s="53">
        <v>1.2751539999999999</v>
      </c>
      <c r="AR954" s="53">
        <v>2.3355000000000001E-2</v>
      </c>
      <c r="AS954" s="53">
        <v>2.1746999999999999E-2</v>
      </c>
      <c r="AT954" s="53">
        <v>1.0579080000000001</v>
      </c>
      <c r="AU954" s="109">
        <v>0</v>
      </c>
      <c r="AV954" s="109">
        <v>1.4935E-2</v>
      </c>
    </row>
    <row r="955" spans="1:48" x14ac:dyDescent="0.3">
      <c r="A955" s="9">
        <v>954</v>
      </c>
      <c r="B955" s="3">
        <v>43311</v>
      </c>
      <c r="C955" s="112">
        <v>4.3666640000000001</v>
      </c>
      <c r="D955" s="54">
        <v>1.3285E-2</v>
      </c>
      <c r="E955" s="112">
        <v>2.1652999999999999E-2</v>
      </c>
      <c r="F955" s="54">
        <v>3.8179460000000001</v>
      </c>
      <c r="G955" s="54">
        <v>1.4607079999999999</v>
      </c>
      <c r="H955" s="54">
        <v>4.779026</v>
      </c>
      <c r="I955" s="54">
        <v>2.7968E-2</v>
      </c>
      <c r="J955" s="54">
        <v>1.230537</v>
      </c>
      <c r="K955" s="54">
        <v>0.81078499999999998</v>
      </c>
      <c r="L955" s="54">
        <v>1.476137</v>
      </c>
      <c r="M955" s="54">
        <v>0.131963</v>
      </c>
      <c r="N955" s="54">
        <v>1.06107</v>
      </c>
      <c r="O955" s="54">
        <v>9.8382999999999998E-2</v>
      </c>
      <c r="P955" s="54">
        <v>5.4123659999999996</v>
      </c>
      <c r="Q955" s="54">
        <v>0</v>
      </c>
      <c r="R955" s="54">
        <v>2.1894E-2</v>
      </c>
      <c r="S955" s="54">
        <v>2.1812</v>
      </c>
      <c r="T955" s="54">
        <v>3.1428999999999999E-2</v>
      </c>
      <c r="U955" s="54">
        <v>0</v>
      </c>
      <c r="V955" s="54">
        <v>0</v>
      </c>
      <c r="W955" s="54">
        <v>1.4121319999999999</v>
      </c>
      <c r="X955" s="54">
        <v>1.7256000000000001E-2</v>
      </c>
      <c r="Y955" s="54">
        <v>1.24756</v>
      </c>
      <c r="Z955" s="54">
        <v>0</v>
      </c>
      <c r="AA955" s="54">
        <v>0</v>
      </c>
      <c r="AB955" s="54">
        <v>0</v>
      </c>
      <c r="AC955" s="54">
        <v>0</v>
      </c>
      <c r="AD955" s="54">
        <v>0</v>
      </c>
      <c r="AE955" s="54">
        <v>86.682534000000004</v>
      </c>
      <c r="AF955" s="54">
        <v>6.5810000000000004</v>
      </c>
      <c r="AG955" s="53">
        <v>59.188540000000003</v>
      </c>
      <c r="AH955" s="53">
        <v>4.2658000000000001E-2</v>
      </c>
      <c r="AI955" s="54">
        <v>0</v>
      </c>
      <c r="AJ955" s="54">
        <v>1.3859950000000001</v>
      </c>
      <c r="AK955" s="53">
        <v>1.7715999999999998</v>
      </c>
      <c r="AL955" s="53">
        <v>0</v>
      </c>
      <c r="AM955" s="53">
        <v>2.0735E-2</v>
      </c>
      <c r="AN955" s="53">
        <v>9.5779000000000003E-2</v>
      </c>
      <c r="AO955" s="53">
        <v>0</v>
      </c>
      <c r="AP955" s="53">
        <v>1.6712389999999999</v>
      </c>
      <c r="AQ955" s="53">
        <v>1.2487619999999999</v>
      </c>
      <c r="AR955" s="53">
        <v>2.3355000000000001E-2</v>
      </c>
      <c r="AS955" s="53">
        <v>2.1746999999999999E-2</v>
      </c>
      <c r="AT955" s="53">
        <v>1.0575319999999999</v>
      </c>
      <c r="AU955" s="109">
        <v>0</v>
      </c>
      <c r="AV955" s="109">
        <v>1.4766E-2</v>
      </c>
    </row>
    <row r="956" spans="1:48" x14ac:dyDescent="0.3">
      <c r="A956" s="9">
        <v>955</v>
      </c>
      <c r="B956" s="3">
        <v>43308</v>
      </c>
      <c r="C956" s="112">
        <v>4.360868</v>
      </c>
      <c r="D956" s="54">
        <v>1.3268E-2</v>
      </c>
      <c r="E956" s="112">
        <v>2.1621000000000001E-2</v>
      </c>
      <c r="F956" s="54">
        <v>3.804405</v>
      </c>
      <c r="G956" s="54">
        <v>1.4570080000000001</v>
      </c>
      <c r="H956" s="54">
        <v>4.750508</v>
      </c>
      <c r="I956" s="54">
        <v>2.7897999999999999E-2</v>
      </c>
      <c r="J956" s="54">
        <v>1.2250239999999999</v>
      </c>
      <c r="K956" s="54">
        <v>0.81103599999999998</v>
      </c>
      <c r="L956" s="54">
        <v>1.473082</v>
      </c>
      <c r="M956" s="54">
        <v>0.13180800000000001</v>
      </c>
      <c r="N956" s="54">
        <v>1.060025</v>
      </c>
      <c r="O956" s="54">
        <v>9.8265000000000005E-2</v>
      </c>
      <c r="P956" s="54">
        <v>5.4112010000000001</v>
      </c>
      <c r="Q956" s="54">
        <v>0</v>
      </c>
      <c r="R956" s="54">
        <v>2.1867999999999999E-2</v>
      </c>
      <c r="S956" s="54">
        <v>2.1612</v>
      </c>
      <c r="T956" s="54">
        <v>3.1720999999999999E-2</v>
      </c>
      <c r="U956" s="54">
        <v>0</v>
      </c>
      <c r="V956" s="54">
        <v>0</v>
      </c>
      <c r="W956" s="54">
        <v>1.41079</v>
      </c>
      <c r="X956" s="54">
        <v>1.7232999999999998E-2</v>
      </c>
      <c r="Y956" s="54">
        <v>1.23613</v>
      </c>
      <c r="Z956" s="54">
        <v>0</v>
      </c>
      <c r="AA956" s="54">
        <v>0</v>
      </c>
      <c r="AB956" s="54">
        <v>0</v>
      </c>
      <c r="AC956" s="54">
        <v>0</v>
      </c>
      <c r="AD956" s="54">
        <v>0</v>
      </c>
      <c r="AE956" s="54">
        <v>86.714634000000004</v>
      </c>
      <c r="AF956" s="54">
        <v>6.5621590000000003</v>
      </c>
      <c r="AG956" s="53">
        <v>59.082805999999998</v>
      </c>
      <c r="AH956" s="53">
        <v>4.2597999999999997E-2</v>
      </c>
      <c r="AI956" s="54">
        <v>0</v>
      </c>
      <c r="AJ956" s="54">
        <v>1.3843909999999999</v>
      </c>
      <c r="AK956" s="53">
        <v>1.7708000000000002</v>
      </c>
      <c r="AL956" s="53">
        <v>0</v>
      </c>
      <c r="AM956" s="53">
        <v>2.0504000000000001E-2</v>
      </c>
      <c r="AN956" s="53">
        <v>9.5793000000000003E-2</v>
      </c>
      <c r="AO956" s="53">
        <v>0</v>
      </c>
      <c r="AP956" s="53">
        <v>1.6712389999999999</v>
      </c>
      <c r="AQ956" s="53">
        <v>1.2487619999999999</v>
      </c>
      <c r="AR956" s="53">
        <v>2.3355000000000001E-2</v>
      </c>
      <c r="AS956" s="53">
        <v>2.1746999999999999E-2</v>
      </c>
      <c r="AT956" s="53">
        <v>1.056489</v>
      </c>
      <c r="AU956" s="109">
        <v>0</v>
      </c>
      <c r="AV956" s="109">
        <v>1.4711E-2</v>
      </c>
    </row>
    <row r="957" spans="1:48" x14ac:dyDescent="0.3">
      <c r="A957" s="9">
        <v>956</v>
      </c>
      <c r="B957" s="3">
        <v>43307</v>
      </c>
      <c r="C957" s="112">
        <v>4.3583400000000001</v>
      </c>
      <c r="D957" s="54">
        <v>1.3263E-2</v>
      </c>
      <c r="E957" s="112">
        <v>2.1610000000000001E-2</v>
      </c>
      <c r="F957" s="54">
        <v>3.8140700000000001</v>
      </c>
      <c r="G957" s="54">
        <v>1.459894</v>
      </c>
      <c r="H957" s="54">
        <v>4.7643199999999997</v>
      </c>
      <c r="I957" s="54">
        <v>2.8115000000000001E-2</v>
      </c>
      <c r="J957" s="54">
        <v>1.2406619999999999</v>
      </c>
      <c r="K957" s="54">
        <v>0.80765399999999998</v>
      </c>
      <c r="L957" s="54">
        <v>1.4748779999999999</v>
      </c>
      <c r="M957" s="54">
        <v>0.131742</v>
      </c>
      <c r="N957" s="54">
        <v>1.065979</v>
      </c>
      <c r="O957" s="54">
        <v>9.8229999999999998E-2</v>
      </c>
      <c r="P957" s="54">
        <v>5.4024590000000003</v>
      </c>
      <c r="Q957" s="54">
        <v>0</v>
      </c>
      <c r="R957" s="54">
        <v>2.2145000000000001E-2</v>
      </c>
      <c r="S957" s="54">
        <v>2.1625999999999999</v>
      </c>
      <c r="T957" s="54">
        <v>3.2235E-2</v>
      </c>
      <c r="U957" s="54">
        <v>0</v>
      </c>
      <c r="V957" s="54">
        <v>0</v>
      </c>
      <c r="W957" s="54">
        <v>1.4065319999999999</v>
      </c>
      <c r="X957" s="54">
        <v>1.7225000000000001E-2</v>
      </c>
      <c r="Y957" s="54">
        <v>1.2370000000000001</v>
      </c>
      <c r="Z957" s="54">
        <v>0</v>
      </c>
      <c r="AA957" s="54">
        <v>0</v>
      </c>
      <c r="AB957" s="54">
        <v>0</v>
      </c>
      <c r="AC957" s="54">
        <v>0</v>
      </c>
      <c r="AD957" s="54">
        <v>0</v>
      </c>
      <c r="AE957" s="54">
        <v>86.501529000000005</v>
      </c>
      <c r="AF957" s="54">
        <v>6.5735939999999999</v>
      </c>
      <c r="AG957" s="53">
        <v>59.116922000000002</v>
      </c>
      <c r="AH957" s="53">
        <v>4.267E-2</v>
      </c>
      <c r="AI957" s="54">
        <v>0</v>
      </c>
      <c r="AJ957" s="54">
        <v>1.381257</v>
      </c>
      <c r="AK957" s="53">
        <v>1.7552000000000001</v>
      </c>
      <c r="AL957" s="53">
        <v>0</v>
      </c>
      <c r="AM957" s="53">
        <v>2.0670000000000001E-2</v>
      </c>
      <c r="AN957" s="53">
        <v>9.6252000000000004E-2</v>
      </c>
      <c r="AO957" s="53">
        <v>0</v>
      </c>
      <c r="AP957" s="53">
        <v>1.6712389999999999</v>
      </c>
      <c r="AQ957" s="53">
        <v>1.2487619999999999</v>
      </c>
      <c r="AR957" s="53">
        <v>2.3355000000000001E-2</v>
      </c>
      <c r="AS957" s="53">
        <v>2.1746999999999999E-2</v>
      </c>
      <c r="AT957" s="53">
        <v>1.057733</v>
      </c>
      <c r="AU957" s="109">
        <v>0</v>
      </c>
      <c r="AV957" s="109">
        <v>1.4829999999999999E-2</v>
      </c>
    </row>
    <row r="958" spans="1:48" x14ac:dyDescent="0.3">
      <c r="A958" s="9">
        <v>957</v>
      </c>
      <c r="B958" s="3">
        <v>43306</v>
      </c>
      <c r="C958" s="112">
        <v>4.356344</v>
      </c>
      <c r="D958" s="54">
        <v>1.3258000000000001E-2</v>
      </c>
      <c r="E958" s="112">
        <v>2.1600000000000001E-2</v>
      </c>
      <c r="F958" s="54">
        <v>3.7688380000000001</v>
      </c>
      <c r="G958" s="54">
        <v>1.4497370000000001</v>
      </c>
      <c r="H958" s="54">
        <v>4.682944</v>
      </c>
      <c r="I958" s="54">
        <v>2.7576E-2</v>
      </c>
      <c r="J958" s="54">
        <v>1.197487</v>
      </c>
      <c r="K958" s="54">
        <v>0.79596599999999995</v>
      </c>
      <c r="L958" s="54">
        <v>1.4673499999999999</v>
      </c>
      <c r="M958" s="54">
        <v>0.13169700000000001</v>
      </c>
      <c r="N958" s="54">
        <v>1.0510679999999999</v>
      </c>
      <c r="O958" s="54">
        <v>9.8183000000000006E-2</v>
      </c>
      <c r="P958" s="54">
        <v>5.4144880000000004</v>
      </c>
      <c r="Q958" s="54">
        <v>0</v>
      </c>
      <c r="R958" s="54">
        <v>2.1562999999999999E-2</v>
      </c>
      <c r="S958" s="54">
        <v>2.0993999999999997</v>
      </c>
      <c r="T958" s="54">
        <v>3.1244999999999998E-2</v>
      </c>
      <c r="U958" s="54">
        <v>0</v>
      </c>
      <c r="V958" s="54">
        <v>0</v>
      </c>
      <c r="W958" s="54">
        <v>1.4069860000000001</v>
      </c>
      <c r="X958" s="54">
        <v>1.7217E-2</v>
      </c>
      <c r="Y958" s="54">
        <v>1.20055</v>
      </c>
      <c r="Z958" s="54">
        <v>0</v>
      </c>
      <c r="AA958" s="54">
        <v>0</v>
      </c>
      <c r="AB958" s="54">
        <v>0</v>
      </c>
      <c r="AC958" s="54">
        <v>0</v>
      </c>
      <c r="AD958" s="54">
        <v>0</v>
      </c>
      <c r="AE958" s="54">
        <v>86.972172999999998</v>
      </c>
      <c r="AF958" s="54">
        <v>6.530246</v>
      </c>
      <c r="AG958" s="53">
        <v>58.817830000000001</v>
      </c>
      <c r="AH958" s="53">
        <v>4.2553000000000001E-2</v>
      </c>
      <c r="AI958" s="54">
        <v>0</v>
      </c>
      <c r="AJ958" s="54">
        <v>1.3820969999999999</v>
      </c>
      <c r="AK958" s="53">
        <v>1.7590999999999999</v>
      </c>
      <c r="AL958" s="53">
        <v>0</v>
      </c>
      <c r="AM958" s="53">
        <v>2.0223000000000001E-2</v>
      </c>
      <c r="AN958" s="53">
        <v>9.5183000000000004E-2</v>
      </c>
      <c r="AO958" s="53">
        <v>0</v>
      </c>
      <c r="AP958" s="53">
        <v>1.6712389999999999</v>
      </c>
      <c r="AQ958" s="53">
        <v>1.2487619999999999</v>
      </c>
      <c r="AR958" s="53">
        <v>2.3355000000000001E-2</v>
      </c>
      <c r="AS958" s="53">
        <v>2.1746999999999999E-2</v>
      </c>
      <c r="AT958" s="53">
        <v>1.053315</v>
      </c>
      <c r="AU958" s="109">
        <v>0</v>
      </c>
      <c r="AV958" s="109">
        <v>1.4473E-2</v>
      </c>
    </row>
    <row r="959" spans="1:48" x14ac:dyDescent="0.3">
      <c r="A959" s="9">
        <v>958</v>
      </c>
      <c r="B959" s="3">
        <v>43305</v>
      </c>
      <c r="C959" s="112">
        <v>4.3544010000000002</v>
      </c>
      <c r="D959" s="54">
        <v>1.3252E-2</v>
      </c>
      <c r="E959" s="112">
        <v>2.1590000000000002E-2</v>
      </c>
      <c r="F959" s="54">
        <v>3.8050670000000002</v>
      </c>
      <c r="G959" s="54">
        <v>1.456324</v>
      </c>
      <c r="H959" s="54">
        <v>4.6943770000000002</v>
      </c>
      <c r="I959" s="54">
        <v>2.7549000000000001E-2</v>
      </c>
      <c r="J959" s="54">
        <v>1.233954</v>
      </c>
      <c r="K959" s="54">
        <v>0.81605099999999997</v>
      </c>
      <c r="L959" s="54">
        <v>1.4729840000000001</v>
      </c>
      <c r="M959" s="54">
        <v>0.13164799999999999</v>
      </c>
      <c r="N959" s="54">
        <v>1.0569010000000001</v>
      </c>
      <c r="O959" s="54">
        <v>9.8156999999999994E-2</v>
      </c>
      <c r="P959" s="54">
        <v>5.4178899999999999</v>
      </c>
      <c r="Q959" s="54">
        <v>0</v>
      </c>
      <c r="R959" s="54">
        <v>2.2093000000000002E-2</v>
      </c>
      <c r="S959" s="54">
        <v>2.1595</v>
      </c>
      <c r="T959" s="54">
        <v>3.1023999999999999E-2</v>
      </c>
      <c r="U959" s="54">
        <v>0</v>
      </c>
      <c r="V959" s="54">
        <v>0</v>
      </c>
      <c r="W959" s="54">
        <v>1.4060239999999999</v>
      </c>
      <c r="X959" s="54">
        <v>1.7211000000000001E-2</v>
      </c>
      <c r="Y959" s="54">
        <v>1.2349300000000001</v>
      </c>
      <c r="Z959" s="54">
        <v>0</v>
      </c>
      <c r="AA959" s="54">
        <v>0</v>
      </c>
      <c r="AB959" s="54">
        <v>0</v>
      </c>
      <c r="AC959" s="54">
        <v>0</v>
      </c>
      <c r="AD959" s="54">
        <v>0</v>
      </c>
      <c r="AE959" s="54">
        <v>86.985793000000001</v>
      </c>
      <c r="AF959" s="54">
        <v>6.5900550000000004</v>
      </c>
      <c r="AG959" s="53">
        <v>59.141207000000001</v>
      </c>
      <c r="AH959" s="53">
        <v>4.2646999999999997E-2</v>
      </c>
      <c r="AI959" s="54">
        <v>0</v>
      </c>
      <c r="AJ959" s="54">
        <v>1.3800460000000001</v>
      </c>
      <c r="AK959" s="53">
        <v>1.7581</v>
      </c>
      <c r="AL959" s="53">
        <v>0</v>
      </c>
      <c r="AM959" s="53">
        <v>2.0018000000000001E-2</v>
      </c>
      <c r="AN959" s="53">
        <v>9.6027000000000001E-2</v>
      </c>
      <c r="AO959" s="53">
        <v>0</v>
      </c>
      <c r="AP959" s="53">
        <v>1.6253089999999999</v>
      </c>
      <c r="AQ959" s="53">
        <v>1.2487619999999999</v>
      </c>
      <c r="AR959" s="53">
        <v>2.3186999999999999E-2</v>
      </c>
      <c r="AS959" s="53">
        <v>2.164E-2</v>
      </c>
      <c r="AT959" s="53">
        <v>1.057121</v>
      </c>
      <c r="AU959" s="109">
        <v>0</v>
      </c>
      <c r="AV959" s="109">
        <v>1.4312E-2</v>
      </c>
    </row>
    <row r="960" spans="1:48" x14ac:dyDescent="0.3">
      <c r="A960" s="9">
        <v>959</v>
      </c>
      <c r="B960" s="3">
        <v>43304</v>
      </c>
      <c r="C960" s="112">
        <v>4.3524240000000001</v>
      </c>
      <c r="D960" s="54">
        <v>1.3246000000000001E-2</v>
      </c>
      <c r="E960" s="112">
        <v>2.1578E-2</v>
      </c>
      <c r="F960" s="54">
        <v>3.8003619999999998</v>
      </c>
      <c r="G960" s="54">
        <v>1.456558</v>
      </c>
      <c r="H960" s="54">
        <v>4.7237710000000002</v>
      </c>
      <c r="I960" s="54">
        <v>2.7602999999999999E-2</v>
      </c>
      <c r="J960" s="54">
        <v>1.216215</v>
      </c>
      <c r="K960" s="54">
        <v>0.810145</v>
      </c>
      <c r="L960" s="54">
        <v>1.472235</v>
      </c>
      <c r="M960" s="54">
        <v>0.131576</v>
      </c>
      <c r="N960" s="54">
        <v>1.057731</v>
      </c>
      <c r="O960" s="54">
        <v>9.8124000000000003E-2</v>
      </c>
      <c r="P960" s="54">
        <v>5.4035970000000004</v>
      </c>
      <c r="Q960" s="54">
        <v>0</v>
      </c>
      <c r="R960" s="54">
        <v>2.1805999999999999E-2</v>
      </c>
      <c r="S960" s="54">
        <v>2.1267</v>
      </c>
      <c r="T960" s="54">
        <v>3.1312E-2</v>
      </c>
      <c r="U960" s="54">
        <v>0</v>
      </c>
      <c r="V960" s="54">
        <v>0</v>
      </c>
      <c r="W960" s="54">
        <v>1.406785</v>
      </c>
      <c r="X960" s="54">
        <v>1.7201999999999999E-2</v>
      </c>
      <c r="Y960" s="54">
        <v>1.2161900000000001</v>
      </c>
      <c r="Z960" s="54">
        <v>0</v>
      </c>
      <c r="AA960" s="54">
        <v>0</v>
      </c>
      <c r="AB960" s="54">
        <v>0</v>
      </c>
      <c r="AC960" s="54">
        <v>0</v>
      </c>
      <c r="AD960" s="54">
        <v>0</v>
      </c>
      <c r="AE960" s="54">
        <v>86.757392999999993</v>
      </c>
      <c r="AF960" s="54">
        <v>6.579955</v>
      </c>
      <c r="AG960" s="53">
        <v>59.125407000000003</v>
      </c>
      <c r="AH960" s="53">
        <v>4.2562999999999997E-2</v>
      </c>
      <c r="AI960" s="54">
        <v>0</v>
      </c>
      <c r="AJ960" s="54">
        <v>1.380698</v>
      </c>
      <c r="AK960" s="53">
        <v>1.7536</v>
      </c>
      <c r="AL960" s="53">
        <v>0</v>
      </c>
      <c r="AM960" s="53">
        <v>2.0140999999999999E-2</v>
      </c>
      <c r="AN960" s="53">
        <v>9.5495999999999998E-2</v>
      </c>
      <c r="AO960" s="53">
        <v>0</v>
      </c>
      <c r="AP960" s="53">
        <v>1.6253089999999999</v>
      </c>
      <c r="AQ960" s="53">
        <v>1.2487619999999999</v>
      </c>
      <c r="AR960" s="53">
        <v>2.3186999999999999E-2</v>
      </c>
      <c r="AS960" s="53">
        <v>2.164E-2</v>
      </c>
      <c r="AT960" s="53">
        <v>1.0564640000000001</v>
      </c>
      <c r="AU960" s="109">
        <v>0</v>
      </c>
      <c r="AV960" s="109">
        <v>1.4433E-2</v>
      </c>
    </row>
    <row r="961" spans="1:48" x14ac:dyDescent="0.3">
      <c r="A961" s="9">
        <v>960</v>
      </c>
      <c r="B961" s="3">
        <v>43301</v>
      </c>
      <c r="C961" s="112">
        <v>4.3463700000000003</v>
      </c>
      <c r="D961" s="54">
        <v>1.323E-2</v>
      </c>
      <c r="E961" s="112">
        <v>2.1545999999999999E-2</v>
      </c>
      <c r="F961" s="54">
        <v>3.794896</v>
      </c>
      <c r="G961" s="54">
        <v>1.455014</v>
      </c>
      <c r="H961" s="54">
        <v>4.7307129999999997</v>
      </c>
      <c r="I961" s="54">
        <v>2.7719000000000001E-2</v>
      </c>
      <c r="J961" s="54">
        <v>1.206496</v>
      </c>
      <c r="K961" s="54">
        <v>0.80390300000000003</v>
      </c>
      <c r="L961" s="54">
        <v>1.470318</v>
      </c>
      <c r="M961" s="54">
        <v>0.13141</v>
      </c>
      <c r="N961" s="54">
        <v>1.0576030000000001</v>
      </c>
      <c r="O961" s="54">
        <v>9.8006999999999997E-2</v>
      </c>
      <c r="P961" s="54">
        <v>5.3977380000000004</v>
      </c>
      <c r="Q961" s="54">
        <v>0</v>
      </c>
      <c r="R961" s="54">
        <v>2.1683999999999998E-2</v>
      </c>
      <c r="S961" s="54">
        <v>2.1095999999999999</v>
      </c>
      <c r="T961" s="54">
        <v>3.1487000000000001E-2</v>
      </c>
      <c r="U961" s="54">
        <v>0</v>
      </c>
      <c r="V961" s="54">
        <v>0</v>
      </c>
      <c r="W961" s="54">
        <v>1.405378</v>
      </c>
      <c r="X961" s="54">
        <v>1.7180000000000001E-2</v>
      </c>
      <c r="Y961" s="54">
        <v>1.2064600000000001</v>
      </c>
      <c r="Z961" s="54">
        <v>0</v>
      </c>
      <c r="AA961" s="54">
        <v>0</v>
      </c>
      <c r="AB961" s="54">
        <v>0</v>
      </c>
      <c r="AC961" s="54">
        <v>0</v>
      </c>
      <c r="AD961" s="54">
        <v>0</v>
      </c>
      <c r="AE961" s="54">
        <v>86.686593000000002</v>
      </c>
      <c r="AF961" s="54">
        <v>6.5692519999999996</v>
      </c>
      <c r="AG961" s="53">
        <v>59.048614999999998</v>
      </c>
      <c r="AH961" s="53">
        <v>4.2491000000000001E-2</v>
      </c>
      <c r="AI961" s="54">
        <v>0</v>
      </c>
      <c r="AJ961" s="54">
        <v>1.3799509999999999</v>
      </c>
      <c r="AK961" s="53">
        <v>1.7586000000000002</v>
      </c>
      <c r="AL961" s="53">
        <v>0</v>
      </c>
      <c r="AM961" s="53">
        <v>2.0039000000000001E-2</v>
      </c>
      <c r="AN961" s="53">
        <v>9.5007999999999995E-2</v>
      </c>
      <c r="AO961" s="53">
        <v>0</v>
      </c>
      <c r="AP961" s="53">
        <v>1.6253089999999999</v>
      </c>
      <c r="AQ961" s="53">
        <v>1.2487619999999999</v>
      </c>
      <c r="AR961" s="53">
        <v>2.3186999999999999E-2</v>
      </c>
      <c r="AS961" s="53">
        <v>2.164E-2</v>
      </c>
      <c r="AT961" s="53">
        <v>1.0556190000000001</v>
      </c>
      <c r="AU961" s="109">
        <v>0</v>
      </c>
      <c r="AV961" s="109">
        <v>1.4402E-2</v>
      </c>
    </row>
    <row r="962" spans="1:48" x14ac:dyDescent="0.3">
      <c r="A962" s="9">
        <v>961</v>
      </c>
      <c r="B962" s="3">
        <v>43300</v>
      </c>
      <c r="C962" s="112">
        <v>4.3443810000000003</v>
      </c>
      <c r="D962" s="54">
        <v>1.3225000000000001E-2</v>
      </c>
      <c r="E962" s="112">
        <v>2.1534999999999999E-2</v>
      </c>
      <c r="F962" s="54">
        <v>3.7813180000000002</v>
      </c>
      <c r="G962" s="54">
        <v>1.4529129999999999</v>
      </c>
      <c r="H962" s="54">
        <v>4.6891689999999997</v>
      </c>
      <c r="I962" s="54">
        <v>2.7671999999999999E-2</v>
      </c>
      <c r="J962" s="54">
        <v>1.2009240000000001</v>
      </c>
      <c r="K962" s="54">
        <v>0.79476500000000005</v>
      </c>
      <c r="L962" s="54">
        <v>1.4681230000000001</v>
      </c>
      <c r="M962" s="54">
        <v>0.13136100000000001</v>
      </c>
      <c r="N962" s="54">
        <v>1.0545199999999999</v>
      </c>
      <c r="O962" s="54">
        <v>9.7980999999999999E-2</v>
      </c>
      <c r="P962" s="54">
        <v>5.4043400000000004</v>
      </c>
      <c r="Q962" s="54">
        <v>0</v>
      </c>
      <c r="R962" s="54">
        <v>2.1471000000000001E-2</v>
      </c>
      <c r="S962" s="54">
        <v>2.1040999999999999</v>
      </c>
      <c r="T962" s="54">
        <v>3.1414999999999998E-2</v>
      </c>
      <c r="U962" s="54">
        <v>0</v>
      </c>
      <c r="V962" s="54">
        <v>0</v>
      </c>
      <c r="W962" s="54">
        <v>1.4037710000000001</v>
      </c>
      <c r="X962" s="54">
        <v>1.7172E-2</v>
      </c>
      <c r="Y962" s="54">
        <v>1.2031000000000001</v>
      </c>
      <c r="Z962" s="54">
        <v>0</v>
      </c>
      <c r="AA962" s="54">
        <v>0</v>
      </c>
      <c r="AB962" s="54">
        <v>0</v>
      </c>
      <c r="AC962" s="54">
        <v>0</v>
      </c>
      <c r="AD962" s="54">
        <v>0</v>
      </c>
      <c r="AE962" s="54">
        <v>86.834084000000004</v>
      </c>
      <c r="AF962" s="54">
        <v>6.560562</v>
      </c>
      <c r="AG962" s="53">
        <v>59.036997999999997</v>
      </c>
      <c r="AH962" s="53">
        <v>4.2502999999999999E-2</v>
      </c>
      <c r="AI962" s="54">
        <v>0</v>
      </c>
      <c r="AJ962" s="54">
        <v>1.3781650000000001</v>
      </c>
      <c r="AK962" s="53">
        <v>1.7669000000000001</v>
      </c>
      <c r="AL962" s="53">
        <v>0</v>
      </c>
      <c r="AM962" s="53">
        <v>1.9935000000000001E-2</v>
      </c>
      <c r="AN962" s="53">
        <v>9.4427999999999998E-2</v>
      </c>
      <c r="AO962" s="53">
        <v>0</v>
      </c>
      <c r="AP962" s="53">
        <v>1.6253089999999999</v>
      </c>
      <c r="AQ962" s="53">
        <v>1.2487619999999999</v>
      </c>
      <c r="AR962" s="53">
        <v>2.3186999999999999E-2</v>
      </c>
      <c r="AS962" s="53">
        <v>2.164E-2</v>
      </c>
      <c r="AT962" s="53">
        <v>1.053714</v>
      </c>
      <c r="AU962" s="109">
        <v>0</v>
      </c>
      <c r="AV962" s="109">
        <v>1.4378999999999999E-2</v>
      </c>
    </row>
    <row r="963" spans="1:48" x14ac:dyDescent="0.3">
      <c r="A963" s="9">
        <v>962</v>
      </c>
      <c r="B963" s="3">
        <v>43299</v>
      </c>
      <c r="C963" s="112">
        <v>4.34232</v>
      </c>
      <c r="D963" s="54">
        <v>1.3226E-2</v>
      </c>
      <c r="E963" s="112">
        <v>2.1524000000000001E-2</v>
      </c>
      <c r="F963" s="54">
        <v>3.7878959999999999</v>
      </c>
      <c r="G963" s="54">
        <v>1.452812</v>
      </c>
      <c r="H963" s="54">
        <v>4.7103520000000003</v>
      </c>
      <c r="I963" s="54">
        <v>2.8278999999999999E-2</v>
      </c>
      <c r="J963" s="54">
        <v>1.191309</v>
      </c>
      <c r="K963" s="54">
        <v>0.80047299999999999</v>
      </c>
      <c r="L963" s="54">
        <v>1.46852</v>
      </c>
      <c r="M963" s="54">
        <v>0.13129099999999999</v>
      </c>
      <c r="N963" s="54">
        <v>1.0590580000000001</v>
      </c>
      <c r="O963" s="54">
        <v>9.7947000000000006E-2</v>
      </c>
      <c r="P963" s="54">
        <v>5.3920399999999997</v>
      </c>
      <c r="Q963" s="54">
        <v>0</v>
      </c>
      <c r="R963" s="54">
        <v>2.1572999999999998E-2</v>
      </c>
      <c r="S963" s="54">
        <v>2.0924</v>
      </c>
      <c r="T963" s="54">
        <v>3.1771000000000001E-2</v>
      </c>
      <c r="U963" s="54">
        <v>0</v>
      </c>
      <c r="V963" s="54">
        <v>0</v>
      </c>
      <c r="W963" s="54">
        <v>1.4033720000000001</v>
      </c>
      <c r="X963" s="54">
        <v>1.7163999999999999E-2</v>
      </c>
      <c r="Y963" s="54">
        <v>1.1965600000000001</v>
      </c>
      <c r="Z963" s="54">
        <v>0</v>
      </c>
      <c r="AA963" s="54">
        <v>0</v>
      </c>
      <c r="AB963" s="54">
        <v>0</v>
      </c>
      <c r="AC963" s="54">
        <v>0</v>
      </c>
      <c r="AD963" s="54">
        <v>0</v>
      </c>
      <c r="AE963" s="54">
        <v>86.671700999999999</v>
      </c>
      <c r="AF963" s="54">
        <v>6.5642889999999996</v>
      </c>
      <c r="AG963" s="53">
        <v>59.136631000000001</v>
      </c>
      <c r="AH963" s="53">
        <v>4.2460999999999999E-2</v>
      </c>
      <c r="AI963" s="54">
        <v>0</v>
      </c>
      <c r="AJ963" s="54">
        <v>1.3781730000000001</v>
      </c>
      <c r="AK963" s="53">
        <v>1.7697999999999998</v>
      </c>
      <c r="AL963" s="53">
        <v>0</v>
      </c>
      <c r="AM963" s="53">
        <v>2.0211E-2</v>
      </c>
      <c r="AN963" s="53">
        <v>9.4532000000000005E-2</v>
      </c>
      <c r="AO963" s="53">
        <v>0</v>
      </c>
      <c r="AP963" s="53">
        <v>1.6253089999999999</v>
      </c>
      <c r="AQ963" s="53">
        <v>1.2487619999999999</v>
      </c>
      <c r="AR963" s="53">
        <v>2.3186999999999999E-2</v>
      </c>
      <c r="AS963" s="53">
        <v>2.164E-2</v>
      </c>
      <c r="AT963" s="53">
        <v>1.0539430000000001</v>
      </c>
      <c r="AU963" s="109">
        <v>0</v>
      </c>
      <c r="AV963" s="109">
        <v>1.4451E-2</v>
      </c>
    </row>
    <row r="964" spans="1:48" x14ac:dyDescent="0.3">
      <c r="A964" s="9">
        <v>963</v>
      </c>
      <c r="B964" s="3">
        <v>43298</v>
      </c>
      <c r="C964" s="112">
        <v>4.3402079999999996</v>
      </c>
      <c r="D964" s="54">
        <v>1.3221E-2</v>
      </c>
      <c r="E964" s="112">
        <v>2.1513999999999998E-2</v>
      </c>
      <c r="F964" s="54">
        <v>3.7732890000000001</v>
      </c>
      <c r="G964" s="54">
        <v>1.449675</v>
      </c>
      <c r="H964" s="54">
        <v>4.7042719999999996</v>
      </c>
      <c r="I964" s="54">
        <v>2.8278000000000001E-2</v>
      </c>
      <c r="J964" s="54">
        <v>1.1615070000000001</v>
      </c>
      <c r="K964" s="54">
        <v>0.78774599999999995</v>
      </c>
      <c r="L964" s="54">
        <v>1.4662409999999999</v>
      </c>
      <c r="M964" s="54">
        <v>0.13123699999999999</v>
      </c>
      <c r="N964" s="54">
        <v>1.053436</v>
      </c>
      <c r="O964" s="54">
        <v>9.7906999999999994E-2</v>
      </c>
      <c r="P964" s="54">
        <v>5.3890209999999996</v>
      </c>
      <c r="Q964" s="54">
        <v>0</v>
      </c>
      <c r="R964" s="54">
        <v>2.1146999999999999E-2</v>
      </c>
      <c r="S964" s="54">
        <v>2.0564</v>
      </c>
      <c r="T964" s="54">
        <v>3.1591000000000001E-2</v>
      </c>
      <c r="U964" s="54">
        <v>0</v>
      </c>
      <c r="V964" s="54">
        <v>0</v>
      </c>
      <c r="W964" s="54">
        <v>1.4030830000000001</v>
      </c>
      <c r="X964" s="54">
        <v>1.7155E-2</v>
      </c>
      <c r="Y964" s="54">
        <v>1.17591</v>
      </c>
      <c r="Z964" s="54">
        <v>0</v>
      </c>
      <c r="AA964" s="54">
        <v>0</v>
      </c>
      <c r="AB964" s="54">
        <v>0</v>
      </c>
      <c r="AC964" s="54">
        <v>0</v>
      </c>
      <c r="AD964" s="54">
        <v>0</v>
      </c>
      <c r="AE964" s="54">
        <v>86.600053000000003</v>
      </c>
      <c r="AF964" s="54">
        <v>6.5684100000000001</v>
      </c>
      <c r="AG964" s="53">
        <v>59.129181000000003</v>
      </c>
      <c r="AH964" s="53">
        <v>4.2332000000000002E-2</v>
      </c>
      <c r="AI964" s="54">
        <v>0</v>
      </c>
      <c r="AJ964" s="54">
        <v>1.378179</v>
      </c>
      <c r="AK964" s="53">
        <v>1.7600999999999998</v>
      </c>
      <c r="AL964" s="53">
        <v>0</v>
      </c>
      <c r="AM964" s="53">
        <v>2.0361000000000001E-2</v>
      </c>
      <c r="AN964" s="53">
        <v>9.3581999999999999E-2</v>
      </c>
      <c r="AO964" s="53">
        <v>0</v>
      </c>
      <c r="AP964" s="53">
        <v>1.6413340000000001</v>
      </c>
      <c r="AQ964" s="53">
        <v>1.2487619999999999</v>
      </c>
      <c r="AR964" s="53">
        <v>2.3151000000000001E-2</v>
      </c>
      <c r="AS964" s="53">
        <v>2.163E-2</v>
      </c>
      <c r="AT964" s="53">
        <v>1.0514289999999999</v>
      </c>
      <c r="AU964" s="109">
        <v>0</v>
      </c>
      <c r="AV964" s="109">
        <v>1.4482E-2</v>
      </c>
    </row>
    <row r="965" spans="1:48" x14ac:dyDescent="0.3">
      <c r="A965" s="9">
        <v>964</v>
      </c>
      <c r="B965" s="3">
        <v>43297</v>
      </c>
      <c r="C965" s="112">
        <v>4.3381509999999999</v>
      </c>
      <c r="D965" s="54">
        <v>1.3216E-2</v>
      </c>
      <c r="E965" s="112">
        <v>2.1503000000000001E-2</v>
      </c>
      <c r="F965" s="54">
        <v>3.777771</v>
      </c>
      <c r="G965" s="54">
        <v>1.4492229999999999</v>
      </c>
      <c r="H965" s="54">
        <v>4.7069710000000002</v>
      </c>
      <c r="I965" s="54">
        <v>2.8292999999999999E-2</v>
      </c>
      <c r="J965" s="54">
        <v>1.167001</v>
      </c>
      <c r="K965" s="54">
        <v>0.792435</v>
      </c>
      <c r="L965" s="54">
        <v>1.465646</v>
      </c>
      <c r="M965" s="54">
        <v>0.13117200000000001</v>
      </c>
      <c r="N965" s="54">
        <v>1.0545</v>
      </c>
      <c r="O965" s="54">
        <v>9.7867999999999997E-2</v>
      </c>
      <c r="P965" s="54">
        <v>5.3875080000000004</v>
      </c>
      <c r="Q965" s="54">
        <v>0</v>
      </c>
      <c r="R965" s="54">
        <v>2.1114000000000001E-2</v>
      </c>
      <c r="S965" s="54">
        <v>2.0611000000000002</v>
      </c>
      <c r="T965" s="54">
        <v>3.1690999999999997E-2</v>
      </c>
      <c r="U965" s="54">
        <v>0</v>
      </c>
      <c r="V965" s="54">
        <v>0</v>
      </c>
      <c r="W965" s="54">
        <v>1.4008879999999999</v>
      </c>
      <c r="X965" s="54">
        <v>1.7146999999999999E-2</v>
      </c>
      <c r="Y965" s="54">
        <v>1.17855</v>
      </c>
      <c r="Z965" s="54">
        <v>0</v>
      </c>
      <c r="AA965" s="54">
        <v>0</v>
      </c>
      <c r="AB965" s="54">
        <v>0</v>
      </c>
      <c r="AC965" s="54">
        <v>0</v>
      </c>
      <c r="AD965" s="54">
        <v>0</v>
      </c>
      <c r="AE965" s="54">
        <v>86.611376000000007</v>
      </c>
      <c r="AF965" s="54">
        <v>6.5690869999999997</v>
      </c>
      <c r="AG965" s="53">
        <v>59.131763999999997</v>
      </c>
      <c r="AH965" s="53">
        <v>4.2306000000000003E-2</v>
      </c>
      <c r="AI965" s="54">
        <v>0</v>
      </c>
      <c r="AJ965" s="54">
        <v>1.3764940000000001</v>
      </c>
      <c r="AK965" s="53">
        <v>1.7537</v>
      </c>
      <c r="AL965" s="53">
        <v>0</v>
      </c>
      <c r="AM965" s="53">
        <v>2.0518999999999999E-2</v>
      </c>
      <c r="AN965" s="53">
        <v>9.3308000000000002E-2</v>
      </c>
      <c r="AO965" s="53">
        <v>0</v>
      </c>
      <c r="AP965" s="53">
        <v>1.6413340000000001</v>
      </c>
      <c r="AQ965" s="53">
        <v>1.2487619999999999</v>
      </c>
      <c r="AR965" s="53">
        <v>2.3151000000000001E-2</v>
      </c>
      <c r="AS965" s="53">
        <v>2.163E-2</v>
      </c>
      <c r="AT965" s="53">
        <v>1.0504739999999999</v>
      </c>
      <c r="AU965" s="109">
        <v>0</v>
      </c>
      <c r="AV965" s="109">
        <v>1.474E-2</v>
      </c>
    </row>
    <row r="966" spans="1:48" x14ac:dyDescent="0.3">
      <c r="A966" s="9">
        <v>965</v>
      </c>
      <c r="B966" s="3">
        <v>43294</v>
      </c>
      <c r="C966" s="112">
        <v>4.3323029999999996</v>
      </c>
      <c r="D966" s="54">
        <v>1.3200999999999999E-2</v>
      </c>
      <c r="E966" s="112">
        <v>2.1472000000000002E-2</v>
      </c>
      <c r="F966" s="54">
        <v>3.7841770000000001</v>
      </c>
      <c r="G966" s="54">
        <v>1.447252</v>
      </c>
      <c r="H966" s="54">
        <v>4.6891569999999998</v>
      </c>
      <c r="I966" s="54">
        <v>2.8226999999999999E-2</v>
      </c>
      <c r="J966" s="54">
        <v>1.17031</v>
      </c>
      <c r="K966" s="54">
        <v>0.79475399999999996</v>
      </c>
      <c r="L966" s="54">
        <v>1.4624809999999999</v>
      </c>
      <c r="M966" s="54">
        <v>0.13101599999999999</v>
      </c>
      <c r="N966" s="54">
        <v>1.051312</v>
      </c>
      <c r="O966" s="54">
        <v>9.7750000000000004E-2</v>
      </c>
      <c r="P966" s="54">
        <v>5.3791830000000003</v>
      </c>
      <c r="Q966" s="54">
        <v>0</v>
      </c>
      <c r="R966" s="54">
        <v>2.0951999999999998E-2</v>
      </c>
      <c r="S966" s="54">
        <v>2.0409999999999999</v>
      </c>
      <c r="T966" s="54">
        <v>3.1580999999999998E-2</v>
      </c>
      <c r="U966" s="54">
        <v>0</v>
      </c>
      <c r="V966" s="54">
        <v>0</v>
      </c>
      <c r="W966" s="54">
        <v>1.399624</v>
      </c>
      <c r="X966" s="54">
        <v>1.7125000000000001E-2</v>
      </c>
      <c r="Y966" s="54">
        <v>1.1670400000000001</v>
      </c>
      <c r="Z966" s="54">
        <v>0</v>
      </c>
      <c r="AA966" s="54">
        <v>0</v>
      </c>
      <c r="AB966" s="54">
        <v>0</v>
      </c>
      <c r="AC966" s="54">
        <v>0</v>
      </c>
      <c r="AD966" s="54">
        <v>0</v>
      </c>
      <c r="AE966" s="54">
        <v>86.441980000000001</v>
      </c>
      <c r="AF966" s="54">
        <v>6.5579789999999996</v>
      </c>
      <c r="AG966" s="53">
        <v>59.007475999999997</v>
      </c>
      <c r="AH966" s="53">
        <v>4.2221000000000002E-2</v>
      </c>
      <c r="AI966" s="54">
        <v>0</v>
      </c>
      <c r="AJ966" s="54">
        <v>1.3759250000000001</v>
      </c>
      <c r="AK966" s="53">
        <v>1.7418</v>
      </c>
      <c r="AL966" s="53">
        <v>0</v>
      </c>
      <c r="AM966" s="53">
        <v>2.0485E-2</v>
      </c>
      <c r="AN966" s="53">
        <v>9.2920000000000003E-2</v>
      </c>
      <c r="AO966" s="53">
        <v>0</v>
      </c>
      <c r="AP966" s="53">
        <v>1.6413340000000001</v>
      </c>
      <c r="AQ966" s="53">
        <v>1.2487619999999999</v>
      </c>
      <c r="AR966" s="53">
        <v>2.3151000000000001E-2</v>
      </c>
      <c r="AS966" s="53">
        <v>2.163E-2</v>
      </c>
      <c r="AT966" s="53">
        <v>1.049418</v>
      </c>
      <c r="AU966" s="109">
        <v>0</v>
      </c>
      <c r="AV966" s="109">
        <v>1.4664999999999999E-2</v>
      </c>
    </row>
    <row r="967" spans="1:48" x14ac:dyDescent="0.3">
      <c r="A967" s="9">
        <v>966</v>
      </c>
      <c r="B967" s="3">
        <v>43293</v>
      </c>
      <c r="C967" s="112">
        <v>4.3302490000000002</v>
      </c>
      <c r="D967" s="54">
        <v>1.3195E-2</v>
      </c>
      <c r="E967" s="112">
        <v>2.1461999999999998E-2</v>
      </c>
      <c r="F967" s="54">
        <v>3.7999010000000002</v>
      </c>
      <c r="G967" s="54">
        <v>1.442796</v>
      </c>
      <c r="H967" s="54">
        <v>4.6829450000000001</v>
      </c>
      <c r="I967" s="54">
        <v>2.8034E-2</v>
      </c>
      <c r="J967" s="54">
        <v>1.1857230000000001</v>
      </c>
      <c r="K967" s="54">
        <v>0.81474299999999999</v>
      </c>
      <c r="L967" s="54">
        <v>1.459419</v>
      </c>
      <c r="M967" s="54">
        <v>0.13100800000000001</v>
      </c>
      <c r="N967" s="54">
        <v>1.047123</v>
      </c>
      <c r="O967" s="54">
        <v>9.7740999999999995E-2</v>
      </c>
      <c r="P967" s="54">
        <v>5.3889690000000003</v>
      </c>
      <c r="Q967" s="54">
        <v>0</v>
      </c>
      <c r="R967" s="54">
        <v>2.0995E-2</v>
      </c>
      <c r="S967" s="54">
        <v>2.0825</v>
      </c>
      <c r="T967" s="54">
        <v>3.0714999999999999E-2</v>
      </c>
      <c r="U967" s="54">
        <v>0</v>
      </c>
      <c r="V967" s="54">
        <v>0</v>
      </c>
      <c r="W967" s="54">
        <v>1.3995029999999999</v>
      </c>
      <c r="X967" s="54">
        <v>1.7118999999999999E-2</v>
      </c>
      <c r="Y967" s="54">
        <v>1.1907799999999999</v>
      </c>
      <c r="Z967" s="54">
        <v>0</v>
      </c>
      <c r="AA967" s="54">
        <v>0</v>
      </c>
      <c r="AB967" s="54">
        <v>0</v>
      </c>
      <c r="AC967" s="54">
        <v>0</v>
      </c>
      <c r="AD967" s="54">
        <v>0</v>
      </c>
      <c r="AE967" s="54">
        <v>86.515032000000005</v>
      </c>
      <c r="AF967" s="54">
        <v>6.5437849999999997</v>
      </c>
      <c r="AG967" s="53">
        <v>58.902419000000002</v>
      </c>
      <c r="AH967" s="53">
        <v>4.2249000000000002E-2</v>
      </c>
      <c r="AI967" s="54">
        <v>0</v>
      </c>
      <c r="AJ967" s="54">
        <v>1.3754770000000001</v>
      </c>
      <c r="AK967" s="53">
        <v>1.7454000000000001</v>
      </c>
      <c r="AL967" s="53">
        <v>0</v>
      </c>
      <c r="AM967" s="53">
        <v>2.0390999999999999E-2</v>
      </c>
      <c r="AN967" s="53">
        <v>9.3058000000000002E-2</v>
      </c>
      <c r="AO967" s="53">
        <v>0</v>
      </c>
      <c r="AP967" s="53">
        <v>1.6413340000000001</v>
      </c>
      <c r="AQ967" s="53">
        <v>1.2487619999999999</v>
      </c>
      <c r="AR967" s="53">
        <v>2.3151000000000001E-2</v>
      </c>
      <c r="AS967" s="53">
        <v>2.163E-2</v>
      </c>
      <c r="AT967" s="53">
        <v>1.04619</v>
      </c>
      <c r="AU967" s="109">
        <v>0</v>
      </c>
      <c r="AV967" s="109">
        <v>1.4425E-2</v>
      </c>
    </row>
    <row r="968" spans="1:48" x14ac:dyDescent="0.3">
      <c r="A968" s="9">
        <v>967</v>
      </c>
      <c r="B968" s="3">
        <v>43292</v>
      </c>
      <c r="C968" s="112">
        <v>4.3283810000000003</v>
      </c>
      <c r="D968" s="54">
        <v>1.3191E-2</v>
      </c>
      <c r="E968" s="112">
        <v>2.1451999999999999E-2</v>
      </c>
      <c r="F968" s="54">
        <v>3.824011</v>
      </c>
      <c r="G968" s="54">
        <v>1.4491639999999999</v>
      </c>
      <c r="H968" s="54">
        <v>4.6728540000000001</v>
      </c>
      <c r="I968" s="54">
        <v>2.7744000000000001E-2</v>
      </c>
      <c r="J968" s="54">
        <v>1.261941</v>
      </c>
      <c r="K968" s="54">
        <v>0.84497900000000004</v>
      </c>
      <c r="L968" s="54">
        <v>1.463719</v>
      </c>
      <c r="M968" s="54">
        <v>0.130968</v>
      </c>
      <c r="N968" s="54">
        <v>1.0528379999999999</v>
      </c>
      <c r="O968" s="54">
        <v>9.7716999999999998E-2</v>
      </c>
      <c r="P968" s="54">
        <v>5.3972239999999996</v>
      </c>
      <c r="Q968" s="54">
        <v>0</v>
      </c>
      <c r="R968" s="54">
        <v>2.1543E-2</v>
      </c>
      <c r="S968" s="54">
        <v>2.1816999999999998</v>
      </c>
      <c r="T968" s="54">
        <v>3.0692000000000001E-2</v>
      </c>
      <c r="U968" s="54">
        <v>0</v>
      </c>
      <c r="V968" s="54">
        <v>0</v>
      </c>
      <c r="W968" s="54">
        <v>1.3947700000000001</v>
      </c>
      <c r="X968" s="54">
        <v>1.7111000000000001E-2</v>
      </c>
      <c r="Y968" s="54">
        <v>1.2475799999999999</v>
      </c>
      <c r="Z968" s="54">
        <v>0</v>
      </c>
      <c r="AA968" s="54">
        <v>0</v>
      </c>
      <c r="AB968" s="54">
        <v>0</v>
      </c>
      <c r="AC968" s="54">
        <v>0</v>
      </c>
      <c r="AD968" s="54">
        <v>0</v>
      </c>
      <c r="AE968" s="54">
        <v>86.580173000000002</v>
      </c>
      <c r="AF968" s="54">
        <v>6.5392020000000004</v>
      </c>
      <c r="AG968" s="53">
        <v>58.893120000000003</v>
      </c>
      <c r="AH968" s="53">
        <v>4.2202999999999997E-2</v>
      </c>
      <c r="AI968" s="54">
        <v>0</v>
      </c>
      <c r="AJ968" s="54">
        <v>1.372371</v>
      </c>
      <c r="AK968" s="53">
        <v>1.7406000000000001</v>
      </c>
      <c r="AL968" s="53">
        <v>0</v>
      </c>
      <c r="AM968" s="53">
        <v>2.0535000000000001E-2</v>
      </c>
      <c r="AN968" s="53">
        <v>9.3895999999999993E-2</v>
      </c>
      <c r="AO968" s="53">
        <v>0</v>
      </c>
      <c r="AP968" s="53">
        <v>1.6413340000000001</v>
      </c>
      <c r="AQ968" s="53">
        <v>1.2487619999999999</v>
      </c>
      <c r="AR968" s="53">
        <v>2.3151000000000001E-2</v>
      </c>
      <c r="AS968" s="53">
        <v>2.163E-2</v>
      </c>
      <c r="AT968" s="53">
        <v>1.0490079999999999</v>
      </c>
      <c r="AU968" s="109">
        <v>0</v>
      </c>
      <c r="AV968" s="109">
        <v>1.472E-2</v>
      </c>
    </row>
    <row r="969" spans="1:48" x14ac:dyDescent="0.3">
      <c r="A969" s="9">
        <v>968</v>
      </c>
      <c r="B969" s="3">
        <v>43291</v>
      </c>
      <c r="C969" s="112">
        <v>4.3267610000000003</v>
      </c>
      <c r="D969" s="54">
        <v>1.3186E-2</v>
      </c>
      <c r="E969" s="112">
        <v>2.1441999999999999E-2</v>
      </c>
      <c r="F969" s="54">
        <v>3.8085840000000002</v>
      </c>
      <c r="G969" s="54">
        <v>1.450842</v>
      </c>
      <c r="H969" s="54">
        <v>4.5530480000000004</v>
      </c>
      <c r="I969" s="54">
        <v>2.6956000000000001E-2</v>
      </c>
      <c r="J969" s="54">
        <v>1.297644</v>
      </c>
      <c r="K969" s="54">
        <v>0.86296799999999996</v>
      </c>
      <c r="L969" s="54">
        <v>1.464753</v>
      </c>
      <c r="M969" s="54">
        <v>0.13092300000000001</v>
      </c>
      <c r="N969" s="54">
        <v>1.0452459999999999</v>
      </c>
      <c r="O969" s="54">
        <v>9.7682000000000005E-2</v>
      </c>
      <c r="P969" s="54">
        <v>5.3986650000000003</v>
      </c>
      <c r="Q969" s="54">
        <v>0</v>
      </c>
      <c r="R969" s="54">
        <v>2.1968000000000001E-2</v>
      </c>
      <c r="S969" s="54">
        <v>2.2427999999999999</v>
      </c>
      <c r="T969" s="54">
        <v>2.9552999999999999E-2</v>
      </c>
      <c r="U969" s="54">
        <v>0</v>
      </c>
      <c r="V969" s="54">
        <v>0</v>
      </c>
      <c r="W969" s="54">
        <v>1.390398</v>
      </c>
      <c r="X969" s="54">
        <v>1.7104000000000001E-2</v>
      </c>
      <c r="Y969" s="54">
        <v>1.2826000000000002</v>
      </c>
      <c r="Z969" s="54">
        <v>0</v>
      </c>
      <c r="AA969" s="54">
        <v>0</v>
      </c>
      <c r="AB969" s="54">
        <v>0</v>
      </c>
      <c r="AC969" s="54">
        <v>0</v>
      </c>
      <c r="AD969" s="54">
        <v>0</v>
      </c>
      <c r="AE969" s="54">
        <v>86.611224000000007</v>
      </c>
      <c r="AF969" s="54">
        <v>6.5072239999999999</v>
      </c>
      <c r="AG969" s="53">
        <v>58.634740000000001</v>
      </c>
      <c r="AH969" s="53">
        <v>4.2320999999999998E-2</v>
      </c>
      <c r="AI969" s="54">
        <v>0</v>
      </c>
      <c r="AJ969" s="54">
        <v>1.3666720000000001</v>
      </c>
      <c r="AK969" s="53">
        <v>1.7534000000000001</v>
      </c>
      <c r="AL969" s="53">
        <v>0</v>
      </c>
      <c r="AM969" s="53">
        <v>1.9761000000000001E-2</v>
      </c>
      <c r="AN969" s="53">
        <v>9.4198000000000004E-2</v>
      </c>
      <c r="AO969" s="53">
        <v>0</v>
      </c>
      <c r="AP969" s="53">
        <v>1.603731</v>
      </c>
      <c r="AQ969" s="53">
        <v>1.2487619999999999</v>
      </c>
      <c r="AR969" s="53">
        <v>2.2953000000000001E-2</v>
      </c>
      <c r="AS969" s="53">
        <v>2.1579999999999998E-2</v>
      </c>
      <c r="AT969" s="53">
        <v>1.0495540000000001</v>
      </c>
      <c r="AU969" s="109">
        <v>0</v>
      </c>
      <c r="AV969" s="109">
        <v>1.4208999999999999E-2</v>
      </c>
    </row>
    <row r="970" spans="1:48" x14ac:dyDescent="0.3">
      <c r="A970" s="9">
        <v>969</v>
      </c>
      <c r="B970" s="3">
        <v>43290</v>
      </c>
      <c r="C970" s="112">
        <v>4.324675</v>
      </c>
      <c r="D970" s="54">
        <v>1.3181E-2</v>
      </c>
      <c r="E970" s="112">
        <v>2.1432E-2</v>
      </c>
      <c r="F970" s="54">
        <v>3.8197190000000001</v>
      </c>
      <c r="G970" s="54">
        <v>1.45014</v>
      </c>
      <c r="H970" s="54">
        <v>4.601496</v>
      </c>
      <c r="I970" s="54">
        <v>2.7226E-2</v>
      </c>
      <c r="J970" s="54">
        <v>1.288573</v>
      </c>
      <c r="K970" s="54">
        <v>0.86220799999999997</v>
      </c>
      <c r="L970" s="54">
        <v>1.4650099999999999</v>
      </c>
      <c r="M970" s="54">
        <v>0.13086</v>
      </c>
      <c r="N970" s="54">
        <v>1.0471649999999999</v>
      </c>
      <c r="O970" s="54">
        <v>9.7642999999999994E-2</v>
      </c>
      <c r="P970" s="54">
        <v>5.3942290000000002</v>
      </c>
      <c r="Q970" s="54">
        <v>0</v>
      </c>
      <c r="R970" s="54">
        <v>2.1905000000000001E-2</v>
      </c>
      <c r="S970" s="54">
        <v>2.2338</v>
      </c>
      <c r="T970" s="54">
        <v>2.9589000000000001E-2</v>
      </c>
      <c r="U970" s="54">
        <v>0</v>
      </c>
      <c r="V970" s="54">
        <v>0</v>
      </c>
      <c r="W970" s="54">
        <v>1.392163</v>
      </c>
      <c r="X970" s="54">
        <v>1.7096E-2</v>
      </c>
      <c r="Y970" s="54">
        <v>1.2775099999999999</v>
      </c>
      <c r="Z970" s="54">
        <v>0</v>
      </c>
      <c r="AA970" s="54">
        <v>0</v>
      </c>
      <c r="AB970" s="54">
        <v>0</v>
      </c>
      <c r="AC970" s="54">
        <v>0</v>
      </c>
      <c r="AD970" s="54">
        <v>0</v>
      </c>
      <c r="AE970" s="54">
        <v>86.562523999999996</v>
      </c>
      <c r="AF970" s="54">
        <v>6.5194999999999999</v>
      </c>
      <c r="AG970" s="53">
        <v>58.72701</v>
      </c>
      <c r="AH970" s="53">
        <v>4.2278000000000003E-2</v>
      </c>
      <c r="AI970" s="54">
        <v>0</v>
      </c>
      <c r="AJ970" s="54">
        <v>1.3683240000000001</v>
      </c>
      <c r="AK970" s="53">
        <v>1.7527000000000001</v>
      </c>
      <c r="AL970" s="53">
        <v>0</v>
      </c>
      <c r="AM970" s="53">
        <v>1.9883999999999999E-2</v>
      </c>
      <c r="AN970" s="53">
        <v>9.3950000000000006E-2</v>
      </c>
      <c r="AO970" s="53">
        <v>0</v>
      </c>
      <c r="AP970" s="53">
        <v>1.603731</v>
      </c>
      <c r="AQ970" s="53">
        <v>1.2487619999999999</v>
      </c>
      <c r="AR970" s="53">
        <v>2.2953000000000001E-2</v>
      </c>
      <c r="AS970" s="53">
        <v>2.1579999999999998E-2</v>
      </c>
      <c r="AT970" s="53">
        <v>1.0495350000000001</v>
      </c>
      <c r="AU970" s="109">
        <v>0</v>
      </c>
      <c r="AV970" s="109">
        <v>1.435E-2</v>
      </c>
    </row>
    <row r="971" spans="1:48" x14ac:dyDescent="0.3">
      <c r="A971" s="9">
        <v>970</v>
      </c>
      <c r="B971" s="3">
        <v>43287</v>
      </c>
      <c r="C971" s="112">
        <v>4.3187439999999997</v>
      </c>
      <c r="D971" s="54">
        <v>1.3162E-2</v>
      </c>
      <c r="E971" s="112">
        <v>2.1402000000000001E-2</v>
      </c>
      <c r="F971" s="54">
        <v>3.8266520000000002</v>
      </c>
      <c r="G971" s="54">
        <v>1.450296</v>
      </c>
      <c r="H971" s="54">
        <v>4.6268380000000002</v>
      </c>
      <c r="I971" s="54">
        <v>2.7498999999999999E-2</v>
      </c>
      <c r="J971" s="54">
        <v>1.293196</v>
      </c>
      <c r="K971" s="54">
        <v>0.86665800000000004</v>
      </c>
      <c r="L971" s="54">
        <v>1.464048</v>
      </c>
      <c r="M971" s="54">
        <v>0.13070000000000001</v>
      </c>
      <c r="N971" s="54">
        <v>1.0472170000000001</v>
      </c>
      <c r="O971" s="54">
        <v>9.7471000000000002E-2</v>
      </c>
      <c r="P971" s="54">
        <v>5.3848399999999996</v>
      </c>
      <c r="Q971" s="54">
        <v>0</v>
      </c>
      <c r="R971" s="54">
        <v>2.1943000000000001E-2</v>
      </c>
      <c r="S971" s="54">
        <v>2.2511000000000001</v>
      </c>
      <c r="T971" s="54">
        <v>2.9527000000000001E-2</v>
      </c>
      <c r="U971" s="54">
        <v>0</v>
      </c>
      <c r="V971" s="54">
        <v>0</v>
      </c>
      <c r="W971" s="54">
        <v>1.3919490000000001</v>
      </c>
      <c r="X971" s="54">
        <v>1.7073999999999999E-2</v>
      </c>
      <c r="Y971" s="54">
        <v>1.2874399999999999</v>
      </c>
      <c r="Z971" s="54">
        <v>0</v>
      </c>
      <c r="AA971" s="54">
        <v>0</v>
      </c>
      <c r="AB971" s="54">
        <v>0</v>
      </c>
      <c r="AC971" s="54">
        <v>0</v>
      </c>
      <c r="AD971" s="54">
        <v>0</v>
      </c>
      <c r="AE971" s="54">
        <v>86.402529999999999</v>
      </c>
      <c r="AF971" s="54">
        <v>6.5237999999999996</v>
      </c>
      <c r="AG971" s="53">
        <v>58.742023000000003</v>
      </c>
      <c r="AH971" s="53">
        <v>4.2176999999999999E-2</v>
      </c>
      <c r="AI971" s="54">
        <v>0</v>
      </c>
      <c r="AJ971" s="54">
        <v>1.368333</v>
      </c>
      <c r="AK971" s="53">
        <v>1.7699</v>
      </c>
      <c r="AL971" s="53">
        <v>0</v>
      </c>
      <c r="AM971" s="53">
        <v>2.0209999999999999E-2</v>
      </c>
      <c r="AN971" s="53">
        <v>9.3783000000000005E-2</v>
      </c>
      <c r="AO971" s="53">
        <v>0</v>
      </c>
      <c r="AP971" s="53">
        <v>1.603731</v>
      </c>
      <c r="AQ971" s="53">
        <v>1.2487619999999999</v>
      </c>
      <c r="AR971" s="53">
        <v>2.2953000000000001E-2</v>
      </c>
      <c r="AS971" s="53">
        <v>2.1579999999999998E-2</v>
      </c>
      <c r="AT971" s="53">
        <v>1.049579</v>
      </c>
      <c r="AU971" s="109">
        <v>0</v>
      </c>
      <c r="AV971" s="109">
        <v>1.4463999999999999E-2</v>
      </c>
    </row>
    <row r="972" spans="1:48" x14ac:dyDescent="0.3">
      <c r="A972" s="9">
        <v>971</v>
      </c>
      <c r="B972" s="3">
        <v>43286</v>
      </c>
      <c r="C972" s="112">
        <v>4.3164899999999999</v>
      </c>
      <c r="D972" s="54">
        <v>1.3159000000000001E-2</v>
      </c>
      <c r="E972" s="112">
        <v>2.1392000000000001E-2</v>
      </c>
      <c r="F972" s="54">
        <v>3.8216730000000001</v>
      </c>
      <c r="G972" s="54">
        <v>1.447174</v>
      </c>
      <c r="H972" s="54">
        <v>4.6707169999999998</v>
      </c>
      <c r="I972" s="54">
        <v>2.7827000000000001E-2</v>
      </c>
      <c r="J972" s="54">
        <v>1.269101</v>
      </c>
      <c r="K972" s="54">
        <v>0.85715699999999995</v>
      </c>
      <c r="L972" s="54">
        <v>1.461141</v>
      </c>
      <c r="M972" s="54">
        <v>0.13064999999999999</v>
      </c>
      <c r="N972" s="54">
        <v>1.046726</v>
      </c>
      <c r="O972" s="54">
        <v>9.7432000000000005E-2</v>
      </c>
      <c r="P972" s="54">
        <v>5.382892</v>
      </c>
      <c r="Q972" s="54">
        <v>0</v>
      </c>
      <c r="R972" s="54">
        <v>2.1543E-2</v>
      </c>
      <c r="S972" s="54">
        <v>2.2210000000000001</v>
      </c>
      <c r="T972" s="54">
        <v>2.9552999999999999E-2</v>
      </c>
      <c r="U972" s="54">
        <v>0</v>
      </c>
      <c r="V972" s="54">
        <v>0</v>
      </c>
      <c r="W972" s="54">
        <v>1.391958</v>
      </c>
      <c r="X972" s="54">
        <v>1.7066999999999999E-2</v>
      </c>
      <c r="Y972" s="54">
        <v>1.2701699999999998</v>
      </c>
      <c r="Z972" s="54">
        <v>0</v>
      </c>
      <c r="AA972" s="54">
        <v>0</v>
      </c>
      <c r="AB972" s="54">
        <v>0</v>
      </c>
      <c r="AC972" s="54">
        <v>0</v>
      </c>
      <c r="AD972" s="54">
        <v>0</v>
      </c>
      <c r="AE972" s="54">
        <v>86.346458999999996</v>
      </c>
      <c r="AF972" s="54">
        <v>6.5227930000000001</v>
      </c>
      <c r="AG972" s="53">
        <v>58.766530000000003</v>
      </c>
      <c r="AH972" s="53">
        <v>4.2105999999999998E-2</v>
      </c>
      <c r="AI972" s="54">
        <v>0</v>
      </c>
      <c r="AJ972" s="54">
        <v>1.3691199999999999</v>
      </c>
      <c r="AK972" s="53">
        <v>1.7742999999999998</v>
      </c>
      <c r="AL972" s="53">
        <v>0</v>
      </c>
      <c r="AM972" s="53">
        <v>2.0507999999999998E-2</v>
      </c>
      <c r="AN972" s="53">
        <v>9.2841999999999994E-2</v>
      </c>
      <c r="AO972" s="53">
        <v>0</v>
      </c>
      <c r="AP972" s="53">
        <v>1.603731</v>
      </c>
      <c r="AQ972" s="53">
        <v>1.2487619999999999</v>
      </c>
      <c r="AR972" s="53">
        <v>2.2953000000000001E-2</v>
      </c>
      <c r="AS972" s="53">
        <v>2.1579999999999998E-2</v>
      </c>
      <c r="AT972" s="53">
        <v>1.0474840000000001</v>
      </c>
      <c r="AU972" s="109">
        <v>0</v>
      </c>
      <c r="AV972" s="109">
        <v>1.4626E-2</v>
      </c>
    </row>
    <row r="973" spans="1:48" x14ac:dyDescent="0.3">
      <c r="A973" s="9">
        <v>972</v>
      </c>
      <c r="B973" s="3">
        <v>43285</v>
      </c>
      <c r="C973" s="112">
        <v>4.3143070000000003</v>
      </c>
      <c r="D973" s="54">
        <v>1.3154000000000001E-2</v>
      </c>
      <c r="E973" s="112">
        <v>2.1382000000000002E-2</v>
      </c>
      <c r="F973" s="54">
        <v>3.8049119999999998</v>
      </c>
      <c r="G973" s="54">
        <v>1.4441630000000001</v>
      </c>
      <c r="H973" s="54">
        <v>4.6287279999999997</v>
      </c>
      <c r="I973" s="54">
        <v>2.7342000000000002E-2</v>
      </c>
      <c r="J973" s="54">
        <v>1.2603899999999999</v>
      </c>
      <c r="K973" s="54">
        <v>0.85647099999999998</v>
      </c>
      <c r="L973" s="54">
        <v>1.458906</v>
      </c>
      <c r="M973" s="54">
        <v>0.130607</v>
      </c>
      <c r="N973" s="54">
        <v>1.041439</v>
      </c>
      <c r="O973" s="54">
        <v>9.7392000000000006E-2</v>
      </c>
      <c r="P973" s="54">
        <v>5.3881189999999997</v>
      </c>
      <c r="Q973" s="54">
        <v>0</v>
      </c>
      <c r="R973" s="54">
        <v>2.1368999999999999E-2</v>
      </c>
      <c r="S973" s="54">
        <v>2.2126999999999999</v>
      </c>
      <c r="T973" s="54">
        <v>2.9301000000000001E-2</v>
      </c>
      <c r="U973" s="54">
        <v>0</v>
      </c>
      <c r="V973" s="54">
        <v>0</v>
      </c>
      <c r="W973" s="54">
        <v>1.3898109999999999</v>
      </c>
      <c r="X973" s="54">
        <v>1.7059999999999999E-2</v>
      </c>
      <c r="Y973" s="54">
        <v>1.2656400000000001</v>
      </c>
      <c r="Z973" s="54">
        <v>0</v>
      </c>
      <c r="AA973" s="54">
        <v>0</v>
      </c>
      <c r="AB973" s="54">
        <v>0</v>
      </c>
      <c r="AC973" s="54">
        <v>0</v>
      </c>
      <c r="AD973" s="54">
        <v>0</v>
      </c>
      <c r="AE973" s="54">
        <v>86.510050000000007</v>
      </c>
      <c r="AF973" s="54">
        <v>6.5087380000000001</v>
      </c>
      <c r="AG973" s="53">
        <v>58.664766</v>
      </c>
      <c r="AH973" s="53">
        <v>4.2077999999999997E-2</v>
      </c>
      <c r="AI973" s="54">
        <v>0</v>
      </c>
      <c r="AJ973" s="54">
        <v>1.3674820000000001</v>
      </c>
      <c r="AK973" s="53">
        <v>1.7724</v>
      </c>
      <c r="AL973" s="53">
        <v>0</v>
      </c>
      <c r="AM973" s="53">
        <v>2.0521000000000001E-2</v>
      </c>
      <c r="AN973" s="53">
        <v>9.2482999999999996E-2</v>
      </c>
      <c r="AO973" s="53">
        <v>0</v>
      </c>
      <c r="AP973" s="53">
        <v>1.603731</v>
      </c>
      <c r="AQ973" s="53">
        <v>1.2487619999999999</v>
      </c>
      <c r="AR973" s="53">
        <v>2.2953000000000001E-2</v>
      </c>
      <c r="AS973" s="53">
        <v>2.1579999999999998E-2</v>
      </c>
      <c r="AT973" s="53">
        <v>1.0462800000000001</v>
      </c>
      <c r="AU973" s="109">
        <v>0</v>
      </c>
      <c r="AV973" s="109">
        <v>1.4500000000000001E-2</v>
      </c>
    </row>
    <row r="974" spans="1:48" x14ac:dyDescent="0.3">
      <c r="A974" s="9">
        <v>973</v>
      </c>
      <c r="B974" s="3">
        <v>43284</v>
      </c>
      <c r="C974" s="112">
        <v>4.3121799999999997</v>
      </c>
      <c r="D974" s="54">
        <v>1.3150999999999999E-2</v>
      </c>
      <c r="E974" s="112">
        <v>2.1371999999999999E-2</v>
      </c>
      <c r="F974" s="54">
        <v>3.7962259999999999</v>
      </c>
      <c r="G974" s="54">
        <v>1.4426490000000001</v>
      </c>
      <c r="H974" s="54">
        <v>4.5932269999999997</v>
      </c>
      <c r="I974" s="54">
        <v>2.7206000000000001E-2</v>
      </c>
      <c r="J974" s="54">
        <v>1.267922</v>
      </c>
      <c r="K974" s="54">
        <v>0.86171699999999996</v>
      </c>
      <c r="L974" s="54">
        <v>1.45869</v>
      </c>
      <c r="M974" s="54">
        <v>0.13056899999999999</v>
      </c>
      <c r="N974" s="54">
        <v>1.042117</v>
      </c>
      <c r="O974" s="54">
        <v>9.7352999999999995E-2</v>
      </c>
      <c r="P974" s="54">
        <v>5.3919319999999997</v>
      </c>
      <c r="Q974" s="54">
        <v>0</v>
      </c>
      <c r="R974" s="54">
        <v>2.1394E-2</v>
      </c>
      <c r="S974" s="54">
        <v>2.2201</v>
      </c>
      <c r="T974" s="54">
        <v>2.9402999999999999E-2</v>
      </c>
      <c r="U974" s="54">
        <v>0</v>
      </c>
      <c r="V974" s="54">
        <v>0</v>
      </c>
      <c r="W974" s="54">
        <v>1.38436</v>
      </c>
      <c r="X974" s="54">
        <v>1.7054E-2</v>
      </c>
      <c r="Y974" s="54">
        <v>1.26993</v>
      </c>
      <c r="Z974" s="54">
        <v>0</v>
      </c>
      <c r="AA974" s="54">
        <v>0</v>
      </c>
      <c r="AB974" s="54">
        <v>0</v>
      </c>
      <c r="AC974" s="54">
        <v>0</v>
      </c>
      <c r="AD974" s="54">
        <v>0</v>
      </c>
      <c r="AE974" s="54">
        <v>86.589014000000006</v>
      </c>
      <c r="AF974" s="54">
        <v>6.5000340000000003</v>
      </c>
      <c r="AG974" s="53">
        <v>58.586908000000001</v>
      </c>
      <c r="AH974" s="53">
        <v>4.2044999999999999E-2</v>
      </c>
      <c r="AI974" s="54">
        <v>0</v>
      </c>
      <c r="AJ974" s="54">
        <v>1.3628070000000001</v>
      </c>
      <c r="AK974" s="53">
        <v>1.7726999999999999</v>
      </c>
      <c r="AL974" s="53">
        <v>0</v>
      </c>
      <c r="AM974" s="53">
        <v>2.0347000000000001E-2</v>
      </c>
      <c r="AN974" s="53">
        <v>9.2319999999999999E-2</v>
      </c>
      <c r="AO974" s="53">
        <v>0</v>
      </c>
      <c r="AP974" s="53">
        <v>1.596643</v>
      </c>
      <c r="AQ974" s="53">
        <v>1.2487619999999999</v>
      </c>
      <c r="AR974" s="53">
        <v>2.2880999999999999E-2</v>
      </c>
      <c r="AS974" s="53">
        <v>2.1579000000000001E-2</v>
      </c>
      <c r="AT974" s="53">
        <v>1.046538</v>
      </c>
      <c r="AU974" s="109">
        <v>0</v>
      </c>
      <c r="AV974" s="109">
        <v>1.4414E-2</v>
      </c>
    </row>
    <row r="975" spans="1:48" x14ac:dyDescent="0.3">
      <c r="A975" s="9">
        <v>974</v>
      </c>
      <c r="B975" s="3">
        <v>43283</v>
      </c>
      <c r="C975" s="112">
        <v>4.3101839999999996</v>
      </c>
      <c r="D975" s="54">
        <v>1.3138E-2</v>
      </c>
      <c r="E975" s="112">
        <v>2.1361999999999999E-2</v>
      </c>
      <c r="F975" s="54">
        <v>3.782851</v>
      </c>
      <c r="G975" s="54">
        <v>1.441022</v>
      </c>
      <c r="H975" s="54">
        <v>4.5298759999999998</v>
      </c>
      <c r="I975" s="54">
        <v>2.6934E-2</v>
      </c>
      <c r="J975" s="54">
        <v>1.258554</v>
      </c>
      <c r="K975" s="54">
        <v>0.86120200000000002</v>
      </c>
      <c r="L975" s="54">
        <v>1.457741</v>
      </c>
      <c r="M975" s="54">
        <v>0.130518</v>
      </c>
      <c r="N975" s="54">
        <v>1.0345960000000001</v>
      </c>
      <c r="O975" s="54">
        <v>9.7316E-2</v>
      </c>
      <c r="P975" s="54">
        <v>5.3987550000000004</v>
      </c>
      <c r="Q975" s="54">
        <v>0</v>
      </c>
      <c r="R975" s="54">
        <v>2.1250000000000002E-2</v>
      </c>
      <c r="S975" s="54">
        <v>2.2212999999999998</v>
      </c>
      <c r="T975" s="54">
        <v>2.8931999999999999E-2</v>
      </c>
      <c r="U975" s="54">
        <v>0</v>
      </c>
      <c r="V975" s="54">
        <v>0</v>
      </c>
      <c r="W975" s="54">
        <v>1.382625</v>
      </c>
      <c r="X975" s="54">
        <v>1.7047E-2</v>
      </c>
      <c r="Y975" s="54">
        <v>1.27075</v>
      </c>
      <c r="Z975" s="54">
        <v>0</v>
      </c>
      <c r="AA975" s="54">
        <v>0</v>
      </c>
      <c r="AB975" s="54">
        <v>0</v>
      </c>
      <c r="AC975" s="54">
        <v>0</v>
      </c>
      <c r="AD975" s="54">
        <v>0</v>
      </c>
      <c r="AE975" s="54">
        <v>86.717962999999997</v>
      </c>
      <c r="AF975" s="54">
        <v>6.482437</v>
      </c>
      <c r="AG975" s="53">
        <v>58.494681999999997</v>
      </c>
      <c r="AH975" s="53">
        <v>4.1947999999999999E-2</v>
      </c>
      <c r="AI975" s="54">
        <v>0</v>
      </c>
      <c r="AJ975" s="54">
        <v>1.361772</v>
      </c>
      <c r="AK975" s="53">
        <v>1.7779</v>
      </c>
      <c r="AL975" s="53">
        <v>0</v>
      </c>
      <c r="AM975" s="53">
        <v>2.0258000000000002E-2</v>
      </c>
      <c r="AN975" s="53">
        <v>9.1883999999999993E-2</v>
      </c>
      <c r="AO975" s="53">
        <v>0</v>
      </c>
      <c r="AP975" s="53">
        <v>1.596643</v>
      </c>
      <c r="AQ975" s="53">
        <v>1.2487619999999999</v>
      </c>
      <c r="AR975" s="53">
        <v>2.2880999999999999E-2</v>
      </c>
      <c r="AS975" s="53">
        <v>2.1579000000000001E-2</v>
      </c>
      <c r="AT975" s="53">
        <v>1.0451569999999999</v>
      </c>
      <c r="AU975" s="109">
        <v>0</v>
      </c>
      <c r="AV975" s="109">
        <v>1.4395E-2</v>
      </c>
    </row>
    <row r="976" spans="1:48" x14ac:dyDescent="0.3">
      <c r="A976" s="9">
        <v>975</v>
      </c>
      <c r="B976" s="3">
        <v>43280</v>
      </c>
      <c r="C976" s="112">
        <v>4.3045669999999996</v>
      </c>
      <c r="D976" s="54">
        <v>1.3124E-2</v>
      </c>
      <c r="E976" s="112">
        <v>2.1333999999999999E-2</v>
      </c>
      <c r="F976" s="54">
        <v>3.7850679999999999</v>
      </c>
      <c r="G976" s="54">
        <v>1.440348</v>
      </c>
      <c r="H976" s="54">
        <v>4.5590650000000004</v>
      </c>
      <c r="I976" s="54">
        <v>2.7220000000000001E-2</v>
      </c>
      <c r="J976" s="54">
        <v>1.2532840000000001</v>
      </c>
      <c r="K976" s="54">
        <v>0.85596700000000003</v>
      </c>
      <c r="L976" s="54">
        <v>1.456682</v>
      </c>
      <c r="M976" s="54">
        <v>0.13036800000000001</v>
      </c>
      <c r="N976" s="54">
        <v>1.037056</v>
      </c>
      <c r="O976" s="54">
        <v>9.7210000000000005E-2</v>
      </c>
      <c r="P976" s="54">
        <v>5.3907550000000004</v>
      </c>
      <c r="Q976" s="54">
        <v>0</v>
      </c>
      <c r="R976" s="54">
        <v>2.1847999999999999E-2</v>
      </c>
      <c r="S976" s="54">
        <v>2.1997</v>
      </c>
      <c r="T976" s="54">
        <v>2.9175E-2</v>
      </c>
      <c r="U976" s="54">
        <v>0</v>
      </c>
      <c r="V976" s="54">
        <v>0</v>
      </c>
      <c r="W976" s="54">
        <v>1.38405</v>
      </c>
      <c r="X976" s="54">
        <v>1.7025999999999999E-2</v>
      </c>
      <c r="Y976" s="54">
        <v>1.25837</v>
      </c>
      <c r="Z976" s="54">
        <v>0</v>
      </c>
      <c r="AA976" s="54">
        <v>0</v>
      </c>
      <c r="AB976" s="54">
        <v>0</v>
      </c>
      <c r="AC976" s="54">
        <v>0</v>
      </c>
      <c r="AD976" s="54">
        <v>0</v>
      </c>
      <c r="AE976" s="54">
        <v>86.613496999999995</v>
      </c>
      <c r="AF976" s="54">
        <v>6.4863869999999997</v>
      </c>
      <c r="AG976" s="53">
        <v>58.510362999999998</v>
      </c>
      <c r="AH976" s="53">
        <v>4.1911999999999998E-2</v>
      </c>
      <c r="AI976" s="54">
        <v>0</v>
      </c>
      <c r="AJ976" s="54">
        <v>1.361826</v>
      </c>
      <c r="AK976" s="53">
        <v>1.7659</v>
      </c>
      <c r="AL976" s="53">
        <v>0</v>
      </c>
      <c r="AM976" s="53">
        <v>2.0431000000000001E-2</v>
      </c>
      <c r="AN976" s="53">
        <v>9.1500999999999999E-2</v>
      </c>
      <c r="AO976" s="53">
        <v>0</v>
      </c>
      <c r="AP976" s="53">
        <v>1.5850580000000001</v>
      </c>
      <c r="AQ976" s="53">
        <v>1.2487619999999999</v>
      </c>
      <c r="AR976" s="53">
        <v>2.2835000000000001E-2</v>
      </c>
      <c r="AS976" s="53">
        <v>2.1472000000000002E-2</v>
      </c>
      <c r="AT976" s="53">
        <v>1.044789</v>
      </c>
      <c r="AU976" s="109">
        <v>0</v>
      </c>
      <c r="AV976" s="109">
        <v>1.4468E-2</v>
      </c>
    </row>
    <row r="977" spans="1:48" x14ac:dyDescent="0.3">
      <c r="A977" s="9">
        <v>976</v>
      </c>
      <c r="B977" s="3">
        <v>43279</v>
      </c>
      <c r="C977" s="112">
        <v>4.3025510000000002</v>
      </c>
      <c r="D977" s="54">
        <v>1.3119E-2</v>
      </c>
      <c r="E977" s="112">
        <v>2.1323999999999999E-2</v>
      </c>
      <c r="F977" s="54">
        <v>3.7960229999999999</v>
      </c>
      <c r="G977" s="54">
        <v>1.4395789999999999</v>
      </c>
      <c r="H977" s="54">
        <v>4.5792190000000002</v>
      </c>
      <c r="I977" s="54">
        <v>2.7546000000000001E-2</v>
      </c>
      <c r="J977" s="54">
        <v>1.2499560000000001</v>
      </c>
      <c r="K977" s="54">
        <v>0.85308300000000004</v>
      </c>
      <c r="L977" s="54">
        <v>1.455654</v>
      </c>
      <c r="M977" s="54">
        <v>0.130305</v>
      </c>
      <c r="N977" s="54">
        <v>1.0365439999999999</v>
      </c>
      <c r="O977" s="54">
        <v>9.7172999999999995E-2</v>
      </c>
      <c r="P977" s="54">
        <v>5.3793329999999999</v>
      </c>
      <c r="Q977" s="54">
        <v>0</v>
      </c>
      <c r="R977" s="54">
        <v>2.1784000000000001E-2</v>
      </c>
      <c r="S977" s="54">
        <v>2.1985999999999999</v>
      </c>
      <c r="T977" s="54">
        <v>2.912E-2</v>
      </c>
      <c r="U977" s="54">
        <v>0</v>
      </c>
      <c r="V977" s="54">
        <v>0</v>
      </c>
      <c r="W977" s="54">
        <v>1.387381</v>
      </c>
      <c r="X977" s="54">
        <v>1.7018999999999999E-2</v>
      </c>
      <c r="Y977" s="54">
        <v>1.25773</v>
      </c>
      <c r="Z977" s="54">
        <v>0</v>
      </c>
      <c r="AA977" s="54">
        <v>0</v>
      </c>
      <c r="AB977" s="54">
        <v>0</v>
      </c>
      <c r="AC977" s="54">
        <v>0</v>
      </c>
      <c r="AD977" s="54">
        <v>0</v>
      </c>
      <c r="AE977" s="54">
        <v>86.463261000000003</v>
      </c>
      <c r="AF977" s="54">
        <v>6.4897879999999999</v>
      </c>
      <c r="AG977" s="53">
        <v>58.520490000000002</v>
      </c>
      <c r="AH977" s="53">
        <v>4.1766999999999999E-2</v>
      </c>
      <c r="AI977" s="54">
        <v>0</v>
      </c>
      <c r="AJ977" s="54">
        <v>1.363693</v>
      </c>
      <c r="AK977" s="53">
        <v>1.7704000000000002</v>
      </c>
      <c r="AL977" s="53">
        <v>0</v>
      </c>
      <c r="AM977" s="53">
        <v>2.0559000000000001E-2</v>
      </c>
      <c r="AN977" s="53">
        <v>9.1190999999999994E-2</v>
      </c>
      <c r="AO977" s="53">
        <v>0</v>
      </c>
      <c r="AP977" s="53">
        <v>1.5850580000000001</v>
      </c>
      <c r="AQ977" s="53">
        <v>1.256815</v>
      </c>
      <c r="AR977" s="53">
        <v>2.2835000000000001E-2</v>
      </c>
      <c r="AS977" s="53">
        <v>2.1472000000000002E-2</v>
      </c>
      <c r="AT977" s="53">
        <v>1.0440719999999999</v>
      </c>
      <c r="AU977" s="109">
        <v>0</v>
      </c>
      <c r="AV977" s="109">
        <v>1.4552000000000001E-2</v>
      </c>
    </row>
    <row r="978" spans="1:48" x14ac:dyDescent="0.3">
      <c r="A978" s="9">
        <v>977</v>
      </c>
      <c r="B978" s="3">
        <v>43278</v>
      </c>
      <c r="C978" s="112">
        <v>4.3006019999999996</v>
      </c>
      <c r="D978" s="54">
        <v>1.3114000000000001E-2</v>
      </c>
      <c r="E978" s="112">
        <v>2.1314E-2</v>
      </c>
      <c r="F978" s="54">
        <v>3.796278</v>
      </c>
      <c r="G978" s="54">
        <v>1.437592</v>
      </c>
      <c r="H978" s="54">
        <v>4.6158169999999998</v>
      </c>
      <c r="I978" s="54">
        <v>2.7782999999999999E-2</v>
      </c>
      <c r="J978" s="54">
        <v>1.218526</v>
      </c>
      <c r="K978" s="54">
        <v>0.84849799999999997</v>
      </c>
      <c r="L978" s="54">
        <v>1.4538390000000001</v>
      </c>
      <c r="M978" s="54">
        <v>0.130245</v>
      </c>
      <c r="N978" s="54">
        <v>1.041021</v>
      </c>
      <c r="O978" s="54">
        <v>9.7136E-2</v>
      </c>
      <c r="P978" s="54">
        <v>5.3701239999999997</v>
      </c>
      <c r="Q978" s="54">
        <v>0</v>
      </c>
      <c r="R978" s="54">
        <v>2.1410999999999999E-2</v>
      </c>
      <c r="S978" s="54">
        <v>2.1592000000000002</v>
      </c>
      <c r="T978" s="54">
        <v>2.9801999999999999E-2</v>
      </c>
      <c r="U978" s="54">
        <v>0</v>
      </c>
      <c r="V978" s="54">
        <v>0</v>
      </c>
      <c r="W978" s="54">
        <v>1.386587</v>
      </c>
      <c r="X978" s="54">
        <v>1.7011999999999999E-2</v>
      </c>
      <c r="Y978" s="54">
        <v>1.2350099999999999</v>
      </c>
      <c r="Z978" s="54">
        <v>0</v>
      </c>
      <c r="AA978" s="54">
        <v>0</v>
      </c>
      <c r="AB978" s="54">
        <v>0</v>
      </c>
      <c r="AC978" s="54">
        <v>0</v>
      </c>
      <c r="AD978" s="54">
        <v>0</v>
      </c>
      <c r="AE978" s="54">
        <v>86.324073999999996</v>
      </c>
      <c r="AF978" s="54">
        <v>6.490723</v>
      </c>
      <c r="AG978" s="53">
        <v>58.520437000000001</v>
      </c>
      <c r="AH978" s="53">
        <v>4.1683999999999999E-2</v>
      </c>
      <c r="AI978" s="54">
        <v>0</v>
      </c>
      <c r="AJ978" s="54">
        <v>1.3628309999999999</v>
      </c>
      <c r="AK978" s="53">
        <v>1.7593000000000001</v>
      </c>
      <c r="AL978" s="53">
        <v>0</v>
      </c>
      <c r="AM978" s="53">
        <v>2.0455000000000001E-2</v>
      </c>
      <c r="AN978" s="53">
        <v>9.0693999999999997E-2</v>
      </c>
      <c r="AO978" s="53">
        <v>0</v>
      </c>
      <c r="AP978" s="53">
        <v>1.5850580000000001</v>
      </c>
      <c r="AQ978" s="53">
        <v>1.256815</v>
      </c>
      <c r="AR978" s="53">
        <v>2.2835000000000001E-2</v>
      </c>
      <c r="AS978" s="53">
        <v>2.1472000000000002E-2</v>
      </c>
      <c r="AT978" s="53">
        <v>1.0428200000000001</v>
      </c>
      <c r="AU978" s="109">
        <v>0</v>
      </c>
      <c r="AV978" s="109">
        <v>1.4593E-2</v>
      </c>
    </row>
    <row r="979" spans="1:48" x14ac:dyDescent="0.3">
      <c r="A979" s="9">
        <v>978</v>
      </c>
      <c r="B979" s="3">
        <v>43277</v>
      </c>
      <c r="C979" s="112">
        <v>4.2982389999999997</v>
      </c>
      <c r="D979" s="54">
        <v>1.3109000000000001E-2</v>
      </c>
      <c r="E979" s="112">
        <v>2.1304E-2</v>
      </c>
      <c r="F979" s="54">
        <v>3.7840240000000001</v>
      </c>
      <c r="G979" s="54">
        <v>1.4348160000000001</v>
      </c>
      <c r="H979" s="54">
        <v>4.5994950000000001</v>
      </c>
      <c r="I979" s="54">
        <v>2.7820999999999999E-2</v>
      </c>
      <c r="J979" s="54">
        <v>1.210772</v>
      </c>
      <c r="K979" s="54">
        <v>0.84777100000000005</v>
      </c>
      <c r="L979" s="54">
        <v>1.4517549999999999</v>
      </c>
      <c r="M979" s="54">
        <v>0.130215</v>
      </c>
      <c r="N979" s="54">
        <v>1.0375179999999999</v>
      </c>
      <c r="O979" s="54">
        <v>9.7099000000000005E-2</v>
      </c>
      <c r="P979" s="54">
        <v>5.3889570000000004</v>
      </c>
      <c r="Q979" s="54">
        <v>0</v>
      </c>
      <c r="R979" s="54">
        <v>2.1309000000000002E-2</v>
      </c>
      <c r="S979" s="54">
        <v>2.1648000000000001</v>
      </c>
      <c r="T979" s="54">
        <v>2.9363E-2</v>
      </c>
      <c r="U979" s="54">
        <v>0</v>
      </c>
      <c r="V979" s="54">
        <v>0</v>
      </c>
      <c r="W979" s="54">
        <v>1.393583</v>
      </c>
      <c r="X979" s="54">
        <v>1.7007000000000001E-2</v>
      </c>
      <c r="Y979" s="54">
        <v>1.2382299999999999</v>
      </c>
      <c r="Z979" s="54">
        <v>0</v>
      </c>
      <c r="AA979" s="54">
        <v>0</v>
      </c>
      <c r="AB979" s="54">
        <v>0</v>
      </c>
      <c r="AC979" s="54">
        <v>0</v>
      </c>
      <c r="AD979" s="54">
        <v>0</v>
      </c>
      <c r="AE979" s="54">
        <v>86.656205</v>
      </c>
      <c r="AF979" s="54">
        <v>6.4863989999999996</v>
      </c>
      <c r="AG979" s="53">
        <v>58.423768000000003</v>
      </c>
      <c r="AH979" s="53">
        <v>4.1591999999999997E-2</v>
      </c>
      <c r="AI979" s="54">
        <v>0</v>
      </c>
      <c r="AJ979" s="54">
        <v>1.368028</v>
      </c>
      <c r="AK979" s="53">
        <v>1.7735000000000001</v>
      </c>
      <c r="AL979" s="53">
        <v>0</v>
      </c>
      <c r="AM979" s="53">
        <v>2.0390999999999999E-2</v>
      </c>
      <c r="AN979" s="53">
        <v>9.0482999999999994E-2</v>
      </c>
      <c r="AO979" s="53">
        <v>0</v>
      </c>
      <c r="AP979" s="53">
        <v>1.5598939999999999</v>
      </c>
      <c r="AQ979" s="53">
        <v>1.256815</v>
      </c>
      <c r="AR979" s="53">
        <v>2.2619E-2</v>
      </c>
      <c r="AS979" s="53">
        <v>2.1238E-2</v>
      </c>
      <c r="AT979" s="53">
        <v>1.041717</v>
      </c>
      <c r="AU979" s="109">
        <v>0</v>
      </c>
      <c r="AV979" s="109">
        <v>1.4394000000000001E-2</v>
      </c>
    </row>
    <row r="980" spans="1:48" x14ac:dyDescent="0.3">
      <c r="A980" s="9">
        <v>979</v>
      </c>
      <c r="B980" s="3">
        <v>43276</v>
      </c>
      <c r="C980" s="112">
        <v>4.2962470000000001</v>
      </c>
      <c r="D980" s="54">
        <v>1.3103999999999999E-2</v>
      </c>
      <c r="E980" s="112">
        <v>2.1295000000000001E-2</v>
      </c>
      <c r="F980" s="54">
        <v>3.8158150000000002</v>
      </c>
      <c r="G980" s="54">
        <v>1.4392799999999999</v>
      </c>
      <c r="H980" s="54">
        <v>4.6590749999999996</v>
      </c>
      <c r="I980" s="54">
        <v>2.8219999999999999E-2</v>
      </c>
      <c r="J980" s="54">
        <v>1.2394829999999999</v>
      </c>
      <c r="K980" s="54">
        <v>0.874865</v>
      </c>
      <c r="L980" s="54">
        <v>1.452942</v>
      </c>
      <c r="M980" s="54">
        <v>0.13014400000000001</v>
      </c>
      <c r="N980" s="54">
        <v>1.053863</v>
      </c>
      <c r="O980" s="54">
        <v>9.7057000000000004E-2</v>
      </c>
      <c r="P980" s="54">
        <v>5.3782870000000003</v>
      </c>
      <c r="Q980" s="54">
        <v>0</v>
      </c>
      <c r="R980" s="54">
        <v>2.1756000000000001E-2</v>
      </c>
      <c r="S980" s="54">
        <v>2.1997</v>
      </c>
      <c r="T980" s="54">
        <v>3.0634999999999999E-2</v>
      </c>
      <c r="U980" s="54">
        <v>0</v>
      </c>
      <c r="V980" s="54">
        <v>0</v>
      </c>
      <c r="W980" s="54">
        <v>1.3924030000000001</v>
      </c>
      <c r="X980" s="54">
        <v>1.7000000000000001E-2</v>
      </c>
      <c r="Y980" s="54">
        <v>1.2582899999999999</v>
      </c>
      <c r="Z980" s="54">
        <v>0</v>
      </c>
      <c r="AA980" s="54">
        <v>0</v>
      </c>
      <c r="AB980" s="54">
        <v>0</v>
      </c>
      <c r="AC980" s="54">
        <v>0</v>
      </c>
      <c r="AD980" s="54">
        <v>0</v>
      </c>
      <c r="AE980" s="54">
        <v>86.488006999999996</v>
      </c>
      <c r="AF980" s="54">
        <v>6.5034460000000003</v>
      </c>
      <c r="AG980" s="53">
        <v>58.543447</v>
      </c>
      <c r="AH980" s="53">
        <v>4.1624000000000001E-2</v>
      </c>
      <c r="AI980" s="54">
        <v>0</v>
      </c>
      <c r="AJ980" s="54">
        <v>1.3661190000000001</v>
      </c>
      <c r="AK980" s="53">
        <v>1.7809999999999999</v>
      </c>
      <c r="AL980" s="53">
        <v>0</v>
      </c>
      <c r="AM980" s="53">
        <v>2.0753000000000001E-2</v>
      </c>
      <c r="AN980" s="53">
        <v>9.0814000000000006E-2</v>
      </c>
      <c r="AO980" s="53">
        <v>0</v>
      </c>
      <c r="AP980" s="53">
        <v>1.5598939999999999</v>
      </c>
      <c r="AQ980" s="53">
        <v>1.256815</v>
      </c>
      <c r="AR980" s="53">
        <v>2.2619E-2</v>
      </c>
      <c r="AS980" s="53">
        <v>2.1238E-2</v>
      </c>
      <c r="AT980" s="53">
        <v>1.0426740000000001</v>
      </c>
      <c r="AU980" s="109">
        <v>0</v>
      </c>
      <c r="AV980" s="109">
        <v>1.4786000000000001E-2</v>
      </c>
    </row>
    <row r="981" spans="1:48" x14ac:dyDescent="0.3">
      <c r="A981" s="9">
        <v>980</v>
      </c>
      <c r="B981" s="3">
        <v>43273</v>
      </c>
      <c r="C981" s="112">
        <v>4.2906570000000004</v>
      </c>
      <c r="D981" s="54">
        <v>1.3089999999999999E-2</v>
      </c>
      <c r="E981" s="112">
        <v>2.1266E-2</v>
      </c>
      <c r="F981" s="54">
        <v>3.7956430000000001</v>
      </c>
      <c r="G981" s="54">
        <v>1.4380790000000001</v>
      </c>
      <c r="H981" s="54">
        <v>4.6419100000000002</v>
      </c>
      <c r="I981" s="54">
        <v>2.8382999999999999E-2</v>
      </c>
      <c r="J981" s="54">
        <v>1.231447</v>
      </c>
      <c r="K981" s="54">
        <v>0.86636000000000002</v>
      </c>
      <c r="L981" s="54">
        <v>1.4498770000000001</v>
      </c>
      <c r="M981" s="54">
        <v>0.12998000000000001</v>
      </c>
      <c r="N981" s="54">
        <v>1.0533079999999999</v>
      </c>
      <c r="O981" s="54">
        <v>9.6945000000000003E-2</v>
      </c>
      <c r="P981" s="54">
        <v>5.3630620000000002</v>
      </c>
      <c r="Q981" s="54">
        <v>0</v>
      </c>
      <c r="R981" s="54">
        <v>2.1743999999999999E-2</v>
      </c>
      <c r="S981" s="54">
        <v>2.1869000000000001</v>
      </c>
      <c r="T981" s="54">
        <v>3.1032000000000001E-2</v>
      </c>
      <c r="U981" s="54">
        <v>0</v>
      </c>
      <c r="V981" s="54">
        <v>0</v>
      </c>
      <c r="W981" s="54">
        <v>1.391678</v>
      </c>
      <c r="X981" s="54">
        <v>1.6979000000000001E-2</v>
      </c>
      <c r="Y981" s="54">
        <v>1.25109</v>
      </c>
      <c r="Z981" s="54">
        <v>0</v>
      </c>
      <c r="AA981" s="54">
        <v>0</v>
      </c>
      <c r="AB981" s="54">
        <v>0</v>
      </c>
      <c r="AC981" s="54">
        <v>0</v>
      </c>
      <c r="AD981" s="54">
        <v>0</v>
      </c>
      <c r="AE981" s="54">
        <v>86.230924000000002</v>
      </c>
      <c r="AF981" s="54">
        <v>6.4934609999999999</v>
      </c>
      <c r="AG981" s="53">
        <v>58.347855000000003</v>
      </c>
      <c r="AH981" s="53">
        <v>4.1602E-2</v>
      </c>
      <c r="AI981" s="54">
        <v>0</v>
      </c>
      <c r="AJ981" s="54">
        <v>1.364741</v>
      </c>
      <c r="AK981" s="53">
        <v>1.7822999999999998</v>
      </c>
      <c r="AL981" s="53">
        <v>0</v>
      </c>
      <c r="AM981" s="53">
        <v>2.0879999999999999E-2</v>
      </c>
      <c r="AN981" s="53">
        <v>9.0846999999999997E-2</v>
      </c>
      <c r="AO981" s="53">
        <v>0</v>
      </c>
      <c r="AP981" s="53">
        <v>1.5598939999999999</v>
      </c>
      <c r="AQ981" s="53">
        <v>1.256815</v>
      </c>
      <c r="AR981" s="53">
        <v>2.2619E-2</v>
      </c>
      <c r="AS981" s="53">
        <v>2.1238E-2</v>
      </c>
      <c r="AT981" s="53">
        <v>1.041434</v>
      </c>
      <c r="AU981" s="109">
        <v>0</v>
      </c>
      <c r="AV981" s="109">
        <v>1.4687E-2</v>
      </c>
    </row>
    <row r="982" spans="1:48" x14ac:dyDescent="0.3">
      <c r="A982" s="9">
        <v>981</v>
      </c>
      <c r="B982" s="3">
        <v>43272</v>
      </c>
      <c r="C982" s="112">
        <v>4.2887440000000003</v>
      </c>
      <c r="D982" s="54">
        <v>1.3084999999999999E-2</v>
      </c>
      <c r="E982" s="112">
        <v>2.1257000000000002E-2</v>
      </c>
      <c r="F982" s="54">
        <v>3.773908</v>
      </c>
      <c r="G982" s="54">
        <v>1.435602</v>
      </c>
      <c r="H982" s="54">
        <v>4.60182</v>
      </c>
      <c r="I982" s="54">
        <v>2.8589E-2</v>
      </c>
      <c r="J982" s="54">
        <v>1.2284349999999999</v>
      </c>
      <c r="K982" s="54">
        <v>0.85498799999999997</v>
      </c>
      <c r="L982" s="54">
        <v>1.4482520000000001</v>
      </c>
      <c r="M982" s="54">
        <v>0.12992100000000001</v>
      </c>
      <c r="N982" s="54">
        <v>1.0526310000000001</v>
      </c>
      <c r="O982" s="54">
        <v>9.6906999999999993E-2</v>
      </c>
      <c r="P982" s="54">
        <v>5.3617379999999999</v>
      </c>
      <c r="Q982" s="54">
        <v>0</v>
      </c>
      <c r="R982" s="54">
        <v>2.1596000000000001E-2</v>
      </c>
      <c r="S982" s="54">
        <v>2.1760999999999999</v>
      </c>
      <c r="T982" s="54">
        <v>3.1406000000000003E-2</v>
      </c>
      <c r="U982" s="54">
        <v>0</v>
      </c>
      <c r="V982" s="54">
        <v>0</v>
      </c>
      <c r="W982" s="54">
        <v>1.3883080000000001</v>
      </c>
      <c r="X982" s="54">
        <v>1.6972000000000001E-2</v>
      </c>
      <c r="Y982" s="54">
        <v>1.2446899999999999</v>
      </c>
      <c r="Z982" s="54">
        <v>0</v>
      </c>
      <c r="AA982" s="54">
        <v>0</v>
      </c>
      <c r="AB982" s="54">
        <v>0</v>
      </c>
      <c r="AC982" s="54">
        <v>0</v>
      </c>
      <c r="AD982" s="54">
        <v>0</v>
      </c>
      <c r="AE982" s="54">
        <v>86.161589000000006</v>
      </c>
      <c r="AF982" s="54">
        <v>6.4855049999999999</v>
      </c>
      <c r="AG982" s="53">
        <v>58.296692999999998</v>
      </c>
      <c r="AH982" s="53">
        <v>4.1512E-2</v>
      </c>
      <c r="AI982" s="54">
        <v>0</v>
      </c>
      <c r="AJ982" s="54">
        <v>1.361402</v>
      </c>
      <c r="AK982" s="53">
        <v>1.7690999999999999</v>
      </c>
      <c r="AL982" s="53">
        <v>0</v>
      </c>
      <c r="AM982" s="53">
        <v>2.0965000000000001E-2</v>
      </c>
      <c r="AN982" s="53">
        <v>9.0642E-2</v>
      </c>
      <c r="AO982" s="53">
        <v>0</v>
      </c>
      <c r="AP982" s="53">
        <v>1.5598939999999999</v>
      </c>
      <c r="AQ982" s="53">
        <v>1.256815</v>
      </c>
      <c r="AR982" s="53">
        <v>2.2619E-2</v>
      </c>
      <c r="AS982" s="53">
        <v>2.1238E-2</v>
      </c>
      <c r="AT982" s="53">
        <v>1.039631</v>
      </c>
      <c r="AU982" s="109">
        <v>0</v>
      </c>
      <c r="AV982" s="109">
        <v>1.4756E-2</v>
      </c>
    </row>
    <row r="983" spans="1:48" x14ac:dyDescent="0.3">
      <c r="A983" s="9">
        <v>982</v>
      </c>
      <c r="B983" s="3">
        <v>43271</v>
      </c>
      <c r="C983" s="112">
        <v>4.2871439999999996</v>
      </c>
      <c r="D983" s="54">
        <v>1.3082E-2</v>
      </c>
      <c r="E983" s="112">
        <v>2.1246999999999999E-2</v>
      </c>
      <c r="F983" s="54">
        <v>3.7612930000000002</v>
      </c>
      <c r="G983" s="54">
        <v>1.434588</v>
      </c>
      <c r="H983" s="54">
        <v>4.561153</v>
      </c>
      <c r="I983" s="54">
        <v>2.8625999999999999E-2</v>
      </c>
      <c r="J983" s="54">
        <v>1.2334179999999999</v>
      </c>
      <c r="K983" s="54">
        <v>0.85342399999999996</v>
      </c>
      <c r="L983" s="54">
        <v>1.4472290000000001</v>
      </c>
      <c r="M983" s="54">
        <v>0.12986600000000001</v>
      </c>
      <c r="N983" s="54">
        <v>1.0481879999999999</v>
      </c>
      <c r="O983" s="54">
        <v>9.6873000000000001E-2</v>
      </c>
      <c r="P983" s="54">
        <v>5.3580230000000002</v>
      </c>
      <c r="Q983" s="54">
        <v>0</v>
      </c>
      <c r="R983" s="54">
        <v>2.1510999999999999E-2</v>
      </c>
      <c r="S983" s="54">
        <v>2.1635999999999997</v>
      </c>
      <c r="T983" s="54">
        <v>3.1281000000000003E-2</v>
      </c>
      <c r="U983" s="54">
        <v>0</v>
      </c>
      <c r="V983" s="54">
        <v>0</v>
      </c>
      <c r="W983" s="54">
        <v>1.3899790000000001</v>
      </c>
      <c r="X983" s="54">
        <v>1.6965000000000001E-2</v>
      </c>
      <c r="Y983" s="54">
        <v>1.2372399999999999</v>
      </c>
      <c r="Z983" s="54">
        <v>0</v>
      </c>
      <c r="AA983" s="54">
        <v>0</v>
      </c>
      <c r="AB983" s="54">
        <v>0</v>
      </c>
      <c r="AC983" s="54">
        <v>0</v>
      </c>
      <c r="AD983" s="54">
        <v>0</v>
      </c>
      <c r="AE983" s="54">
        <v>86.130872999999994</v>
      </c>
      <c r="AF983" s="54">
        <v>6.4803350000000002</v>
      </c>
      <c r="AG983" s="53">
        <v>58.24098</v>
      </c>
      <c r="AH983" s="53">
        <v>4.1464000000000001E-2</v>
      </c>
      <c r="AI983" s="54">
        <v>0</v>
      </c>
      <c r="AJ983" s="54">
        <v>1.3628640000000001</v>
      </c>
      <c r="AK983" s="53">
        <v>1.7572999999999999</v>
      </c>
      <c r="AL983" s="53">
        <v>0</v>
      </c>
      <c r="AM983" s="53">
        <v>2.0951999999999998E-2</v>
      </c>
      <c r="AN983" s="53">
        <v>9.0587000000000001E-2</v>
      </c>
      <c r="AO983" s="53">
        <v>0</v>
      </c>
      <c r="AP983" s="53">
        <v>1.5598939999999999</v>
      </c>
      <c r="AQ983" s="53">
        <v>1.256815</v>
      </c>
      <c r="AR983" s="53">
        <v>2.2619E-2</v>
      </c>
      <c r="AS983" s="53">
        <v>2.1238E-2</v>
      </c>
      <c r="AT983" s="53">
        <v>1.039013</v>
      </c>
      <c r="AU983" s="109">
        <v>0</v>
      </c>
      <c r="AV983" s="109">
        <v>1.4768999999999999E-2</v>
      </c>
    </row>
    <row r="984" spans="1:48" x14ac:dyDescent="0.3">
      <c r="A984" s="9">
        <v>983</v>
      </c>
      <c r="B984" s="3">
        <v>43270</v>
      </c>
      <c r="C984" s="112">
        <v>4.2849849999999998</v>
      </c>
      <c r="D984" s="54">
        <v>1.3077E-2</v>
      </c>
      <c r="E984" s="112">
        <v>2.1238E-2</v>
      </c>
      <c r="F984" s="54">
        <v>3.788916</v>
      </c>
      <c r="G984" s="54">
        <v>1.4340170000000001</v>
      </c>
      <c r="H984" s="54">
        <v>4.5978909999999997</v>
      </c>
      <c r="I984" s="54">
        <v>2.8497000000000001E-2</v>
      </c>
      <c r="J984" s="54">
        <v>1.2106479999999999</v>
      </c>
      <c r="K984" s="54">
        <v>0.84672099999999995</v>
      </c>
      <c r="L984" s="54">
        <v>1.447357</v>
      </c>
      <c r="M984" s="54">
        <v>0.12983600000000001</v>
      </c>
      <c r="N984" s="54">
        <v>1.048276</v>
      </c>
      <c r="O984" s="54">
        <v>9.6836000000000005E-2</v>
      </c>
      <c r="P984" s="54">
        <v>5.3621860000000003</v>
      </c>
      <c r="Q984" s="54">
        <v>0</v>
      </c>
      <c r="R984" s="54">
        <v>2.1465999999999999E-2</v>
      </c>
      <c r="S984" s="54">
        <v>2.1494</v>
      </c>
      <c r="T984" s="54">
        <v>3.1316999999999998E-2</v>
      </c>
      <c r="U984" s="54">
        <v>0</v>
      </c>
      <c r="V984" s="54">
        <v>0</v>
      </c>
      <c r="W984" s="54">
        <v>1.3900680000000001</v>
      </c>
      <c r="X984" s="54">
        <v>1.6958000000000001E-2</v>
      </c>
      <c r="Y984" s="54">
        <v>1.2291100000000001</v>
      </c>
      <c r="Z984" s="54">
        <v>0</v>
      </c>
      <c r="AA984" s="54">
        <v>0</v>
      </c>
      <c r="AB984" s="54">
        <v>0</v>
      </c>
      <c r="AC984" s="54">
        <v>0</v>
      </c>
      <c r="AD984" s="54">
        <v>0</v>
      </c>
      <c r="AE984" s="54">
        <v>86.182519999999997</v>
      </c>
      <c r="AF984" s="54">
        <v>6.4650749999999997</v>
      </c>
      <c r="AG984" s="53">
        <v>58.164625999999998</v>
      </c>
      <c r="AH984" s="53">
        <v>4.1423000000000001E-2</v>
      </c>
      <c r="AI984" s="54">
        <v>0</v>
      </c>
      <c r="AJ984" s="54">
        <v>1.3631</v>
      </c>
      <c r="AK984" s="53">
        <v>1.7682</v>
      </c>
      <c r="AL984" s="53">
        <v>0</v>
      </c>
      <c r="AM984" s="53">
        <v>2.0968000000000001E-2</v>
      </c>
      <c r="AN984" s="53">
        <v>9.0310000000000001E-2</v>
      </c>
      <c r="AO984" s="53">
        <v>0</v>
      </c>
      <c r="AP984" s="53">
        <v>1.5649690000000001</v>
      </c>
      <c r="AQ984" s="53">
        <v>1.256815</v>
      </c>
      <c r="AR984" s="53">
        <v>2.2622E-2</v>
      </c>
      <c r="AS984" s="53">
        <v>2.1335E-2</v>
      </c>
      <c r="AT984" s="53">
        <v>1.0389120000000001</v>
      </c>
      <c r="AU984" s="109">
        <v>0</v>
      </c>
      <c r="AV984" s="109">
        <v>1.4793000000000001E-2</v>
      </c>
    </row>
    <row r="985" spans="1:48" x14ac:dyDescent="0.3">
      <c r="A985" s="9">
        <v>984</v>
      </c>
      <c r="B985" s="3">
        <v>43269</v>
      </c>
      <c r="C985" s="112">
        <v>4.2829389999999998</v>
      </c>
      <c r="D985" s="54">
        <v>1.3073E-2</v>
      </c>
      <c r="E985" s="112">
        <v>2.1228E-2</v>
      </c>
      <c r="F985" s="54">
        <v>3.8226490000000002</v>
      </c>
      <c r="G985" s="54">
        <v>1.4348749999999999</v>
      </c>
      <c r="H985" s="54">
        <v>4.6095879999999996</v>
      </c>
      <c r="I985" s="54">
        <v>2.844E-2</v>
      </c>
      <c r="J985" s="54">
        <v>1.2347239999999999</v>
      </c>
      <c r="K985" s="54">
        <v>0.84446500000000002</v>
      </c>
      <c r="L985" s="54">
        <v>1.4487429999999999</v>
      </c>
      <c r="M985" s="54">
        <v>0.12978600000000001</v>
      </c>
      <c r="N985" s="54">
        <v>1.047337</v>
      </c>
      <c r="O985" s="54">
        <v>9.6798999999999996E-2</v>
      </c>
      <c r="P985" s="54">
        <v>5.3652499999999996</v>
      </c>
      <c r="Q985" s="54">
        <v>0</v>
      </c>
      <c r="R985" s="54">
        <v>2.1485000000000001E-2</v>
      </c>
      <c r="S985" s="54">
        <v>2.1734</v>
      </c>
      <c r="T985" s="54">
        <v>3.0949999999999998E-2</v>
      </c>
      <c r="U985" s="54">
        <v>0</v>
      </c>
      <c r="V985" s="54">
        <v>0</v>
      </c>
      <c r="W985" s="54">
        <v>1.3899520000000001</v>
      </c>
      <c r="X985" s="54">
        <v>1.6951000000000001E-2</v>
      </c>
      <c r="Y985" s="54">
        <v>1.2431000000000001</v>
      </c>
      <c r="Z985" s="54">
        <v>0</v>
      </c>
      <c r="AA985" s="54">
        <v>0</v>
      </c>
      <c r="AB985" s="54">
        <v>0</v>
      </c>
      <c r="AC985" s="54">
        <v>0</v>
      </c>
      <c r="AD985" s="54">
        <v>0</v>
      </c>
      <c r="AE985" s="54">
        <v>86.253416000000001</v>
      </c>
      <c r="AF985" s="54">
        <v>6.4648370000000002</v>
      </c>
      <c r="AG985" s="53">
        <v>58.273133999999999</v>
      </c>
      <c r="AH985" s="53">
        <v>4.1493000000000002E-2</v>
      </c>
      <c r="AI985" s="54">
        <v>0</v>
      </c>
      <c r="AJ985" s="54">
        <v>1.363156</v>
      </c>
      <c r="AK985" s="53">
        <v>1.7662</v>
      </c>
      <c r="AL985" s="53">
        <v>0</v>
      </c>
      <c r="AM985" s="53">
        <v>2.1124E-2</v>
      </c>
      <c r="AN985" s="53">
        <v>9.0443999999999997E-2</v>
      </c>
      <c r="AO985" s="53">
        <v>0</v>
      </c>
      <c r="AP985" s="53">
        <v>1.5649690000000001</v>
      </c>
      <c r="AQ985" s="53">
        <v>1.256815</v>
      </c>
      <c r="AR985" s="53">
        <v>2.2622E-2</v>
      </c>
      <c r="AS985" s="53">
        <v>2.1335E-2</v>
      </c>
      <c r="AT985" s="53">
        <v>1.0384610000000001</v>
      </c>
      <c r="AU985" s="109">
        <v>0</v>
      </c>
      <c r="AV985" s="109">
        <v>1.4567E-2</v>
      </c>
    </row>
    <row r="986" spans="1:48" x14ac:dyDescent="0.3">
      <c r="A986" s="9">
        <v>985</v>
      </c>
      <c r="B986" s="3">
        <v>43265</v>
      </c>
      <c r="C986" s="112">
        <v>4.2753769999999998</v>
      </c>
      <c r="D986" s="54">
        <v>1.3053E-2</v>
      </c>
      <c r="E986" s="112">
        <v>2.1190000000000001E-2</v>
      </c>
      <c r="F986" s="54">
        <v>3.8153000000000001</v>
      </c>
      <c r="G986" s="54">
        <v>1.4331389999999999</v>
      </c>
      <c r="H986" s="54">
        <v>4.6071790000000004</v>
      </c>
      <c r="I986" s="54">
        <v>2.8441999999999999E-2</v>
      </c>
      <c r="J986" s="54">
        <v>1.224842</v>
      </c>
      <c r="K986" s="54">
        <v>0.83649899999999999</v>
      </c>
      <c r="L986" s="54">
        <v>1.4476739999999999</v>
      </c>
      <c r="M986" s="54">
        <v>0.12958800000000001</v>
      </c>
      <c r="N986" s="54">
        <v>1.0435540000000001</v>
      </c>
      <c r="O986" s="54">
        <v>9.6647999999999998E-2</v>
      </c>
      <c r="P986" s="54">
        <v>5.3577170000000001</v>
      </c>
      <c r="Q986" s="54">
        <v>0</v>
      </c>
      <c r="R986" s="54">
        <v>2.1507999999999999E-2</v>
      </c>
      <c r="S986" s="54">
        <v>2.1543000000000001</v>
      </c>
      <c r="T986" s="54">
        <v>3.0924E-2</v>
      </c>
      <c r="U986" s="54">
        <v>0</v>
      </c>
      <c r="V986" s="54">
        <v>0</v>
      </c>
      <c r="W986" s="54">
        <v>1.385162</v>
      </c>
      <c r="X986" s="54">
        <v>1.6923000000000001E-2</v>
      </c>
      <c r="Y986" s="54">
        <v>1.23224</v>
      </c>
      <c r="Z986" s="54">
        <v>0</v>
      </c>
      <c r="AA986" s="54">
        <v>0</v>
      </c>
      <c r="AB986" s="54">
        <v>0</v>
      </c>
      <c r="AC986" s="54">
        <v>0</v>
      </c>
      <c r="AD986" s="54">
        <v>0</v>
      </c>
      <c r="AE986" s="54">
        <v>86.116613000000001</v>
      </c>
      <c r="AF986" s="54">
        <v>6.4498699999999998</v>
      </c>
      <c r="AG986" s="53">
        <v>58.163784999999997</v>
      </c>
      <c r="AH986" s="53">
        <v>4.1410000000000002E-2</v>
      </c>
      <c r="AI986" s="54">
        <v>0</v>
      </c>
      <c r="AJ986" s="54">
        <v>1.3596090000000001</v>
      </c>
      <c r="AK986" s="53">
        <v>1.7857000000000001</v>
      </c>
      <c r="AL986" s="53">
        <v>0</v>
      </c>
      <c r="AM986" s="53">
        <v>2.1128999999999998E-2</v>
      </c>
      <c r="AN986" s="53">
        <v>9.0478000000000003E-2</v>
      </c>
      <c r="AO986" s="53">
        <v>0</v>
      </c>
      <c r="AP986" s="53">
        <v>1.5649690000000001</v>
      </c>
      <c r="AQ986" s="53">
        <v>1.256815</v>
      </c>
      <c r="AR986" s="53">
        <v>2.2622E-2</v>
      </c>
      <c r="AS986" s="53">
        <v>2.1335E-2</v>
      </c>
      <c r="AT986" s="53">
        <v>1.0379959999999999</v>
      </c>
      <c r="AU986" s="109">
        <v>0</v>
      </c>
      <c r="AV986" s="109">
        <v>1.4926E-2</v>
      </c>
    </row>
    <row r="987" spans="1:48" x14ac:dyDescent="0.3">
      <c r="A987" s="9">
        <v>986</v>
      </c>
      <c r="B987" s="3">
        <v>43264</v>
      </c>
      <c r="C987" s="112">
        <v>4.2736000000000001</v>
      </c>
      <c r="D987" s="54">
        <v>1.3049E-2</v>
      </c>
      <c r="E987" s="112">
        <v>2.1181999999999999E-2</v>
      </c>
      <c r="F987" s="54">
        <v>3.8056939999999999</v>
      </c>
      <c r="G987" s="54">
        <v>1.4329000000000001</v>
      </c>
      <c r="H987" s="54">
        <v>4.5385260000000001</v>
      </c>
      <c r="I987" s="54">
        <v>2.7921999999999999E-2</v>
      </c>
      <c r="J987" s="54">
        <v>1.250834</v>
      </c>
      <c r="K987" s="54">
        <v>0.85495299999999996</v>
      </c>
      <c r="L987" s="54">
        <v>1.447856</v>
      </c>
      <c r="M987" s="54">
        <v>0.12962299999999999</v>
      </c>
      <c r="N987" s="54">
        <v>1.0389470000000001</v>
      </c>
      <c r="O987" s="54">
        <v>9.6612000000000003E-2</v>
      </c>
      <c r="P987" s="54">
        <v>5.3743379999999998</v>
      </c>
      <c r="Q987" s="54">
        <v>0</v>
      </c>
      <c r="R987" s="54">
        <v>2.1767000000000002E-2</v>
      </c>
      <c r="S987" s="54">
        <v>2.1856</v>
      </c>
      <c r="T987" s="54">
        <v>3.0244E-2</v>
      </c>
      <c r="U987" s="54">
        <v>0</v>
      </c>
      <c r="V987" s="54">
        <v>0</v>
      </c>
      <c r="W987" s="54">
        <v>1.383167</v>
      </c>
      <c r="X987" s="54">
        <v>1.6916E-2</v>
      </c>
      <c r="Y987" s="54">
        <v>1.25041</v>
      </c>
      <c r="Z987" s="54">
        <v>0</v>
      </c>
      <c r="AA987" s="54">
        <v>0</v>
      </c>
      <c r="AB987" s="54">
        <v>0</v>
      </c>
      <c r="AC987" s="54">
        <v>0</v>
      </c>
      <c r="AD987" s="54">
        <v>0</v>
      </c>
      <c r="AE987" s="54">
        <v>86.313955000000007</v>
      </c>
      <c r="AF987" s="54">
        <v>6.4327449999999997</v>
      </c>
      <c r="AG987" s="53">
        <v>58.015563</v>
      </c>
      <c r="AH987" s="53">
        <v>4.156E-2</v>
      </c>
      <c r="AI987" s="54">
        <v>0</v>
      </c>
      <c r="AJ987" s="54">
        <v>1.3589899999999999</v>
      </c>
      <c r="AK987" s="53">
        <v>1.7685999999999999</v>
      </c>
      <c r="AL987" s="53">
        <v>0</v>
      </c>
      <c r="AM987" s="53">
        <v>2.0729999999999998E-2</v>
      </c>
      <c r="AN987" s="53">
        <v>9.0716000000000005E-2</v>
      </c>
      <c r="AO987" s="53">
        <v>0</v>
      </c>
      <c r="AP987" s="53">
        <v>1.5649690000000001</v>
      </c>
      <c r="AQ987" s="53">
        <v>1.256815</v>
      </c>
      <c r="AR987" s="53">
        <v>2.2622E-2</v>
      </c>
      <c r="AS987" s="53">
        <v>2.1335E-2</v>
      </c>
      <c r="AT987" s="53">
        <v>1.037571</v>
      </c>
      <c r="AU987" s="109">
        <v>0</v>
      </c>
      <c r="AV987" s="109">
        <v>1.4560999999999999E-2</v>
      </c>
    </row>
    <row r="988" spans="1:48" x14ac:dyDescent="0.3">
      <c r="A988" s="9">
        <v>987</v>
      </c>
      <c r="B988" s="3">
        <v>43263</v>
      </c>
      <c r="C988" s="112">
        <v>4.2718189999999998</v>
      </c>
      <c r="D988" s="54">
        <v>1.3044E-2</v>
      </c>
      <c r="E988" s="112">
        <v>2.1173000000000001E-2</v>
      </c>
      <c r="F988" s="54">
        <v>3.8068149999999998</v>
      </c>
      <c r="G988" s="54">
        <v>1.4334640000000001</v>
      </c>
      <c r="H988" s="54">
        <v>4.5192699999999997</v>
      </c>
      <c r="I988" s="54">
        <v>2.7691E-2</v>
      </c>
      <c r="J988" s="54">
        <v>1.2649699999999999</v>
      </c>
      <c r="K988" s="54">
        <v>0.86360000000000003</v>
      </c>
      <c r="L988" s="54">
        <v>1.448261</v>
      </c>
      <c r="M988" s="54">
        <v>0.129635</v>
      </c>
      <c r="N988" s="54">
        <v>1.037377</v>
      </c>
      <c r="O988" s="54">
        <v>9.6573999999999993E-2</v>
      </c>
      <c r="P988" s="54">
        <v>5.3735340000000003</v>
      </c>
      <c r="Q988" s="54">
        <v>0</v>
      </c>
      <c r="R988" s="54">
        <v>2.1891000000000001E-2</v>
      </c>
      <c r="S988" s="54">
        <v>2.2117</v>
      </c>
      <c r="T988" s="54">
        <v>2.9860999999999999E-2</v>
      </c>
      <c r="U988" s="54">
        <v>0</v>
      </c>
      <c r="V988" s="54">
        <v>0</v>
      </c>
      <c r="W988" s="54">
        <v>1.3831389999999999</v>
      </c>
      <c r="X988" s="54">
        <v>1.6909E-2</v>
      </c>
      <c r="Y988" s="54">
        <v>1.26559</v>
      </c>
      <c r="Z988" s="54">
        <v>0</v>
      </c>
      <c r="AA988" s="54">
        <v>0</v>
      </c>
      <c r="AB988" s="54">
        <v>0</v>
      </c>
      <c r="AC988" s="54">
        <v>0</v>
      </c>
      <c r="AD988" s="54">
        <v>0</v>
      </c>
      <c r="AE988" s="54">
        <v>86.340789999999998</v>
      </c>
      <c r="AF988" s="54">
        <v>6.4326530000000002</v>
      </c>
      <c r="AG988" s="53">
        <v>58.011263</v>
      </c>
      <c r="AH988" s="53">
        <v>4.1626000000000003E-2</v>
      </c>
      <c r="AI988" s="54">
        <v>0</v>
      </c>
      <c r="AJ988" s="54">
        <v>1.3596379999999999</v>
      </c>
      <c r="AK988" s="53">
        <v>1.7652000000000001</v>
      </c>
      <c r="AL988" s="53">
        <v>0</v>
      </c>
      <c r="AM988" s="53">
        <v>2.0556000000000001E-2</v>
      </c>
      <c r="AN988" s="53">
        <v>9.1054999999999997E-2</v>
      </c>
      <c r="AO988" s="53">
        <v>0</v>
      </c>
      <c r="AP988" s="53">
        <v>1.5760419999999999</v>
      </c>
      <c r="AQ988" s="53">
        <v>1.256815</v>
      </c>
      <c r="AR988" s="53">
        <v>2.2563E-2</v>
      </c>
      <c r="AS988" s="53">
        <v>2.1344999999999999E-2</v>
      </c>
      <c r="AT988" s="53">
        <v>1.0372170000000001</v>
      </c>
      <c r="AU988" s="109">
        <v>0</v>
      </c>
      <c r="AV988" s="109">
        <v>1.4458E-2</v>
      </c>
    </row>
    <row r="989" spans="1:48" x14ac:dyDescent="0.3">
      <c r="A989" s="9">
        <v>988</v>
      </c>
      <c r="B989" s="3">
        <v>43262</v>
      </c>
      <c r="C989" s="112">
        <v>4.2700399999999998</v>
      </c>
      <c r="D989" s="54">
        <v>1.3037E-2</v>
      </c>
      <c r="E989" s="112">
        <v>2.1163999999999999E-2</v>
      </c>
      <c r="F989" s="54">
        <v>3.8050950000000001</v>
      </c>
      <c r="G989" s="54">
        <v>1.433227</v>
      </c>
      <c r="H989" s="54">
        <v>4.5157860000000003</v>
      </c>
      <c r="I989" s="54">
        <v>2.7661000000000002E-2</v>
      </c>
      <c r="J989" s="54">
        <v>1.2543249999999999</v>
      </c>
      <c r="K989" s="54">
        <v>0.85538400000000003</v>
      </c>
      <c r="L989" s="54">
        <v>1.4490190000000001</v>
      </c>
      <c r="M989" s="54">
        <v>0.129607</v>
      </c>
      <c r="N989" s="54">
        <v>1.034902</v>
      </c>
      <c r="O989" s="54">
        <v>9.6536999999999998E-2</v>
      </c>
      <c r="P989" s="54">
        <v>5.3772010000000003</v>
      </c>
      <c r="Q989" s="54">
        <v>0</v>
      </c>
      <c r="R989" s="54">
        <v>2.1928E-2</v>
      </c>
      <c r="S989" s="54">
        <v>2.1912000000000003</v>
      </c>
      <c r="T989" s="54">
        <v>2.9665E-2</v>
      </c>
      <c r="U989" s="54">
        <v>0</v>
      </c>
      <c r="V989" s="54">
        <v>0</v>
      </c>
      <c r="W989" s="54">
        <v>1.38774</v>
      </c>
      <c r="X989" s="54">
        <v>1.6902E-2</v>
      </c>
      <c r="Y989" s="54">
        <v>1.2543899999999999</v>
      </c>
      <c r="Z989" s="54">
        <v>0</v>
      </c>
      <c r="AA989" s="54">
        <v>0</v>
      </c>
      <c r="AB989" s="54">
        <v>0</v>
      </c>
      <c r="AC989" s="54">
        <v>0</v>
      </c>
      <c r="AD989" s="54">
        <v>0</v>
      </c>
      <c r="AE989" s="54">
        <v>86.397755000000004</v>
      </c>
      <c r="AF989" s="54">
        <v>6.4242699999999999</v>
      </c>
      <c r="AG989" s="53">
        <v>57.960571999999999</v>
      </c>
      <c r="AH989" s="53">
        <v>4.1570000000000003E-2</v>
      </c>
      <c r="AI989" s="54">
        <v>0</v>
      </c>
      <c r="AJ989" s="54">
        <v>1.363718</v>
      </c>
      <c r="AK989" s="53">
        <v>1.7648000000000001</v>
      </c>
      <c r="AL989" s="53">
        <v>0</v>
      </c>
      <c r="AM989" s="53">
        <v>2.0511999999999999E-2</v>
      </c>
      <c r="AN989" s="53">
        <v>9.1239000000000001E-2</v>
      </c>
      <c r="AO989" s="53">
        <v>0</v>
      </c>
      <c r="AP989" s="53">
        <v>1.5760419999999999</v>
      </c>
      <c r="AQ989" s="53">
        <v>1.256815</v>
      </c>
      <c r="AR989" s="53">
        <v>2.2563E-2</v>
      </c>
      <c r="AS989" s="53">
        <v>2.1344999999999999E-2</v>
      </c>
      <c r="AT989" s="53">
        <v>1.0377620000000001</v>
      </c>
      <c r="AU989" s="109">
        <v>0</v>
      </c>
      <c r="AV989" s="109">
        <v>1.4411E-2</v>
      </c>
    </row>
    <row r="990" spans="1:48" x14ac:dyDescent="0.3">
      <c r="A990" s="9">
        <v>989</v>
      </c>
      <c r="B990" s="3">
        <v>43259</v>
      </c>
      <c r="C990" s="112">
        <v>4.2647659999999998</v>
      </c>
      <c r="D990" s="54">
        <v>1.3023E-2</v>
      </c>
      <c r="E990" s="112">
        <v>2.1137E-2</v>
      </c>
      <c r="F990" s="54">
        <v>3.8318850000000002</v>
      </c>
      <c r="G990" s="54">
        <v>1.4425049999999999</v>
      </c>
      <c r="H990" s="54">
        <v>4.5650769999999996</v>
      </c>
      <c r="I990" s="54">
        <v>2.793E-2</v>
      </c>
      <c r="J990" s="54">
        <v>1.2925199999999999</v>
      </c>
      <c r="K990" s="54">
        <v>0.87338099999999996</v>
      </c>
      <c r="L990" s="54">
        <v>1.4536960000000001</v>
      </c>
      <c r="M990" s="54">
        <v>0.129526</v>
      </c>
      <c r="N990" s="54">
        <v>1.0429809999999999</v>
      </c>
      <c r="O990" s="54">
        <v>9.6431000000000003E-2</v>
      </c>
      <c r="P990" s="54">
        <v>5.3790649999999998</v>
      </c>
      <c r="Q990" s="54">
        <v>0</v>
      </c>
      <c r="R990" s="54">
        <v>2.2096000000000001E-2</v>
      </c>
      <c r="S990" s="54">
        <v>2.2263000000000002</v>
      </c>
      <c r="T990" s="54">
        <v>3.0023000000000001E-2</v>
      </c>
      <c r="U990" s="54">
        <v>0</v>
      </c>
      <c r="V990" s="54">
        <v>0</v>
      </c>
      <c r="W990" s="54">
        <v>1.391675</v>
      </c>
      <c r="X990" s="54">
        <v>1.6882000000000001E-2</v>
      </c>
      <c r="Y990" s="54">
        <v>1.2745300000000002</v>
      </c>
      <c r="Z990" s="54">
        <v>0</v>
      </c>
      <c r="AA990" s="54">
        <v>0</v>
      </c>
      <c r="AB990" s="54">
        <v>0</v>
      </c>
      <c r="AC990" s="54">
        <v>0</v>
      </c>
      <c r="AD990" s="54">
        <v>0</v>
      </c>
      <c r="AE990" s="54">
        <v>86.304710999999998</v>
      </c>
      <c r="AF990" s="54">
        <v>6.459028</v>
      </c>
      <c r="AG990" s="53">
        <v>58.119363</v>
      </c>
      <c r="AH990" s="53">
        <v>4.1591999999999997E-2</v>
      </c>
      <c r="AI990" s="54">
        <v>0</v>
      </c>
      <c r="AJ990" s="54">
        <v>1.366217</v>
      </c>
      <c r="AK990" s="53">
        <v>1.7510999999999999</v>
      </c>
      <c r="AL990" s="53">
        <v>0</v>
      </c>
      <c r="AM990" s="53">
        <v>2.0757999999999999E-2</v>
      </c>
      <c r="AN990" s="53">
        <v>9.2370999999999995E-2</v>
      </c>
      <c r="AO990" s="53">
        <v>0</v>
      </c>
      <c r="AP990" s="53">
        <v>1.5347420000000001</v>
      </c>
      <c r="AQ990" s="53">
        <v>1.256815</v>
      </c>
      <c r="AR990" s="53">
        <v>2.2488999999999999E-2</v>
      </c>
      <c r="AS990" s="53">
        <v>2.1314E-2</v>
      </c>
      <c r="AT990" s="53">
        <v>1.0421180000000001</v>
      </c>
      <c r="AU990" s="109">
        <v>0</v>
      </c>
      <c r="AV990" s="109">
        <v>1.4577E-2</v>
      </c>
    </row>
    <row r="991" spans="1:48" x14ac:dyDescent="0.3">
      <c r="A991" s="9">
        <v>990</v>
      </c>
      <c r="B991" s="3">
        <v>43258</v>
      </c>
      <c r="C991" s="112">
        <v>4.2630679999999996</v>
      </c>
      <c r="D991" s="54">
        <v>1.3018999999999999E-2</v>
      </c>
      <c r="E991" s="112">
        <v>2.1128000000000001E-2</v>
      </c>
      <c r="F991" s="54">
        <v>3.8362430000000001</v>
      </c>
      <c r="G991" s="54">
        <v>1.4410700000000001</v>
      </c>
      <c r="H991" s="54">
        <v>4.6157690000000002</v>
      </c>
      <c r="I991" s="54">
        <v>2.8287E-2</v>
      </c>
      <c r="J991" s="54">
        <v>1.2708219999999999</v>
      </c>
      <c r="K991" s="54">
        <v>0.85269300000000003</v>
      </c>
      <c r="L991" s="54">
        <v>1.4520679999999999</v>
      </c>
      <c r="M991" s="54">
        <v>0.12947800000000001</v>
      </c>
      <c r="N991" s="54">
        <v>1.046923</v>
      </c>
      <c r="O991" s="54">
        <v>9.6397999999999998E-2</v>
      </c>
      <c r="P991" s="54">
        <v>5.3773340000000003</v>
      </c>
      <c r="Q991" s="54">
        <v>0</v>
      </c>
      <c r="R991" s="54">
        <v>2.2085E-2</v>
      </c>
      <c r="S991" s="54">
        <v>2.1913</v>
      </c>
      <c r="T991" s="54">
        <v>3.0644999999999999E-2</v>
      </c>
      <c r="U991" s="54">
        <v>0</v>
      </c>
      <c r="V991" s="54">
        <v>0</v>
      </c>
      <c r="W991" s="54">
        <v>1.393662</v>
      </c>
      <c r="X991" s="54">
        <v>1.6875000000000001E-2</v>
      </c>
      <c r="Y991" s="54">
        <v>1.2550700000000001</v>
      </c>
      <c r="Z991" s="54">
        <v>0</v>
      </c>
      <c r="AA991" s="54">
        <v>0</v>
      </c>
      <c r="AB991" s="54">
        <v>0</v>
      </c>
      <c r="AC991" s="54">
        <v>0</v>
      </c>
      <c r="AD991" s="54">
        <v>0</v>
      </c>
      <c r="AE991" s="54">
        <v>86.278751999999997</v>
      </c>
      <c r="AF991" s="54">
        <v>6.4645200000000003</v>
      </c>
      <c r="AG991" s="53">
        <v>58.158692000000002</v>
      </c>
      <c r="AH991" s="53">
        <v>4.1474999999999998E-2</v>
      </c>
      <c r="AI991" s="54">
        <v>0</v>
      </c>
      <c r="AJ991" s="54">
        <v>1.368031</v>
      </c>
      <c r="AK991" s="53">
        <v>1.7451000000000001</v>
      </c>
      <c r="AL991" s="53">
        <v>0</v>
      </c>
      <c r="AM991" s="53">
        <v>2.0895E-2</v>
      </c>
      <c r="AN991" s="53">
        <v>9.2555999999999999E-2</v>
      </c>
      <c r="AO991" s="53">
        <v>0</v>
      </c>
      <c r="AP991" s="53">
        <v>1.5347420000000001</v>
      </c>
      <c r="AQ991" s="53">
        <v>1.256815</v>
      </c>
      <c r="AR991" s="53">
        <v>2.2488999999999999E-2</v>
      </c>
      <c r="AS991" s="53">
        <v>2.1314E-2</v>
      </c>
      <c r="AT991" s="53">
        <v>1.0411619999999999</v>
      </c>
      <c r="AU991" s="109">
        <v>0</v>
      </c>
      <c r="AV991" s="109">
        <v>1.4689000000000001E-2</v>
      </c>
    </row>
    <row r="992" spans="1:48" x14ac:dyDescent="0.3">
      <c r="A992" s="9">
        <v>991</v>
      </c>
      <c r="B992" s="3">
        <v>43257</v>
      </c>
      <c r="C992" s="112">
        <v>4.2613370000000002</v>
      </c>
      <c r="D992" s="54">
        <v>1.3014E-2</v>
      </c>
      <c r="E992" s="112">
        <v>2.1118999999999999E-2</v>
      </c>
      <c r="F992" s="54">
        <v>3.8296519999999998</v>
      </c>
      <c r="G992" s="54">
        <v>1.443902</v>
      </c>
      <c r="H992" s="54">
        <v>4.6197879999999998</v>
      </c>
      <c r="I992" s="54">
        <v>2.8198999999999998E-2</v>
      </c>
      <c r="J992" s="54">
        <v>1.2838590000000001</v>
      </c>
      <c r="K992" s="54">
        <v>0.87007900000000005</v>
      </c>
      <c r="L992" s="54">
        <v>1.453079</v>
      </c>
      <c r="M992" s="54">
        <v>0.12944700000000001</v>
      </c>
      <c r="N992" s="54">
        <v>1.047336</v>
      </c>
      <c r="O992" s="54">
        <v>9.6362000000000003E-2</v>
      </c>
      <c r="P992" s="54">
        <v>5.3807780000000003</v>
      </c>
      <c r="Q992" s="54">
        <v>0</v>
      </c>
      <c r="R992" s="54">
        <v>2.2224000000000001E-2</v>
      </c>
      <c r="S992" s="54">
        <v>2.2153999999999998</v>
      </c>
      <c r="T992" s="54">
        <v>3.0335999999999998E-2</v>
      </c>
      <c r="U992" s="54">
        <v>0</v>
      </c>
      <c r="V992" s="54">
        <v>0</v>
      </c>
      <c r="W992" s="54">
        <v>1.396274</v>
      </c>
      <c r="X992" s="54">
        <v>1.6868999999999999E-2</v>
      </c>
      <c r="Y992" s="54">
        <v>1.2690100000000002</v>
      </c>
      <c r="Z992" s="54">
        <v>0</v>
      </c>
      <c r="AA992" s="54">
        <v>0</v>
      </c>
      <c r="AB992" s="54">
        <v>0</v>
      </c>
      <c r="AC992" s="54">
        <v>0</v>
      </c>
      <c r="AD992" s="54">
        <v>0</v>
      </c>
      <c r="AE992" s="54">
        <v>86.417863999999994</v>
      </c>
      <c r="AF992" s="54">
        <v>6.4695130000000001</v>
      </c>
      <c r="AG992" s="53">
        <v>58.174874000000003</v>
      </c>
      <c r="AH992" s="53">
        <v>4.1564999999999998E-2</v>
      </c>
      <c r="AI992" s="54">
        <v>0</v>
      </c>
      <c r="AJ992" s="54">
        <v>1.3703860000000001</v>
      </c>
      <c r="AK992" s="53">
        <v>1.7545999999999999</v>
      </c>
      <c r="AL992" s="53">
        <v>0</v>
      </c>
      <c r="AM992" s="53">
        <v>2.0702000000000002E-2</v>
      </c>
      <c r="AN992" s="53">
        <v>9.2599000000000001E-2</v>
      </c>
      <c r="AO992" s="53">
        <v>0</v>
      </c>
      <c r="AP992" s="53">
        <v>1.5347420000000001</v>
      </c>
      <c r="AQ992" s="53">
        <v>1.256815</v>
      </c>
      <c r="AR992" s="53">
        <v>2.2488999999999999E-2</v>
      </c>
      <c r="AS992" s="53">
        <v>2.1314E-2</v>
      </c>
      <c r="AT992" s="53">
        <v>1.0431569999999999</v>
      </c>
      <c r="AU992" s="109">
        <v>0</v>
      </c>
      <c r="AV992" s="109">
        <v>1.4636E-2</v>
      </c>
    </row>
    <row r="993" spans="1:48" x14ac:dyDescent="0.3">
      <c r="A993" s="9">
        <v>992</v>
      </c>
      <c r="B993" s="3">
        <v>43256</v>
      </c>
      <c r="C993" s="112">
        <v>4.2596119999999997</v>
      </c>
      <c r="D993" s="54">
        <v>1.3010000000000001E-2</v>
      </c>
      <c r="E993" s="112">
        <v>2.111E-2</v>
      </c>
      <c r="F993" s="54">
        <v>3.8388260000000001</v>
      </c>
      <c r="G993" s="54">
        <v>1.445335</v>
      </c>
      <c r="H993" s="54">
        <v>4.6423719999999999</v>
      </c>
      <c r="I993" s="54">
        <v>2.8361000000000001E-2</v>
      </c>
      <c r="J993" s="54">
        <v>1.2990790000000001</v>
      </c>
      <c r="K993" s="54">
        <v>0.87468199999999996</v>
      </c>
      <c r="L993" s="54">
        <v>1.453813</v>
      </c>
      <c r="M993" s="54">
        <v>0.12940099999999999</v>
      </c>
      <c r="N993" s="54">
        <v>1.05</v>
      </c>
      <c r="O993" s="54">
        <v>9.6334000000000003E-2</v>
      </c>
      <c r="P993" s="54">
        <v>5.3802430000000001</v>
      </c>
      <c r="Q993" s="54">
        <v>0</v>
      </c>
      <c r="R993" s="54">
        <v>2.2223E-2</v>
      </c>
      <c r="S993" s="54">
        <v>2.2343999999999999</v>
      </c>
      <c r="T993" s="54">
        <v>3.0450999999999999E-2</v>
      </c>
      <c r="U993" s="54">
        <v>0</v>
      </c>
      <c r="V993" s="54">
        <v>0</v>
      </c>
      <c r="W993" s="54">
        <v>1.392855</v>
      </c>
      <c r="X993" s="54">
        <v>1.6861999999999999E-2</v>
      </c>
      <c r="Y993" s="54">
        <v>1.2801799999999999</v>
      </c>
      <c r="Z993" s="54">
        <v>0</v>
      </c>
      <c r="AA993" s="54">
        <v>0</v>
      </c>
      <c r="AB993" s="54">
        <v>0</v>
      </c>
      <c r="AC993" s="54">
        <v>0</v>
      </c>
      <c r="AD993" s="54">
        <v>0</v>
      </c>
      <c r="AE993" s="54">
        <v>86.457490000000007</v>
      </c>
      <c r="AF993" s="54">
        <v>6.4871119999999998</v>
      </c>
      <c r="AG993" s="53">
        <v>58.250051999999997</v>
      </c>
      <c r="AH993" s="53">
        <v>4.1508000000000003E-2</v>
      </c>
      <c r="AI993" s="54">
        <v>0</v>
      </c>
      <c r="AJ993" s="54">
        <v>1.3679319999999999</v>
      </c>
      <c r="AK993" s="53">
        <v>1.7502</v>
      </c>
      <c r="AL993" s="53">
        <v>0</v>
      </c>
      <c r="AM993" s="53">
        <v>2.0863E-2</v>
      </c>
      <c r="AN993" s="53">
        <v>9.2685000000000003E-2</v>
      </c>
      <c r="AO993" s="53">
        <v>0</v>
      </c>
      <c r="AP993" s="53">
        <v>1.5526979999999999</v>
      </c>
      <c r="AQ993" s="53">
        <v>1.256815</v>
      </c>
      <c r="AR993" s="53">
        <v>2.2499999999999999E-2</v>
      </c>
      <c r="AS993" s="53">
        <v>2.1305999999999999E-2</v>
      </c>
      <c r="AT993" s="53">
        <v>1.043647</v>
      </c>
      <c r="AU993" s="109">
        <v>0</v>
      </c>
      <c r="AV993" s="109">
        <v>1.4685E-2</v>
      </c>
    </row>
    <row r="994" spans="1:48" x14ac:dyDescent="0.3">
      <c r="A994" s="9">
        <v>993</v>
      </c>
      <c r="B994" s="3">
        <v>43255</v>
      </c>
      <c r="C994" s="112">
        <v>4.2574630000000004</v>
      </c>
      <c r="D994" s="54">
        <v>1.3004999999999999E-2</v>
      </c>
      <c r="E994" s="112">
        <v>2.1100000000000001E-2</v>
      </c>
      <c r="F994" s="54">
        <v>3.817904</v>
      </c>
      <c r="G994" s="54">
        <v>1.44373</v>
      </c>
      <c r="H994" s="54">
        <v>4.6066190000000002</v>
      </c>
      <c r="I994" s="54">
        <v>2.8225E-2</v>
      </c>
      <c r="J994" s="54">
        <v>1.298184</v>
      </c>
      <c r="K994" s="54">
        <v>0.88109499999999996</v>
      </c>
      <c r="L994" s="54">
        <v>1.452796</v>
      </c>
      <c r="M994" s="54">
        <v>0.12936800000000001</v>
      </c>
      <c r="N994" s="54">
        <v>1.0452079999999999</v>
      </c>
      <c r="O994" s="54">
        <v>9.6310000000000007E-2</v>
      </c>
      <c r="P994" s="54">
        <v>5.3860910000000004</v>
      </c>
      <c r="Q994" s="54">
        <v>0</v>
      </c>
      <c r="R994" s="54">
        <v>2.2041999999999999E-2</v>
      </c>
      <c r="S994" s="54">
        <v>2.2330999999999999</v>
      </c>
      <c r="T994" s="54">
        <v>2.9911E-2</v>
      </c>
      <c r="U994" s="54">
        <v>0</v>
      </c>
      <c r="V994" s="54">
        <v>0</v>
      </c>
      <c r="W994" s="54">
        <v>1.388822</v>
      </c>
      <c r="X994" s="54">
        <v>1.6854999999999998E-2</v>
      </c>
      <c r="Y994" s="54">
        <v>1.27942</v>
      </c>
      <c r="Z994" s="54">
        <v>0</v>
      </c>
      <c r="AA994" s="54">
        <v>0</v>
      </c>
      <c r="AB994" s="54">
        <v>0</v>
      </c>
      <c r="AC994" s="54">
        <v>0</v>
      </c>
      <c r="AD994" s="54">
        <v>0</v>
      </c>
      <c r="AE994" s="54">
        <v>86.826031</v>
      </c>
      <c r="AF994" s="54">
        <v>6.4781360000000001</v>
      </c>
      <c r="AG994" s="53">
        <v>58.181440000000002</v>
      </c>
      <c r="AH994" s="53">
        <v>4.1478000000000001E-2</v>
      </c>
      <c r="AI994" s="54">
        <v>0</v>
      </c>
      <c r="AJ994" s="54">
        <v>1.3651599999999999</v>
      </c>
      <c r="AK994" s="53">
        <v>1.7484999999999999</v>
      </c>
      <c r="AL994" s="53">
        <v>0</v>
      </c>
      <c r="AM994" s="53">
        <v>2.0634E-2</v>
      </c>
      <c r="AN994" s="53">
        <v>9.2004000000000002E-2</v>
      </c>
      <c r="AO994" s="53">
        <v>0</v>
      </c>
      <c r="AP994" s="53">
        <v>1.5526979999999999</v>
      </c>
      <c r="AQ994" s="53">
        <v>1.256815</v>
      </c>
      <c r="AR994" s="53">
        <v>2.2499999999999999E-2</v>
      </c>
      <c r="AS994" s="53">
        <v>2.1305999999999999E-2</v>
      </c>
      <c r="AT994" s="53">
        <v>1.0426679999999999</v>
      </c>
      <c r="AU994" s="109">
        <v>0</v>
      </c>
      <c r="AV994" s="109">
        <v>1.4635E-2</v>
      </c>
    </row>
    <row r="995" spans="1:48" x14ac:dyDescent="0.3">
      <c r="A995" s="9">
        <v>994</v>
      </c>
      <c r="B995" s="3">
        <v>43252</v>
      </c>
      <c r="C995" s="112">
        <v>4.2525089999999999</v>
      </c>
      <c r="D995" s="54">
        <v>1.2991000000000001E-2</v>
      </c>
      <c r="E995" s="112">
        <v>2.1073000000000001E-2</v>
      </c>
      <c r="F995" s="54">
        <v>3.7938190000000001</v>
      </c>
      <c r="G995" s="54">
        <v>1.4415640000000001</v>
      </c>
      <c r="H995" s="54">
        <v>4.5308169999999999</v>
      </c>
      <c r="I995" s="54">
        <v>2.7650000000000001E-2</v>
      </c>
      <c r="J995" s="54">
        <v>1.3191889999999999</v>
      </c>
      <c r="K995" s="54">
        <v>0.891428</v>
      </c>
      <c r="L995" s="54">
        <v>1.450998</v>
      </c>
      <c r="M995" s="54">
        <v>0.129243</v>
      </c>
      <c r="N995" s="54">
        <v>1.0348520000000001</v>
      </c>
      <c r="O995" s="54">
        <v>9.6195000000000003E-2</v>
      </c>
      <c r="P995" s="54">
        <v>5.387899</v>
      </c>
      <c r="Q995" s="54">
        <v>0</v>
      </c>
      <c r="R995" s="54">
        <v>2.2148999999999999E-2</v>
      </c>
      <c r="S995" s="54">
        <v>2.2605</v>
      </c>
      <c r="T995" s="54">
        <v>2.8697E-2</v>
      </c>
      <c r="U995" s="54">
        <v>0</v>
      </c>
      <c r="V995" s="54">
        <v>0</v>
      </c>
      <c r="W995" s="54">
        <v>1.385721</v>
      </c>
      <c r="X995" s="54">
        <v>1.6834999999999999E-2</v>
      </c>
      <c r="Y995" s="54">
        <v>1.2954599999999998</v>
      </c>
      <c r="Z995" s="54">
        <v>0</v>
      </c>
      <c r="AA995" s="54">
        <v>0</v>
      </c>
      <c r="AB995" s="54">
        <v>0</v>
      </c>
      <c r="AC995" s="54">
        <v>0</v>
      </c>
      <c r="AD995" s="54">
        <v>0</v>
      </c>
      <c r="AE995" s="54">
        <v>87.089920000000006</v>
      </c>
      <c r="AF995" s="54">
        <v>6.4545139999999996</v>
      </c>
      <c r="AG995" s="53">
        <v>58.018970000000003</v>
      </c>
      <c r="AH995" s="53">
        <v>4.1383999999999997E-2</v>
      </c>
      <c r="AI995" s="54">
        <v>0</v>
      </c>
      <c r="AJ995" s="54">
        <v>1.3621179999999999</v>
      </c>
      <c r="AK995" s="53">
        <v>1.7444000000000002</v>
      </c>
      <c r="AL995" s="53">
        <v>0</v>
      </c>
      <c r="AM995" s="53">
        <v>2.0257000000000001E-2</v>
      </c>
      <c r="AN995" s="53">
        <v>9.1935000000000003E-2</v>
      </c>
      <c r="AO995" s="53">
        <v>0</v>
      </c>
      <c r="AP995" s="53">
        <v>1.5526979999999999</v>
      </c>
      <c r="AQ995" s="53">
        <v>1.256815</v>
      </c>
      <c r="AR995" s="53">
        <v>2.2499999999999999E-2</v>
      </c>
      <c r="AS995" s="53">
        <v>2.1305999999999999E-2</v>
      </c>
      <c r="AT995" s="53">
        <v>1.0414239999999999</v>
      </c>
      <c r="AU995" s="109">
        <v>0</v>
      </c>
      <c r="AV995" s="109">
        <v>1.4390999999999999E-2</v>
      </c>
    </row>
    <row r="996" spans="1:48" x14ac:dyDescent="0.3">
      <c r="A996" s="9">
        <v>995</v>
      </c>
      <c r="B996" s="3">
        <v>43251</v>
      </c>
      <c r="C996" s="112">
        <v>4.250813</v>
      </c>
      <c r="D996" s="54">
        <v>1.2985999999999999E-2</v>
      </c>
      <c r="E996" s="112">
        <v>2.1063999999999999E-2</v>
      </c>
      <c r="F996" s="54">
        <v>3.8140100000000001</v>
      </c>
      <c r="G996" s="54">
        <v>1.4466000000000001</v>
      </c>
      <c r="H996" s="54">
        <v>4.5428470000000001</v>
      </c>
      <c r="I996" s="54">
        <v>2.7553999999999999E-2</v>
      </c>
      <c r="J996" s="54">
        <v>1.3639079999999999</v>
      </c>
      <c r="K996" s="54">
        <v>0.90554000000000001</v>
      </c>
      <c r="L996" s="54">
        <v>1.454753</v>
      </c>
      <c r="M996" s="54">
        <v>0.12920999999999999</v>
      </c>
      <c r="N996" s="54">
        <v>1.0401050000000001</v>
      </c>
      <c r="O996" s="54">
        <v>9.6158999999999994E-2</v>
      </c>
      <c r="P996" s="54">
        <v>5.3919370000000004</v>
      </c>
      <c r="Q996" s="54">
        <v>0</v>
      </c>
      <c r="R996" s="54">
        <v>2.2419999999999999E-2</v>
      </c>
      <c r="S996" s="54">
        <v>2.3140000000000001</v>
      </c>
      <c r="T996" s="54">
        <v>2.8653000000000001E-2</v>
      </c>
      <c r="U996" s="54">
        <v>0</v>
      </c>
      <c r="V996" s="54">
        <v>0</v>
      </c>
      <c r="W996" s="54">
        <v>1.392326</v>
      </c>
      <c r="X996" s="54">
        <v>1.6829E-2</v>
      </c>
      <c r="Y996" s="54">
        <v>1.32707</v>
      </c>
      <c r="Z996" s="54">
        <v>0</v>
      </c>
      <c r="AA996" s="54">
        <v>0</v>
      </c>
      <c r="AB996" s="54">
        <v>0</v>
      </c>
      <c r="AC996" s="54">
        <v>0</v>
      </c>
      <c r="AD996" s="54">
        <v>0</v>
      </c>
      <c r="AE996" s="54">
        <v>87.213329999999999</v>
      </c>
      <c r="AF996" s="54">
        <v>6.4841680000000004</v>
      </c>
      <c r="AG996" s="53">
        <v>58.236466</v>
      </c>
      <c r="AH996" s="53">
        <v>4.1418999999999997E-2</v>
      </c>
      <c r="AI996" s="54">
        <v>0</v>
      </c>
      <c r="AJ996" s="54">
        <v>1.366023</v>
      </c>
      <c r="AK996" s="53">
        <v>1.7309999999999999</v>
      </c>
      <c r="AL996" s="53">
        <v>0</v>
      </c>
      <c r="AM996" s="53">
        <v>2.0108999999999998E-2</v>
      </c>
      <c r="AN996" s="53">
        <v>9.2335E-2</v>
      </c>
      <c r="AO996" s="53">
        <v>0</v>
      </c>
      <c r="AP996" s="53">
        <v>1.5430619999999999</v>
      </c>
      <c r="AQ996" s="53">
        <v>1.256815</v>
      </c>
      <c r="AR996" s="53">
        <v>2.2488000000000001E-2</v>
      </c>
      <c r="AS996" s="53">
        <v>2.1264999999999999E-2</v>
      </c>
      <c r="AT996" s="53">
        <v>1.044011</v>
      </c>
      <c r="AU996" s="109">
        <v>0</v>
      </c>
      <c r="AV996" s="109">
        <v>1.4442E-2</v>
      </c>
    </row>
    <row r="997" spans="1:48" x14ac:dyDescent="0.3">
      <c r="A997" s="9">
        <v>996</v>
      </c>
      <c r="B997" s="3">
        <v>43250</v>
      </c>
      <c r="C997" s="112">
        <v>4.2491070000000004</v>
      </c>
      <c r="D997" s="54">
        <v>1.2982E-2</v>
      </c>
      <c r="E997" s="112">
        <v>2.1055000000000001E-2</v>
      </c>
      <c r="F997" s="54">
        <v>3.8170459999999999</v>
      </c>
      <c r="G997" s="54">
        <v>1.450601</v>
      </c>
      <c r="H997" s="54">
        <v>4.6226430000000001</v>
      </c>
      <c r="I997" s="54">
        <v>2.8303999999999999E-2</v>
      </c>
      <c r="J997" s="54">
        <v>1.37917</v>
      </c>
      <c r="K997" s="54">
        <v>0.90829000000000004</v>
      </c>
      <c r="L997" s="54">
        <v>1.456407</v>
      </c>
      <c r="M997" s="54">
        <v>0.12915699999999999</v>
      </c>
      <c r="N997" s="54">
        <v>1.0502119999999999</v>
      </c>
      <c r="O997" s="54">
        <v>9.6129999999999993E-2</v>
      </c>
      <c r="P997" s="54">
        <v>5.3859050000000002</v>
      </c>
      <c r="Q997" s="54">
        <v>0</v>
      </c>
      <c r="R997" s="54">
        <v>2.2467999999999998E-2</v>
      </c>
      <c r="S997" s="54">
        <v>2.3265000000000002</v>
      </c>
      <c r="T997" s="54">
        <v>2.9173000000000001E-2</v>
      </c>
      <c r="U997" s="54">
        <v>0</v>
      </c>
      <c r="V997" s="54">
        <v>0</v>
      </c>
      <c r="W997" s="54">
        <v>1.394452</v>
      </c>
      <c r="X997" s="54">
        <v>1.6823000000000001E-2</v>
      </c>
      <c r="Y997" s="54">
        <v>1.33409</v>
      </c>
      <c r="Z997" s="54">
        <v>0</v>
      </c>
      <c r="AA997" s="54">
        <v>0</v>
      </c>
      <c r="AB997" s="54">
        <v>0</v>
      </c>
      <c r="AC997" s="54">
        <v>0</v>
      </c>
      <c r="AD997" s="54">
        <v>0</v>
      </c>
      <c r="AE997" s="54">
        <v>87.022413</v>
      </c>
      <c r="AF997" s="54">
        <v>6.5301359999999997</v>
      </c>
      <c r="AG997" s="53">
        <v>58.414575999999997</v>
      </c>
      <c r="AH997" s="53">
        <v>4.1498E-2</v>
      </c>
      <c r="AI997" s="54">
        <v>0</v>
      </c>
      <c r="AJ997" s="54">
        <v>1.3676729999999999</v>
      </c>
      <c r="AK997" s="53">
        <v>1.7208999999999999</v>
      </c>
      <c r="AL997" s="53">
        <v>0</v>
      </c>
      <c r="AM997" s="53">
        <v>2.0537E-2</v>
      </c>
      <c r="AN997" s="53">
        <v>9.2454999999999996E-2</v>
      </c>
      <c r="AO997" s="53">
        <v>0</v>
      </c>
      <c r="AP997" s="53">
        <v>1.5430619999999999</v>
      </c>
      <c r="AQ997" s="53">
        <v>1.2463150000000001</v>
      </c>
      <c r="AR997" s="53">
        <v>2.2488000000000001E-2</v>
      </c>
      <c r="AS997" s="53">
        <v>2.1264999999999999E-2</v>
      </c>
      <c r="AT997" s="53">
        <v>1.0459369999999999</v>
      </c>
      <c r="AU997" s="109">
        <v>0</v>
      </c>
      <c r="AV997" s="109">
        <v>1.4648E-2</v>
      </c>
    </row>
    <row r="998" spans="1:48" x14ac:dyDescent="0.3">
      <c r="A998" s="9">
        <v>997</v>
      </c>
      <c r="B998" s="3">
        <v>43249</v>
      </c>
      <c r="C998" s="112">
        <v>4.2473530000000004</v>
      </c>
      <c r="D998" s="54">
        <v>1.2977000000000001E-2</v>
      </c>
      <c r="E998" s="112">
        <v>2.1045999999999999E-2</v>
      </c>
      <c r="F998" s="54">
        <v>3.8178869999999998</v>
      </c>
      <c r="G998" s="54">
        <v>1.450639</v>
      </c>
      <c r="H998" s="54">
        <v>4.5907689999999999</v>
      </c>
      <c r="I998" s="54">
        <v>2.8211E-2</v>
      </c>
      <c r="J998" s="54">
        <v>1.392611</v>
      </c>
      <c r="K998" s="54">
        <v>0.91290300000000002</v>
      </c>
      <c r="L998" s="54">
        <v>1.4550000000000001</v>
      </c>
      <c r="M998" s="54">
        <v>0.129103</v>
      </c>
      <c r="N998" s="54">
        <v>1.049823</v>
      </c>
      <c r="O998" s="54">
        <v>9.6099000000000004E-2</v>
      </c>
      <c r="P998" s="54">
        <v>5.3767779999999998</v>
      </c>
      <c r="Q998" s="54">
        <v>0</v>
      </c>
      <c r="R998" s="54">
        <v>2.2633E-2</v>
      </c>
      <c r="S998" s="54">
        <v>2.3466</v>
      </c>
      <c r="T998" s="54">
        <v>2.9429E-2</v>
      </c>
      <c r="U998" s="54">
        <v>0</v>
      </c>
      <c r="V998" s="54">
        <v>0</v>
      </c>
      <c r="W998" s="54">
        <v>1.39418</v>
      </c>
      <c r="X998" s="54">
        <v>1.6816999999999999E-2</v>
      </c>
      <c r="Y998" s="54">
        <v>1.3461000000000001</v>
      </c>
      <c r="Z998" s="54">
        <v>0</v>
      </c>
      <c r="AA998" s="54">
        <v>0</v>
      </c>
      <c r="AB998" s="54">
        <v>0</v>
      </c>
      <c r="AC998" s="54">
        <v>0</v>
      </c>
      <c r="AD998" s="54">
        <v>0</v>
      </c>
      <c r="AE998" s="54">
        <v>86.833948000000007</v>
      </c>
      <c r="AF998" s="54">
        <v>6.5324239999999998</v>
      </c>
      <c r="AG998" s="53">
        <v>58.385764999999999</v>
      </c>
      <c r="AH998" s="53">
        <v>4.1488999999999998E-2</v>
      </c>
      <c r="AI998" s="54">
        <v>0</v>
      </c>
      <c r="AJ998" s="54">
        <v>1.366587</v>
      </c>
      <c r="AK998" s="53">
        <v>1.7212000000000001</v>
      </c>
      <c r="AL998" s="53">
        <v>0</v>
      </c>
      <c r="AM998" s="53">
        <v>2.0629000000000002E-2</v>
      </c>
      <c r="AN998" s="53">
        <v>9.2802999999999997E-2</v>
      </c>
      <c r="AO998" s="53">
        <v>0</v>
      </c>
      <c r="AP998" s="53">
        <v>1.5471790000000001</v>
      </c>
      <c r="AQ998" s="53">
        <v>1.2463150000000001</v>
      </c>
      <c r="AR998" s="53">
        <v>2.2431E-2</v>
      </c>
      <c r="AS998" s="53">
        <v>2.1184999999999999E-2</v>
      </c>
      <c r="AT998" s="53">
        <v>1.044886</v>
      </c>
      <c r="AU998" s="109">
        <v>0</v>
      </c>
      <c r="AV998" s="109">
        <v>1.4755000000000001E-2</v>
      </c>
    </row>
    <row r="999" spans="1:48" x14ac:dyDescent="0.3">
      <c r="A999" s="9">
        <v>998</v>
      </c>
      <c r="B999" s="3">
        <v>43248</v>
      </c>
      <c r="C999" s="112">
        <v>4.245539</v>
      </c>
      <c r="D999" s="54">
        <v>1.2971999999999999E-2</v>
      </c>
      <c r="E999" s="112">
        <v>2.1037E-2</v>
      </c>
      <c r="F999" s="54">
        <v>3.7930959999999998</v>
      </c>
      <c r="G999" s="54">
        <v>1.4491160000000001</v>
      </c>
      <c r="H999" s="54">
        <v>4.7076370000000001</v>
      </c>
      <c r="I999" s="54">
        <v>2.9177000000000002E-2</v>
      </c>
      <c r="J999" s="54">
        <v>1.351826</v>
      </c>
      <c r="K999" s="54">
        <v>0.87958000000000003</v>
      </c>
      <c r="L999" s="54">
        <v>1.454394</v>
      </c>
      <c r="M999" s="54">
        <v>0.12903500000000001</v>
      </c>
      <c r="N999" s="54">
        <v>1.055749</v>
      </c>
      <c r="O999" s="54">
        <v>9.6064999999999998E-2</v>
      </c>
      <c r="P999" s="54">
        <v>5.3667100000000003</v>
      </c>
      <c r="Q999" s="54">
        <v>0</v>
      </c>
      <c r="R999" s="54">
        <v>2.2402999999999999E-2</v>
      </c>
      <c r="S999" s="54">
        <v>2.2675000000000001</v>
      </c>
      <c r="T999" s="54">
        <v>3.0242000000000002E-2</v>
      </c>
      <c r="U999" s="54">
        <v>0</v>
      </c>
      <c r="V999" s="54">
        <v>0</v>
      </c>
      <c r="W999" s="54">
        <v>1.39178</v>
      </c>
      <c r="X999" s="54">
        <v>1.6811E-2</v>
      </c>
      <c r="Y999" s="54">
        <v>1.30108</v>
      </c>
      <c r="Z999" s="54">
        <v>0</v>
      </c>
      <c r="AA999" s="54">
        <v>0</v>
      </c>
      <c r="AB999" s="54">
        <v>0</v>
      </c>
      <c r="AC999" s="54">
        <v>0</v>
      </c>
      <c r="AD999" s="54">
        <v>0</v>
      </c>
      <c r="AE999" s="54">
        <v>86.509923999999998</v>
      </c>
      <c r="AF999" s="54">
        <v>6.5725619999999996</v>
      </c>
      <c r="AG999" s="53">
        <v>58.639195999999998</v>
      </c>
      <c r="AH999" s="53">
        <v>4.1390999999999997E-2</v>
      </c>
      <c r="AI999" s="54">
        <v>0</v>
      </c>
      <c r="AJ999" s="54">
        <v>1.3660840000000001</v>
      </c>
      <c r="AK999" s="53">
        <v>1.7262</v>
      </c>
      <c r="AL999" s="53">
        <v>0</v>
      </c>
      <c r="AM999" s="53">
        <v>2.1156000000000001E-2</v>
      </c>
      <c r="AN999" s="53">
        <v>9.2147999999999994E-2</v>
      </c>
      <c r="AO999" s="53">
        <v>0</v>
      </c>
      <c r="AP999" s="53">
        <v>1.5471790000000001</v>
      </c>
      <c r="AQ999" s="53">
        <v>1.2463150000000001</v>
      </c>
      <c r="AR999" s="53">
        <v>2.2431E-2</v>
      </c>
      <c r="AS999" s="53">
        <v>2.1184999999999999E-2</v>
      </c>
      <c r="AT999" s="53">
        <v>1.046432</v>
      </c>
      <c r="AU999" s="109">
        <v>0</v>
      </c>
      <c r="AV999" s="109">
        <v>1.5148E-2</v>
      </c>
    </row>
    <row r="1000" spans="1:48" x14ac:dyDescent="0.3">
      <c r="A1000" s="9">
        <v>999</v>
      </c>
      <c r="B1000" s="3">
        <v>43245</v>
      </c>
      <c r="C1000" s="112">
        <v>4.2403389999999996</v>
      </c>
      <c r="D1000" s="54">
        <v>1.2958000000000001E-2</v>
      </c>
      <c r="E1000" s="112">
        <v>2.1013E-2</v>
      </c>
      <c r="F1000" s="54">
        <v>3.7703639999999998</v>
      </c>
      <c r="G1000" s="54">
        <v>1.445422</v>
      </c>
      <c r="H1000" s="54">
        <v>4.6735759999999997</v>
      </c>
      <c r="I1000" s="54">
        <v>2.8909000000000001E-2</v>
      </c>
      <c r="J1000" s="54">
        <v>1.3299160000000001</v>
      </c>
      <c r="K1000" s="54">
        <v>0.86983999999999995</v>
      </c>
      <c r="L1000" s="54">
        <v>1.451557</v>
      </c>
      <c r="M1000" s="54">
        <v>0.12894900000000001</v>
      </c>
      <c r="N1000" s="54">
        <v>1.0485249999999999</v>
      </c>
      <c r="O1000" s="54">
        <v>9.5963999999999994E-2</v>
      </c>
      <c r="P1000" s="54">
        <v>5.3667100000000003</v>
      </c>
      <c r="Q1000" s="54">
        <v>0</v>
      </c>
      <c r="R1000" s="54">
        <v>2.239E-2</v>
      </c>
      <c r="S1000" s="54">
        <v>2.2180999999999997</v>
      </c>
      <c r="T1000" s="54">
        <v>2.9957000000000001E-2</v>
      </c>
      <c r="U1000" s="54">
        <v>0</v>
      </c>
      <c r="V1000" s="54">
        <v>0</v>
      </c>
      <c r="W1000" s="54">
        <v>1.3960490000000001</v>
      </c>
      <c r="X1000" s="54">
        <v>1.6792000000000001E-2</v>
      </c>
      <c r="Y1000" s="54">
        <v>1.2728800000000002</v>
      </c>
      <c r="Z1000" s="54">
        <v>0</v>
      </c>
      <c r="AA1000" s="54">
        <v>0</v>
      </c>
      <c r="AB1000" s="54">
        <v>0</v>
      </c>
      <c r="AC1000" s="54">
        <v>0</v>
      </c>
      <c r="AD1000" s="54">
        <v>0</v>
      </c>
      <c r="AE1000" s="54">
        <v>86.569068999999999</v>
      </c>
      <c r="AF1000" s="54">
        <v>6.5475060000000003</v>
      </c>
      <c r="AG1000" s="53">
        <v>58.530611</v>
      </c>
      <c r="AH1000" s="53">
        <v>4.1266999999999998E-2</v>
      </c>
      <c r="AI1000" s="54">
        <v>0</v>
      </c>
      <c r="AJ1000" s="54">
        <v>1.3680939999999999</v>
      </c>
      <c r="AK1000" s="53">
        <v>1.7259</v>
      </c>
      <c r="AL1000" s="53">
        <v>0</v>
      </c>
      <c r="AM1000" s="53">
        <v>2.1158E-2</v>
      </c>
      <c r="AN1000" s="53">
        <v>9.2105999999999993E-2</v>
      </c>
      <c r="AO1000" s="53">
        <v>0</v>
      </c>
      <c r="AP1000" s="53">
        <v>1.5471790000000001</v>
      </c>
      <c r="AQ1000" s="53">
        <v>1.2463150000000001</v>
      </c>
      <c r="AR1000" s="53">
        <v>2.2431E-2</v>
      </c>
      <c r="AS1000" s="53">
        <v>2.1184999999999999E-2</v>
      </c>
      <c r="AT1000" s="53">
        <v>1.0480400000000001</v>
      </c>
      <c r="AU1000" s="109">
        <v>0</v>
      </c>
      <c r="AV1000" s="109">
        <v>1.5299E-2</v>
      </c>
    </row>
    <row r="1001" spans="1:48" x14ac:dyDescent="0.3">
      <c r="A1001" s="9">
        <v>1000</v>
      </c>
      <c r="B1001" s="3">
        <v>43244</v>
      </c>
      <c r="C1001" s="112">
        <v>4.2391639999999997</v>
      </c>
      <c r="D1001" s="54">
        <v>1.2954E-2</v>
      </c>
      <c r="E1001" s="112">
        <v>2.1003999999999998E-2</v>
      </c>
      <c r="F1001" s="54">
        <v>3.7618960000000001</v>
      </c>
      <c r="G1001" s="54">
        <v>1.4523759999999999</v>
      </c>
      <c r="H1001" s="54">
        <v>4.7753839999999999</v>
      </c>
      <c r="I1001" s="54">
        <v>2.9739999999999999E-2</v>
      </c>
      <c r="J1001" s="54">
        <v>1.3326819999999999</v>
      </c>
      <c r="K1001" s="54">
        <v>0.86299800000000004</v>
      </c>
      <c r="L1001" s="54">
        <v>1.455166</v>
      </c>
      <c r="M1001" s="54">
        <v>0.12890299999999999</v>
      </c>
      <c r="N1001" s="54">
        <v>1.0604439999999999</v>
      </c>
      <c r="O1001" s="54">
        <v>9.5949000000000007E-2</v>
      </c>
      <c r="P1001" s="54">
        <v>5.3583790000000002</v>
      </c>
      <c r="Q1001" s="54">
        <v>0</v>
      </c>
      <c r="R1001" s="54">
        <v>2.2512000000000001E-2</v>
      </c>
      <c r="S1001" s="54">
        <v>2.2372999999999998</v>
      </c>
      <c r="T1001" s="54">
        <v>3.092E-2</v>
      </c>
      <c r="U1001" s="54">
        <v>0</v>
      </c>
      <c r="V1001" s="54">
        <v>0</v>
      </c>
      <c r="W1001" s="54">
        <v>1.386749</v>
      </c>
      <c r="X1001" s="54">
        <v>1.6785999999999999E-2</v>
      </c>
      <c r="Y1001" s="54">
        <v>1.28396</v>
      </c>
      <c r="Z1001" s="54">
        <v>0</v>
      </c>
      <c r="AA1001" s="54">
        <v>0</v>
      </c>
      <c r="AB1001" s="54">
        <v>0</v>
      </c>
      <c r="AC1001" s="54">
        <v>0</v>
      </c>
      <c r="AD1001" s="54">
        <v>0</v>
      </c>
      <c r="AE1001" s="54">
        <v>86.409858</v>
      </c>
      <c r="AF1001" s="54">
        <v>6.574122</v>
      </c>
      <c r="AG1001" s="53">
        <v>58.936</v>
      </c>
      <c r="AH1001" s="53">
        <v>4.1234E-2</v>
      </c>
      <c r="AI1001" s="54">
        <v>0</v>
      </c>
      <c r="AJ1001" s="54">
        <v>1.3619300000000001</v>
      </c>
      <c r="AK1001" s="53">
        <v>1.7173999999999998</v>
      </c>
      <c r="AL1001" s="53">
        <v>0</v>
      </c>
      <c r="AM1001" s="53">
        <v>2.1694000000000001E-2</v>
      </c>
      <c r="AN1001" s="53">
        <v>9.2554999999999998E-2</v>
      </c>
      <c r="AO1001" s="53">
        <v>0</v>
      </c>
      <c r="AP1001" s="53">
        <v>1.5471790000000001</v>
      </c>
      <c r="AQ1001" s="53">
        <v>1.2304539999999999</v>
      </c>
      <c r="AR1001" s="53">
        <v>2.2431E-2</v>
      </c>
      <c r="AS1001" s="53">
        <v>2.1184999999999999E-2</v>
      </c>
      <c r="AT1001" s="53">
        <v>1.0483849999999999</v>
      </c>
      <c r="AU1001" s="109">
        <v>0</v>
      </c>
      <c r="AV1001" s="109">
        <v>1.5769999999999999E-2</v>
      </c>
    </row>
    <row r="1002" spans="1:48" x14ac:dyDescent="0.3">
      <c r="A1002" s="9">
        <v>1001</v>
      </c>
      <c r="B1002" s="3">
        <v>43243</v>
      </c>
      <c r="C1002" s="112">
        <v>4.237838</v>
      </c>
      <c r="D1002" s="54">
        <v>1.2949E-2</v>
      </c>
      <c r="E1002" s="112">
        <v>2.0996000000000001E-2</v>
      </c>
      <c r="F1002" s="54">
        <v>3.7683909999999998</v>
      </c>
      <c r="G1002" s="54">
        <v>1.4422010000000001</v>
      </c>
      <c r="H1002" s="54">
        <v>4.5345449999999996</v>
      </c>
      <c r="I1002" s="54">
        <v>2.802E-2</v>
      </c>
      <c r="J1002" s="54">
        <v>1.349159</v>
      </c>
      <c r="K1002" s="54">
        <v>0.87242699999999995</v>
      </c>
      <c r="L1002" s="54">
        <v>1.44594</v>
      </c>
      <c r="M1002" s="54">
        <v>0.12887299999999999</v>
      </c>
      <c r="N1002" s="54">
        <v>1.033989</v>
      </c>
      <c r="O1002" s="54">
        <v>9.5945000000000003E-2</v>
      </c>
      <c r="P1002" s="54">
        <v>5.3637360000000003</v>
      </c>
      <c r="Q1002" s="54">
        <v>0</v>
      </c>
      <c r="R1002" s="54">
        <v>2.2606999999999999E-2</v>
      </c>
      <c r="S1002" s="54">
        <v>2.2698</v>
      </c>
      <c r="T1002" s="54">
        <v>2.8958999999999999E-2</v>
      </c>
      <c r="U1002" s="54">
        <v>0</v>
      </c>
      <c r="V1002" s="54">
        <v>0</v>
      </c>
      <c r="W1002" s="54">
        <v>1.3800509999999999</v>
      </c>
      <c r="X1002" s="54">
        <v>1.678E-2</v>
      </c>
      <c r="Y1002" s="54">
        <v>1.30278</v>
      </c>
      <c r="Z1002" s="54">
        <v>0</v>
      </c>
      <c r="AA1002" s="54">
        <v>0</v>
      </c>
      <c r="AB1002" s="54">
        <v>0</v>
      </c>
      <c r="AC1002" s="54">
        <v>0</v>
      </c>
      <c r="AD1002" s="54">
        <v>0</v>
      </c>
      <c r="AE1002" s="54">
        <v>86.466318000000001</v>
      </c>
      <c r="AF1002" s="54">
        <v>6.5174349999999999</v>
      </c>
      <c r="AG1002" s="53">
        <v>58.293137000000002</v>
      </c>
      <c r="AH1002" s="53">
        <v>4.1209999999999997E-2</v>
      </c>
      <c r="AI1002" s="54">
        <v>0</v>
      </c>
      <c r="AJ1002" s="54">
        <v>1.355232</v>
      </c>
      <c r="AK1002" s="53">
        <v>1.7185999999999999</v>
      </c>
      <c r="AL1002" s="53">
        <v>0</v>
      </c>
      <c r="AM1002" s="53">
        <v>2.0749E-2</v>
      </c>
      <c r="AN1002" s="53">
        <v>9.2737E-2</v>
      </c>
      <c r="AO1002" s="53">
        <v>0</v>
      </c>
      <c r="AP1002" s="53">
        <v>1.5471790000000001</v>
      </c>
      <c r="AQ1002" s="53">
        <v>1.2304539999999999</v>
      </c>
      <c r="AR1002" s="53">
        <v>2.2431E-2</v>
      </c>
      <c r="AS1002" s="53">
        <v>2.1184999999999999E-2</v>
      </c>
      <c r="AT1002" s="53">
        <v>1.0417419999999999</v>
      </c>
      <c r="AU1002" s="109">
        <v>0</v>
      </c>
      <c r="AV1002" s="109">
        <v>1.5032E-2</v>
      </c>
    </row>
    <row r="1003" spans="1:48" x14ac:dyDescent="0.3">
      <c r="A1003" s="9">
        <v>1002</v>
      </c>
      <c r="B1003" s="3">
        <v>43242</v>
      </c>
      <c r="C1003" s="112">
        <v>4.2363249999999999</v>
      </c>
      <c r="D1003" s="54">
        <v>1.2944000000000001E-2</v>
      </c>
      <c r="E1003" s="112">
        <v>2.0986999999999999E-2</v>
      </c>
      <c r="F1003" s="54">
        <v>3.769053</v>
      </c>
      <c r="G1003" s="54">
        <v>1.439063</v>
      </c>
      <c r="H1003" s="54">
        <v>4.5025810000000002</v>
      </c>
      <c r="I1003" s="54">
        <v>2.7723000000000001E-2</v>
      </c>
      <c r="J1003" s="54">
        <v>1.3402529999999999</v>
      </c>
      <c r="K1003" s="54">
        <v>0.86421099999999995</v>
      </c>
      <c r="L1003" s="54">
        <v>1.443694</v>
      </c>
      <c r="M1003" s="54">
        <v>0.128828</v>
      </c>
      <c r="N1003" s="54">
        <v>1.0288349999999999</v>
      </c>
      <c r="O1003" s="54">
        <v>9.5906000000000005E-2</v>
      </c>
      <c r="P1003" s="54">
        <v>5.3562519999999996</v>
      </c>
      <c r="Q1003" s="54">
        <v>0</v>
      </c>
      <c r="R1003" s="54">
        <v>2.2485999999999999E-2</v>
      </c>
      <c r="S1003" s="54">
        <v>2.2565</v>
      </c>
      <c r="T1003" s="54">
        <v>2.8906000000000001E-2</v>
      </c>
      <c r="U1003" s="54">
        <v>0</v>
      </c>
      <c r="V1003" s="54">
        <v>0</v>
      </c>
      <c r="W1003" s="54">
        <v>1.3772439999999999</v>
      </c>
      <c r="X1003" s="54">
        <v>1.6773E-2</v>
      </c>
      <c r="Y1003" s="54">
        <v>1.29528</v>
      </c>
      <c r="Z1003" s="54">
        <v>0</v>
      </c>
      <c r="AA1003" s="54">
        <v>0</v>
      </c>
      <c r="AB1003" s="54">
        <v>0</v>
      </c>
      <c r="AC1003" s="54">
        <v>0</v>
      </c>
      <c r="AD1003" s="54">
        <v>0</v>
      </c>
      <c r="AE1003" s="54">
        <v>86.373825999999994</v>
      </c>
      <c r="AF1003" s="54">
        <v>6.5198650000000002</v>
      </c>
      <c r="AG1003" s="53">
        <v>58.256371999999999</v>
      </c>
      <c r="AH1003" s="53">
        <v>4.1140999999999997E-2</v>
      </c>
      <c r="AI1003" s="54">
        <v>0</v>
      </c>
      <c r="AJ1003" s="54">
        <v>1.3532090000000001</v>
      </c>
      <c r="AK1003" s="53">
        <v>1.7209999999999999</v>
      </c>
      <c r="AL1003" s="53">
        <v>0</v>
      </c>
      <c r="AM1003" s="53">
        <v>2.0490999999999999E-2</v>
      </c>
      <c r="AN1003" s="53">
        <v>9.2630000000000004E-2</v>
      </c>
      <c r="AO1003" s="53">
        <v>0</v>
      </c>
      <c r="AP1003" s="53">
        <v>1.56453</v>
      </c>
      <c r="AQ1003" s="53">
        <v>1.2304539999999999</v>
      </c>
      <c r="AR1003" s="53">
        <v>2.2459E-2</v>
      </c>
      <c r="AS1003" s="53">
        <v>2.1184000000000001E-2</v>
      </c>
      <c r="AT1003" s="53">
        <v>1.039798</v>
      </c>
      <c r="AU1003" s="109">
        <v>0</v>
      </c>
      <c r="AV1003" s="109">
        <v>1.4923000000000001E-2</v>
      </c>
    </row>
    <row r="1004" spans="1:48" x14ac:dyDescent="0.3">
      <c r="A1004" s="9">
        <v>1003</v>
      </c>
      <c r="B1004" s="3">
        <v>43241</v>
      </c>
      <c r="C1004" s="112">
        <v>4.2348600000000003</v>
      </c>
      <c r="D1004" s="54">
        <v>1.294E-2</v>
      </c>
      <c r="E1004" s="112">
        <v>2.0978E-2</v>
      </c>
      <c r="F1004" s="54">
        <v>3.7748059999999999</v>
      </c>
      <c r="G1004" s="54">
        <v>1.4335329999999999</v>
      </c>
      <c r="H1004" s="54">
        <v>4.4405289999999997</v>
      </c>
      <c r="I1004" s="54">
        <v>2.725E-2</v>
      </c>
      <c r="J1004" s="54">
        <v>1.339685</v>
      </c>
      <c r="K1004" s="54">
        <v>0.87061500000000003</v>
      </c>
      <c r="L1004" s="54">
        <v>1.439076</v>
      </c>
      <c r="M1004" s="54">
        <v>0.12879199999999999</v>
      </c>
      <c r="N1004" s="54">
        <v>1.022418</v>
      </c>
      <c r="O1004" s="54">
        <v>9.5880000000000007E-2</v>
      </c>
      <c r="P1004" s="54">
        <v>5.3601359999999998</v>
      </c>
      <c r="Q1004" s="54">
        <v>0</v>
      </c>
      <c r="R1004" s="54">
        <v>2.2443999999999999E-2</v>
      </c>
      <c r="S1004" s="54">
        <v>2.2633000000000001</v>
      </c>
      <c r="T1004" s="54">
        <v>2.8163000000000001E-2</v>
      </c>
      <c r="U1004" s="54">
        <v>0</v>
      </c>
      <c r="V1004" s="54">
        <v>0</v>
      </c>
      <c r="W1004" s="54">
        <v>1.375577</v>
      </c>
      <c r="X1004" s="54">
        <v>1.6767000000000001E-2</v>
      </c>
      <c r="Y1004" s="54">
        <v>1.2990199999999998</v>
      </c>
      <c r="Z1004" s="54">
        <v>0</v>
      </c>
      <c r="AA1004" s="54">
        <v>0</v>
      </c>
      <c r="AB1004" s="54">
        <v>0</v>
      </c>
      <c r="AC1004" s="54">
        <v>0</v>
      </c>
      <c r="AD1004" s="54">
        <v>0</v>
      </c>
      <c r="AE1004" s="54">
        <v>86.39546</v>
      </c>
      <c r="AF1004" s="54">
        <v>6.5064599999999997</v>
      </c>
      <c r="AG1004" s="53">
        <v>58.096327000000002</v>
      </c>
      <c r="AH1004" s="53">
        <v>4.1064000000000003E-2</v>
      </c>
      <c r="AI1004" s="54">
        <v>0</v>
      </c>
      <c r="AJ1004" s="54">
        <v>1.3517049999999999</v>
      </c>
      <c r="AK1004" s="53">
        <v>1.7260999999999997</v>
      </c>
      <c r="AL1004" s="53">
        <v>0</v>
      </c>
      <c r="AM1004" s="53">
        <v>2.0147000000000002E-2</v>
      </c>
      <c r="AN1004" s="53">
        <v>9.2483999999999997E-2</v>
      </c>
      <c r="AO1004" s="53">
        <v>0</v>
      </c>
      <c r="AP1004" s="53">
        <v>1.56453</v>
      </c>
      <c r="AQ1004" s="53">
        <v>1.2304539999999999</v>
      </c>
      <c r="AR1004" s="53">
        <v>2.2459E-2</v>
      </c>
      <c r="AS1004" s="53">
        <v>2.1184000000000001E-2</v>
      </c>
      <c r="AT1004" s="53">
        <v>1.036368</v>
      </c>
      <c r="AU1004" s="109">
        <v>0</v>
      </c>
      <c r="AV1004" s="109">
        <v>1.4593999999999999E-2</v>
      </c>
    </row>
    <row r="1005" spans="1:48" x14ac:dyDescent="0.3">
      <c r="A1005" s="9">
        <v>1004</v>
      </c>
      <c r="B1005" s="3">
        <v>43238</v>
      </c>
      <c r="C1005" s="112">
        <v>4.2306100000000004</v>
      </c>
      <c r="D1005" s="54">
        <v>1.2926E-2</v>
      </c>
      <c r="E1005" s="112">
        <v>2.0951999999999998E-2</v>
      </c>
      <c r="F1005" s="54">
        <v>3.7746599999999999</v>
      </c>
      <c r="G1005" s="54">
        <v>1.430647</v>
      </c>
      <c r="H1005" s="54">
        <v>4.4222440000000001</v>
      </c>
      <c r="I1005" s="54">
        <v>2.707E-2</v>
      </c>
      <c r="J1005" s="54">
        <v>1.3297810000000001</v>
      </c>
      <c r="K1005" s="54">
        <v>0.86634999999999995</v>
      </c>
      <c r="L1005" s="54">
        <v>1.436304</v>
      </c>
      <c r="M1005" s="54">
        <v>0.12867000000000001</v>
      </c>
      <c r="N1005" s="54">
        <v>1.0210520000000001</v>
      </c>
      <c r="O1005" s="54">
        <v>9.5753000000000005E-2</v>
      </c>
      <c r="P1005" s="54">
        <v>5.3581839999999996</v>
      </c>
      <c r="Q1005" s="54">
        <v>0</v>
      </c>
      <c r="R1005" s="54">
        <v>2.2443999999999999E-2</v>
      </c>
      <c r="S1005" s="54">
        <v>2.2509000000000001</v>
      </c>
      <c r="T1005" s="54">
        <v>2.8319E-2</v>
      </c>
      <c r="U1005" s="54">
        <v>0</v>
      </c>
      <c r="V1005" s="54">
        <v>0</v>
      </c>
      <c r="W1005" s="54">
        <v>1.3773029999999999</v>
      </c>
      <c r="X1005" s="54">
        <v>1.6747999999999999E-2</v>
      </c>
      <c r="Y1005" s="54">
        <v>1.29217</v>
      </c>
      <c r="Z1005" s="54">
        <v>0</v>
      </c>
      <c r="AA1005" s="54">
        <v>0</v>
      </c>
      <c r="AB1005" s="54">
        <v>0</v>
      </c>
      <c r="AC1005" s="54">
        <v>0</v>
      </c>
      <c r="AD1005" s="54">
        <v>0</v>
      </c>
      <c r="AE1005" s="54">
        <v>86.325468000000001</v>
      </c>
      <c r="AF1005" s="54">
        <v>6.4977429999999998</v>
      </c>
      <c r="AG1005" s="53">
        <v>58.017392000000001</v>
      </c>
      <c r="AH1005" s="53">
        <v>4.1103000000000001E-2</v>
      </c>
      <c r="AI1005" s="54">
        <v>0</v>
      </c>
      <c r="AJ1005" s="54">
        <v>1.352875</v>
      </c>
      <c r="AK1005" s="53">
        <v>1.7243000000000002</v>
      </c>
      <c r="AL1005" s="53">
        <v>0</v>
      </c>
      <c r="AM1005" s="53">
        <v>1.9994999999999999E-2</v>
      </c>
      <c r="AN1005" s="53">
        <v>9.2267000000000002E-2</v>
      </c>
      <c r="AO1005" s="53">
        <v>0</v>
      </c>
      <c r="AP1005" s="53">
        <v>1.56453</v>
      </c>
      <c r="AQ1005" s="53">
        <v>1.2304539999999999</v>
      </c>
      <c r="AR1005" s="53">
        <v>2.2459E-2</v>
      </c>
      <c r="AS1005" s="53">
        <v>2.1184000000000001E-2</v>
      </c>
      <c r="AT1005" s="53">
        <v>1.0344469999999999</v>
      </c>
      <c r="AU1005" s="109">
        <v>0</v>
      </c>
      <c r="AV1005" s="109">
        <v>1.4541999999999999E-2</v>
      </c>
    </row>
    <row r="1006" spans="1:48" x14ac:dyDescent="0.3">
      <c r="A1006" s="9">
        <v>1005</v>
      </c>
      <c r="B1006" s="3">
        <v>43237</v>
      </c>
      <c r="C1006" s="112">
        <v>4.2291280000000002</v>
      </c>
      <c r="D1006" s="54">
        <v>1.2921999999999999E-2</v>
      </c>
      <c r="E1006" s="112">
        <v>2.0944000000000001E-2</v>
      </c>
      <c r="F1006" s="54">
        <v>3.795925</v>
      </c>
      <c r="G1006" s="54">
        <v>1.4298029999999999</v>
      </c>
      <c r="H1006" s="54">
        <v>4.4459059999999999</v>
      </c>
      <c r="I1006" s="54">
        <v>2.7231000000000002E-2</v>
      </c>
      <c r="J1006" s="54">
        <v>1.3404400000000001</v>
      </c>
      <c r="K1006" s="54">
        <v>0.86367499999999997</v>
      </c>
      <c r="L1006" s="54">
        <v>1.4363319999999999</v>
      </c>
      <c r="M1006" s="54">
        <v>0.128635</v>
      </c>
      <c r="N1006" s="54">
        <v>1.023868</v>
      </c>
      <c r="O1006" s="54">
        <v>9.5729999999999996E-2</v>
      </c>
      <c r="P1006" s="54">
        <v>5.3587360000000004</v>
      </c>
      <c r="Q1006" s="54">
        <v>0</v>
      </c>
      <c r="R1006" s="54">
        <v>2.2404E-2</v>
      </c>
      <c r="S1006" s="54">
        <v>2.2641999999999998</v>
      </c>
      <c r="T1006" s="54">
        <v>2.8615000000000002E-2</v>
      </c>
      <c r="U1006" s="54">
        <v>0</v>
      </c>
      <c r="V1006" s="54">
        <v>0</v>
      </c>
      <c r="W1006" s="54">
        <v>1.375032</v>
      </c>
      <c r="X1006" s="54">
        <v>1.6742E-2</v>
      </c>
      <c r="Y1006" s="54">
        <v>1.2998699999999999</v>
      </c>
      <c r="Z1006" s="54">
        <v>0</v>
      </c>
      <c r="AA1006" s="54">
        <v>0</v>
      </c>
      <c r="AB1006" s="54">
        <v>0</v>
      </c>
      <c r="AC1006" s="54">
        <v>0</v>
      </c>
      <c r="AD1006" s="54">
        <v>0</v>
      </c>
      <c r="AE1006" s="54">
        <v>86.342174999999997</v>
      </c>
      <c r="AF1006" s="54">
        <v>6.5189779999999997</v>
      </c>
      <c r="AG1006" s="53">
        <v>58.113115000000001</v>
      </c>
      <c r="AH1006" s="53">
        <v>4.1058999999999998E-2</v>
      </c>
      <c r="AI1006" s="54">
        <v>0</v>
      </c>
      <c r="AJ1006" s="54">
        <v>1.352001</v>
      </c>
      <c r="AK1006" s="53">
        <v>1.7263000000000002</v>
      </c>
      <c r="AL1006" s="53">
        <v>0</v>
      </c>
      <c r="AM1006" s="53">
        <v>2.001E-2</v>
      </c>
      <c r="AN1006" s="53">
        <v>9.2207999999999998E-2</v>
      </c>
      <c r="AO1006" s="53">
        <v>0</v>
      </c>
      <c r="AP1006" s="53">
        <v>1.56453</v>
      </c>
      <c r="AQ1006" s="53">
        <v>1.2304539999999999</v>
      </c>
      <c r="AR1006" s="53">
        <v>2.2459E-2</v>
      </c>
      <c r="AS1006" s="53">
        <v>2.1184000000000001E-2</v>
      </c>
      <c r="AT1006" s="53">
        <v>1.0321</v>
      </c>
      <c r="AU1006" s="109">
        <v>0</v>
      </c>
      <c r="AV1006" s="109">
        <v>1.4558E-2</v>
      </c>
    </row>
    <row r="1007" spans="1:48" x14ac:dyDescent="0.3">
      <c r="A1007" s="9">
        <v>1006</v>
      </c>
      <c r="B1007" s="3">
        <v>43236</v>
      </c>
      <c r="C1007" s="112">
        <v>4.227678</v>
      </c>
      <c r="D1007" s="54">
        <v>1.2917E-2</v>
      </c>
      <c r="E1007" s="112">
        <v>2.0934999999999999E-2</v>
      </c>
      <c r="F1007" s="54">
        <v>3.7692480000000002</v>
      </c>
      <c r="G1007" s="54">
        <v>1.430102</v>
      </c>
      <c r="H1007" s="54">
        <v>4.3949759999999998</v>
      </c>
      <c r="I1007" s="54">
        <v>2.7234000000000001E-2</v>
      </c>
      <c r="J1007" s="54">
        <v>1.34141</v>
      </c>
      <c r="K1007" s="54">
        <v>0.86337399999999997</v>
      </c>
      <c r="L1007" s="54">
        <v>1.4370449999999999</v>
      </c>
      <c r="M1007" s="54">
        <v>0.12861600000000001</v>
      </c>
      <c r="N1007" s="54">
        <v>1.0177160000000001</v>
      </c>
      <c r="O1007" s="54">
        <v>9.5725000000000005E-2</v>
      </c>
      <c r="P1007" s="54">
        <v>5.3688200000000004</v>
      </c>
      <c r="Q1007" s="54">
        <v>0</v>
      </c>
      <c r="R1007" s="54">
        <v>2.2473E-2</v>
      </c>
      <c r="S1007" s="54">
        <v>2.2568999999999999</v>
      </c>
      <c r="T1007" s="54">
        <v>2.7944E-2</v>
      </c>
      <c r="U1007" s="54">
        <v>0</v>
      </c>
      <c r="V1007" s="54">
        <v>0</v>
      </c>
      <c r="W1007" s="54">
        <v>1.374514</v>
      </c>
      <c r="X1007" s="54">
        <v>1.6736000000000001E-2</v>
      </c>
      <c r="Y1007" s="54">
        <v>1.2954599999999998</v>
      </c>
      <c r="Z1007" s="54">
        <v>0</v>
      </c>
      <c r="AA1007" s="54">
        <v>0</v>
      </c>
      <c r="AB1007" s="54">
        <v>0</v>
      </c>
      <c r="AC1007" s="54">
        <v>0</v>
      </c>
      <c r="AD1007" s="54">
        <v>0</v>
      </c>
      <c r="AE1007" s="54">
        <v>86.492334999999997</v>
      </c>
      <c r="AF1007" s="54">
        <v>6.4815569999999996</v>
      </c>
      <c r="AG1007" s="53">
        <v>57.849335000000004</v>
      </c>
      <c r="AH1007" s="53">
        <v>4.1082E-2</v>
      </c>
      <c r="AI1007" s="54">
        <v>0</v>
      </c>
      <c r="AJ1007" s="54">
        <v>1.3511740000000001</v>
      </c>
      <c r="AK1007" s="53">
        <v>1.7229000000000001</v>
      </c>
      <c r="AL1007" s="53">
        <v>0</v>
      </c>
      <c r="AM1007" s="53">
        <v>1.9789999999999999E-2</v>
      </c>
      <c r="AN1007" s="53">
        <v>9.2290999999999998E-2</v>
      </c>
      <c r="AO1007" s="53">
        <v>0</v>
      </c>
      <c r="AP1007" s="53">
        <v>1.56453</v>
      </c>
      <c r="AQ1007" s="53">
        <v>1.2304539999999999</v>
      </c>
      <c r="AR1007" s="53">
        <v>2.2459E-2</v>
      </c>
      <c r="AS1007" s="53">
        <v>2.1184000000000001E-2</v>
      </c>
      <c r="AT1007" s="53">
        <v>1.035018</v>
      </c>
      <c r="AU1007" s="109">
        <v>0</v>
      </c>
      <c r="AV1007" s="109">
        <v>1.4341E-2</v>
      </c>
    </row>
    <row r="1008" spans="1:48" x14ac:dyDescent="0.3">
      <c r="A1008" s="9">
        <v>1007</v>
      </c>
      <c r="B1008" s="3">
        <v>43235</v>
      </c>
      <c r="C1008" s="112">
        <v>4.2262149999999998</v>
      </c>
      <c r="D1008" s="54">
        <v>1.2913000000000001E-2</v>
      </c>
      <c r="E1008" s="112">
        <v>2.0926E-2</v>
      </c>
      <c r="F1008" s="54">
        <v>3.795175</v>
      </c>
      <c r="G1008" s="54">
        <v>1.426544</v>
      </c>
      <c r="H1008" s="54">
        <v>4.3694300000000004</v>
      </c>
      <c r="I1008" s="54">
        <v>2.7005000000000001E-2</v>
      </c>
      <c r="J1008" s="54">
        <v>1.3645480000000001</v>
      </c>
      <c r="K1008" s="54">
        <v>0.881498</v>
      </c>
      <c r="L1008" s="54">
        <v>1.4350050000000001</v>
      </c>
      <c r="M1008" s="54">
        <v>0.128603</v>
      </c>
      <c r="N1008" s="54">
        <v>1.0195540000000001</v>
      </c>
      <c r="O1008" s="54">
        <v>9.5670000000000005E-2</v>
      </c>
      <c r="P1008" s="54">
        <v>5.3709290000000003</v>
      </c>
      <c r="Q1008" s="54">
        <v>0</v>
      </c>
      <c r="R1008" s="54">
        <v>2.2626E-2</v>
      </c>
      <c r="S1008" s="54">
        <v>2.2934000000000001</v>
      </c>
      <c r="T1008" s="54">
        <v>2.7895E-2</v>
      </c>
      <c r="U1008" s="54">
        <v>0</v>
      </c>
      <c r="V1008" s="54">
        <v>0</v>
      </c>
      <c r="W1008" s="54">
        <v>1.3710009999999999</v>
      </c>
      <c r="X1008" s="54">
        <v>1.6729999999999998E-2</v>
      </c>
      <c r="Y1008" s="54">
        <v>1.3163499999999999</v>
      </c>
      <c r="Z1008" s="54">
        <v>0</v>
      </c>
      <c r="AA1008" s="54">
        <v>0</v>
      </c>
      <c r="AB1008" s="54">
        <v>0</v>
      </c>
      <c r="AC1008" s="54">
        <v>0</v>
      </c>
      <c r="AD1008" s="54">
        <v>0</v>
      </c>
      <c r="AE1008" s="54">
        <v>86.587024</v>
      </c>
      <c r="AF1008" s="54">
        <v>6.4477289999999998</v>
      </c>
      <c r="AG1008" s="53">
        <v>57.834372000000002</v>
      </c>
      <c r="AH1008" s="53">
        <v>4.0967999999999997E-2</v>
      </c>
      <c r="AI1008" s="54">
        <v>0</v>
      </c>
      <c r="AJ1008" s="54">
        <v>1.348954</v>
      </c>
      <c r="AK1008" s="53">
        <v>1.7229999999999999</v>
      </c>
      <c r="AL1008" s="53">
        <v>0</v>
      </c>
      <c r="AM1008" s="53">
        <v>1.9514E-2</v>
      </c>
      <c r="AN1008" s="53">
        <v>9.2448000000000002E-2</v>
      </c>
      <c r="AO1008" s="53">
        <v>0</v>
      </c>
      <c r="AP1008" s="53">
        <v>1.5571459999999999</v>
      </c>
      <c r="AQ1008" s="53">
        <v>1.2304539999999999</v>
      </c>
      <c r="AR1008" s="53">
        <v>2.2377999999999999E-2</v>
      </c>
      <c r="AS1008" s="53">
        <v>2.1176E-2</v>
      </c>
      <c r="AT1008" s="53">
        <v>1.0299799999999999</v>
      </c>
      <c r="AU1008" s="109">
        <v>0</v>
      </c>
      <c r="AV1008" s="109">
        <v>1.4160000000000001E-2</v>
      </c>
    </row>
    <row r="1009" spans="1:48" x14ac:dyDescent="0.3">
      <c r="A1009" s="9">
        <v>1008</v>
      </c>
      <c r="B1009" s="3">
        <v>43234</v>
      </c>
      <c r="C1009" s="112">
        <v>4.2247009999999996</v>
      </c>
      <c r="D1009" s="54">
        <v>1.2909E-2</v>
      </c>
      <c r="E1009" s="112">
        <v>2.0917999999999999E-2</v>
      </c>
      <c r="F1009" s="54">
        <v>3.7731210000000002</v>
      </c>
      <c r="G1009" s="54">
        <v>1.4227959999999999</v>
      </c>
      <c r="H1009" s="54">
        <v>4.3150060000000003</v>
      </c>
      <c r="I1009" s="54">
        <v>2.6648000000000002E-2</v>
      </c>
      <c r="J1009" s="54">
        <v>1.3563179999999999</v>
      </c>
      <c r="K1009" s="54">
        <v>0.87211799999999995</v>
      </c>
      <c r="L1009" s="54">
        <v>1.432671</v>
      </c>
      <c r="M1009" s="54">
        <v>0.12857199999999999</v>
      </c>
      <c r="N1009" s="54">
        <v>1.0118499999999999</v>
      </c>
      <c r="O1009" s="54">
        <v>9.5637E-2</v>
      </c>
      <c r="P1009" s="54">
        <v>5.3766030000000002</v>
      </c>
      <c r="Q1009" s="54">
        <v>0</v>
      </c>
      <c r="R1009" s="54">
        <v>2.2499999999999999E-2</v>
      </c>
      <c r="S1009" s="54">
        <v>2.2742999999999998</v>
      </c>
      <c r="T1009" s="54">
        <v>2.7470000000000001E-2</v>
      </c>
      <c r="U1009" s="54">
        <v>0</v>
      </c>
      <c r="V1009" s="54">
        <v>0</v>
      </c>
      <c r="W1009" s="54">
        <v>1.370274</v>
      </c>
      <c r="X1009" s="54">
        <v>1.6723999999999999E-2</v>
      </c>
      <c r="Y1009" s="54">
        <v>1.3051900000000001</v>
      </c>
      <c r="Z1009" s="54">
        <v>0</v>
      </c>
      <c r="AA1009" s="54">
        <v>0</v>
      </c>
      <c r="AB1009" s="54">
        <v>0</v>
      </c>
      <c r="AC1009" s="54">
        <v>0</v>
      </c>
      <c r="AD1009" s="54">
        <v>0</v>
      </c>
      <c r="AE1009" s="54">
        <v>86.68486</v>
      </c>
      <c r="AF1009" s="54">
        <v>6.4105270000000001</v>
      </c>
      <c r="AG1009" s="53">
        <v>57.636558000000001</v>
      </c>
      <c r="AH1009" s="53">
        <v>4.0898999999999998E-2</v>
      </c>
      <c r="AI1009" s="54">
        <v>0</v>
      </c>
      <c r="AJ1009" s="54">
        <v>1.347858</v>
      </c>
      <c r="AK1009" s="53">
        <v>1.7267999999999999</v>
      </c>
      <c r="AL1009" s="53">
        <v>0</v>
      </c>
      <c r="AM1009" s="53">
        <v>1.9273999999999999E-2</v>
      </c>
      <c r="AN1009" s="53">
        <v>9.2196E-2</v>
      </c>
      <c r="AO1009" s="53">
        <v>0</v>
      </c>
      <c r="AP1009" s="53">
        <v>1.5571459999999999</v>
      </c>
      <c r="AQ1009" s="53">
        <v>1.2304539999999999</v>
      </c>
      <c r="AR1009" s="53">
        <v>2.2377999999999999E-2</v>
      </c>
      <c r="AS1009" s="53">
        <v>2.1176E-2</v>
      </c>
      <c r="AT1009" s="53">
        <v>1.0284439999999999</v>
      </c>
      <c r="AU1009" s="109">
        <v>0</v>
      </c>
      <c r="AV1009" s="109">
        <v>1.3978000000000001E-2</v>
      </c>
    </row>
    <row r="1010" spans="1:48" x14ac:dyDescent="0.3">
      <c r="A1010" s="9">
        <v>1009</v>
      </c>
      <c r="B1010" s="3">
        <v>43231</v>
      </c>
      <c r="C1010" s="112">
        <v>4.2203090000000003</v>
      </c>
      <c r="D1010" s="54">
        <v>1.2895999999999999E-2</v>
      </c>
      <c r="E1010" s="112">
        <v>2.0892000000000001E-2</v>
      </c>
      <c r="F1010" s="54">
        <v>3.7780800000000001</v>
      </c>
      <c r="G1010" s="54">
        <v>1.4213750000000001</v>
      </c>
      <c r="H1010" s="54">
        <v>4.3124070000000003</v>
      </c>
      <c r="I1010" s="54">
        <v>2.6568000000000001E-2</v>
      </c>
      <c r="J1010" s="54">
        <v>1.375726</v>
      </c>
      <c r="K1010" s="54">
        <v>0.87408600000000003</v>
      </c>
      <c r="L1010" s="54">
        <v>1.4319770000000001</v>
      </c>
      <c r="M1010" s="54">
        <v>0.12845699999999999</v>
      </c>
      <c r="N1010" s="54">
        <v>1.0130950000000001</v>
      </c>
      <c r="O1010" s="54">
        <v>9.5542000000000002E-2</v>
      </c>
      <c r="P1010" s="54">
        <v>5.3741570000000003</v>
      </c>
      <c r="Q1010" s="54">
        <v>0</v>
      </c>
      <c r="R1010" s="54">
        <v>2.2485999999999999E-2</v>
      </c>
      <c r="S1010" s="54">
        <v>2.2827000000000002</v>
      </c>
      <c r="T1010" s="54">
        <v>2.7636999999999998E-2</v>
      </c>
      <c r="U1010" s="54">
        <v>0</v>
      </c>
      <c r="V1010" s="54">
        <v>0</v>
      </c>
      <c r="W1010" s="54">
        <v>1.3680239999999999</v>
      </c>
      <c r="X1010" s="54">
        <v>1.6705999999999999E-2</v>
      </c>
      <c r="Y1010" s="54">
        <v>1.3105199999999999</v>
      </c>
      <c r="Z1010" s="54">
        <v>0</v>
      </c>
      <c r="AA1010" s="54">
        <v>0</v>
      </c>
      <c r="AB1010" s="54">
        <v>0</v>
      </c>
      <c r="AC1010" s="54">
        <v>0</v>
      </c>
      <c r="AD1010" s="54">
        <v>0</v>
      </c>
      <c r="AE1010" s="54">
        <v>86.632346999999996</v>
      </c>
      <c r="AF1010" s="54">
        <v>6.412731</v>
      </c>
      <c r="AG1010" s="53">
        <v>57.675182999999997</v>
      </c>
      <c r="AH1010" s="53">
        <v>4.0804E-2</v>
      </c>
      <c r="AI1010" s="54">
        <v>0</v>
      </c>
      <c r="AJ1010" s="54">
        <v>1.346009</v>
      </c>
      <c r="AK1010" s="53">
        <v>1.7176</v>
      </c>
      <c r="AL1010" s="53">
        <v>0</v>
      </c>
      <c r="AM1010" s="53">
        <v>1.9279999999999999E-2</v>
      </c>
      <c r="AN1010" s="53">
        <v>9.2402999999999999E-2</v>
      </c>
      <c r="AO1010" s="53">
        <v>0</v>
      </c>
      <c r="AP1010" s="53">
        <v>1.5571459999999999</v>
      </c>
      <c r="AQ1010" s="53">
        <v>1.2304539999999999</v>
      </c>
      <c r="AR1010" s="53">
        <v>2.2377999999999999E-2</v>
      </c>
      <c r="AS1010" s="53">
        <v>2.1176E-2</v>
      </c>
      <c r="AT1010" s="53">
        <v>1.026303</v>
      </c>
      <c r="AU1010" s="109">
        <v>0</v>
      </c>
      <c r="AV1010" s="109">
        <v>1.4026E-2</v>
      </c>
    </row>
    <row r="1011" spans="1:48" x14ac:dyDescent="0.3">
      <c r="A1011" s="9">
        <v>1010</v>
      </c>
      <c r="B1011" s="3">
        <v>43230</v>
      </c>
      <c r="C1011" s="112">
        <v>4.2175700000000003</v>
      </c>
      <c r="D1011" s="54">
        <v>1.2892000000000001E-2</v>
      </c>
      <c r="E1011" s="112">
        <v>2.0882999999999999E-2</v>
      </c>
      <c r="F1011" s="54">
        <v>3.7632949999999998</v>
      </c>
      <c r="G1011" s="54">
        <v>1.419225</v>
      </c>
      <c r="H1011" s="54">
        <v>4.3114739999999996</v>
      </c>
      <c r="I1011" s="54">
        <v>2.6554000000000001E-2</v>
      </c>
      <c r="J1011" s="54">
        <v>1.3683339999999999</v>
      </c>
      <c r="K1011" s="54">
        <v>0.86199000000000003</v>
      </c>
      <c r="L1011" s="54">
        <v>1.4308890000000001</v>
      </c>
      <c r="M1011" s="54">
        <v>0.12840199999999999</v>
      </c>
      <c r="N1011" s="54">
        <v>1.009649</v>
      </c>
      <c r="O1011" s="54">
        <v>9.5505999999999994E-2</v>
      </c>
      <c r="P1011" s="54">
        <v>5.3716350000000004</v>
      </c>
      <c r="Q1011" s="54">
        <v>0</v>
      </c>
      <c r="R1011" s="54">
        <v>2.2409999999999999E-2</v>
      </c>
      <c r="S1011" s="54">
        <v>2.2473000000000001</v>
      </c>
      <c r="T1011" s="54">
        <v>2.7453000000000002E-2</v>
      </c>
      <c r="U1011" s="54">
        <v>0</v>
      </c>
      <c r="V1011" s="54">
        <v>0</v>
      </c>
      <c r="W1011" s="54">
        <v>1.367346</v>
      </c>
      <c r="X1011" s="54">
        <v>1.67E-2</v>
      </c>
      <c r="Y1011" s="54">
        <v>1.29053</v>
      </c>
      <c r="Z1011" s="54">
        <v>0</v>
      </c>
      <c r="AA1011" s="54">
        <v>0</v>
      </c>
      <c r="AB1011" s="54">
        <v>0</v>
      </c>
      <c r="AC1011" s="54">
        <v>0</v>
      </c>
      <c r="AD1011" s="54">
        <v>0</v>
      </c>
      <c r="AE1011" s="54">
        <v>86.616499000000005</v>
      </c>
      <c r="AF1011" s="54">
        <v>6.4141180000000002</v>
      </c>
      <c r="AG1011" s="53">
        <v>57.669446999999998</v>
      </c>
      <c r="AH1011" s="53">
        <v>4.0833000000000001E-2</v>
      </c>
      <c r="AI1011" s="54">
        <v>0</v>
      </c>
      <c r="AJ1011" s="54">
        <v>1.346095</v>
      </c>
      <c r="AK1011" s="53">
        <v>1.7199</v>
      </c>
      <c r="AL1011" s="53">
        <v>0</v>
      </c>
      <c r="AM1011" s="53">
        <v>1.9243E-2</v>
      </c>
      <c r="AN1011" s="53">
        <v>9.2215000000000005E-2</v>
      </c>
      <c r="AO1011" s="53">
        <v>0</v>
      </c>
      <c r="AP1011" s="53">
        <v>1.5571459999999999</v>
      </c>
      <c r="AQ1011" s="53">
        <v>1.2304539999999999</v>
      </c>
      <c r="AR1011" s="53">
        <v>2.2377999999999999E-2</v>
      </c>
      <c r="AS1011" s="53">
        <v>2.1176E-2</v>
      </c>
      <c r="AT1011" s="53">
        <v>1.026945</v>
      </c>
      <c r="AU1011" s="109">
        <v>0</v>
      </c>
      <c r="AV1011" s="109">
        <v>1.4030000000000001E-2</v>
      </c>
    </row>
    <row r="1012" spans="1:48" x14ac:dyDescent="0.3">
      <c r="A1012" s="9">
        <v>1011</v>
      </c>
      <c r="B1012" s="3">
        <v>43229</v>
      </c>
      <c r="C1012" s="112">
        <v>4.2181160000000002</v>
      </c>
      <c r="D1012" s="54">
        <v>1.2886999999999999E-2</v>
      </c>
      <c r="E1012" s="112">
        <v>2.0878000000000001E-2</v>
      </c>
      <c r="F1012" s="54">
        <v>3.7594189999999998</v>
      </c>
      <c r="G1012" s="54">
        <v>1.4174629999999999</v>
      </c>
      <c r="H1012" s="54">
        <v>4.3363440000000004</v>
      </c>
      <c r="I1012" s="54">
        <v>2.6575999999999999E-2</v>
      </c>
      <c r="J1012" s="54">
        <v>1.365413</v>
      </c>
      <c r="K1012" s="54">
        <v>0.85760099999999995</v>
      </c>
      <c r="L1012" s="54">
        <v>1.430223</v>
      </c>
      <c r="M1012" s="54">
        <v>0.128383</v>
      </c>
      <c r="N1012" s="54">
        <v>1.006705</v>
      </c>
      <c r="O1012" s="54">
        <v>9.5488000000000003E-2</v>
      </c>
      <c r="P1012" s="54">
        <v>5.3768580000000004</v>
      </c>
      <c r="Q1012" s="54">
        <v>0</v>
      </c>
      <c r="R1012" s="54">
        <v>2.2426999999999999E-2</v>
      </c>
      <c r="S1012" s="54">
        <v>2.2302</v>
      </c>
      <c r="T1012" s="54">
        <v>2.7151000000000002E-2</v>
      </c>
      <c r="U1012" s="54">
        <v>0</v>
      </c>
      <c r="V1012" s="54">
        <v>0</v>
      </c>
      <c r="W1012" s="54">
        <v>1.3654010000000001</v>
      </c>
      <c r="X1012" s="54">
        <v>1.6695000000000002E-2</v>
      </c>
      <c r="Y1012" s="54">
        <v>1.28074</v>
      </c>
      <c r="Z1012" s="54">
        <v>0</v>
      </c>
      <c r="AA1012" s="54">
        <v>0</v>
      </c>
      <c r="AB1012" s="54">
        <v>0</v>
      </c>
      <c r="AC1012" s="54">
        <v>0</v>
      </c>
      <c r="AD1012" s="54">
        <v>0</v>
      </c>
      <c r="AE1012" s="54">
        <v>86.654111</v>
      </c>
      <c r="AF1012" s="54">
        <v>6.4267320000000003</v>
      </c>
      <c r="AG1012" s="53">
        <v>57.660395000000001</v>
      </c>
      <c r="AH1012" s="53">
        <v>4.0823999999999999E-2</v>
      </c>
      <c r="AI1012" s="54">
        <v>0</v>
      </c>
      <c r="AJ1012" s="54">
        <v>1.344209</v>
      </c>
      <c r="AK1012" s="53">
        <v>1.7291000000000001</v>
      </c>
      <c r="AL1012" s="53">
        <v>0</v>
      </c>
      <c r="AM1012" s="53">
        <v>1.917E-2</v>
      </c>
      <c r="AN1012" s="53">
        <v>9.2295000000000002E-2</v>
      </c>
      <c r="AO1012" s="53">
        <v>0</v>
      </c>
      <c r="AP1012" s="53">
        <v>1.5571459999999999</v>
      </c>
      <c r="AQ1012" s="53">
        <v>1.2304539999999999</v>
      </c>
      <c r="AR1012" s="53">
        <v>2.2377999999999999E-2</v>
      </c>
      <c r="AS1012" s="53">
        <v>2.1176E-2</v>
      </c>
      <c r="AT1012" s="53">
        <v>1.0261990000000001</v>
      </c>
      <c r="AU1012" s="109">
        <v>0</v>
      </c>
      <c r="AV1012" s="109">
        <v>1.3934999999999999E-2</v>
      </c>
    </row>
    <row r="1013" spans="1:48" x14ac:dyDescent="0.3">
      <c r="A1013" s="9">
        <v>1012</v>
      </c>
      <c r="B1013" s="3">
        <v>43228</v>
      </c>
      <c r="C1013" s="112">
        <v>4.2167110000000001</v>
      </c>
      <c r="D1013" s="54">
        <v>1.2883E-2</v>
      </c>
      <c r="E1013" s="112">
        <v>2.087E-2</v>
      </c>
      <c r="F1013" s="54">
        <v>3.760437</v>
      </c>
      <c r="G1013" s="54">
        <v>1.417001</v>
      </c>
      <c r="H1013" s="54">
        <v>4.323061</v>
      </c>
      <c r="I1013" s="54">
        <v>2.6449E-2</v>
      </c>
      <c r="J1013" s="54">
        <v>1.407489</v>
      </c>
      <c r="K1013" s="54">
        <v>0.88069600000000003</v>
      </c>
      <c r="L1013" s="54">
        <v>1.4296329999999999</v>
      </c>
      <c r="M1013" s="54">
        <v>0.12834699999999999</v>
      </c>
      <c r="N1013" s="54">
        <v>1.007479</v>
      </c>
      <c r="O1013" s="54">
        <v>9.5446000000000003E-2</v>
      </c>
      <c r="P1013" s="54">
        <v>5.3783620000000001</v>
      </c>
      <c r="Q1013" s="54">
        <v>0</v>
      </c>
      <c r="R1013" s="54">
        <v>2.2631999999999999E-2</v>
      </c>
      <c r="S1013" s="54">
        <v>2.2770999999999999</v>
      </c>
      <c r="T1013" s="54">
        <v>2.6862E-2</v>
      </c>
      <c r="U1013" s="54">
        <v>0</v>
      </c>
      <c r="V1013" s="54">
        <v>0</v>
      </c>
      <c r="W1013" s="54">
        <v>1.365739</v>
      </c>
      <c r="X1013" s="54">
        <v>1.6688999999999999E-2</v>
      </c>
      <c r="Y1013" s="54">
        <v>1.30741</v>
      </c>
      <c r="Z1013" s="54">
        <v>0</v>
      </c>
      <c r="AA1013" s="54">
        <v>0</v>
      </c>
      <c r="AB1013" s="54">
        <v>0</v>
      </c>
      <c r="AC1013" s="54">
        <v>0</v>
      </c>
      <c r="AD1013" s="54">
        <v>0</v>
      </c>
      <c r="AE1013" s="54">
        <v>86.692413999999999</v>
      </c>
      <c r="AF1013" s="54">
        <v>6.4130029999999998</v>
      </c>
      <c r="AG1013" s="53">
        <v>57.678550999999999</v>
      </c>
      <c r="AH1013" s="53">
        <v>4.0835999999999997E-2</v>
      </c>
      <c r="AI1013" s="54">
        <v>0</v>
      </c>
      <c r="AJ1013" s="54">
        <v>1.344681</v>
      </c>
      <c r="AK1013" s="53">
        <v>1.7464</v>
      </c>
      <c r="AL1013" s="53">
        <v>0</v>
      </c>
      <c r="AM1013" s="53">
        <v>1.9042E-2</v>
      </c>
      <c r="AN1013" s="53">
        <v>9.2739000000000002E-2</v>
      </c>
      <c r="AO1013" s="53">
        <v>0</v>
      </c>
      <c r="AP1013" s="53">
        <v>1.6009629999999999</v>
      </c>
      <c r="AQ1013" s="53">
        <v>1.2304539999999999</v>
      </c>
      <c r="AR1013" s="53">
        <v>2.2481999999999999E-2</v>
      </c>
      <c r="AS1013" s="53">
        <v>2.1194999999999999E-2</v>
      </c>
      <c r="AT1013" s="53">
        <v>1.024527</v>
      </c>
      <c r="AU1013" s="109">
        <v>0</v>
      </c>
      <c r="AV1013" s="109">
        <v>1.391E-2</v>
      </c>
    </row>
    <row r="1014" spans="1:48" x14ac:dyDescent="0.3">
      <c r="A1014" s="9">
        <v>1013</v>
      </c>
      <c r="B1014" s="3">
        <v>43227</v>
      </c>
      <c r="C1014" s="112">
        <v>4.2152289999999999</v>
      </c>
      <c r="D1014" s="54">
        <v>1.2878000000000001E-2</v>
      </c>
      <c r="E1014" s="112">
        <v>2.0856E-2</v>
      </c>
      <c r="F1014" s="54">
        <v>3.7619009999999999</v>
      </c>
      <c r="G1014" s="54">
        <v>1.418574</v>
      </c>
      <c r="H1014" s="54">
        <v>4.3171520000000001</v>
      </c>
      <c r="I1014" s="54">
        <v>2.639E-2</v>
      </c>
      <c r="J1014" s="54">
        <v>1.4167069999999999</v>
      </c>
      <c r="K1014" s="54">
        <v>0.88923600000000003</v>
      </c>
      <c r="L1014" s="54">
        <v>1.4307939999999999</v>
      </c>
      <c r="M1014" s="54">
        <v>0.12832299999999999</v>
      </c>
      <c r="N1014" s="54">
        <v>1.0074129999999999</v>
      </c>
      <c r="O1014" s="54">
        <v>9.5412999999999998E-2</v>
      </c>
      <c r="P1014" s="54">
        <v>5.3792739999999997</v>
      </c>
      <c r="Q1014" s="54">
        <v>0</v>
      </c>
      <c r="R1014" s="54">
        <v>2.2780999999999999E-2</v>
      </c>
      <c r="S1014" s="54">
        <v>2.3094000000000001</v>
      </c>
      <c r="T1014" s="54">
        <v>2.6581E-2</v>
      </c>
      <c r="U1014" s="54">
        <v>0</v>
      </c>
      <c r="V1014" s="54">
        <v>0</v>
      </c>
      <c r="W1014" s="54">
        <v>1.362128</v>
      </c>
      <c r="X1014" s="54">
        <v>1.6683E-2</v>
      </c>
      <c r="Y1014" s="54">
        <v>1.32603</v>
      </c>
      <c r="Z1014" s="54">
        <v>0</v>
      </c>
      <c r="AA1014" s="54">
        <v>0</v>
      </c>
      <c r="AB1014" s="54">
        <v>0</v>
      </c>
      <c r="AC1014" s="54">
        <v>0</v>
      </c>
      <c r="AD1014" s="54">
        <v>0</v>
      </c>
      <c r="AE1014" s="54">
        <v>86.746133</v>
      </c>
      <c r="AF1014" s="54">
        <v>6.4540740000000003</v>
      </c>
      <c r="AG1014" s="53">
        <v>57.716014999999999</v>
      </c>
      <c r="AH1014" s="53">
        <v>4.0890000000000003E-2</v>
      </c>
      <c r="AI1014" s="54">
        <v>0</v>
      </c>
      <c r="AJ1014" s="54">
        <v>1.3420069999999999</v>
      </c>
      <c r="AK1014" s="53">
        <v>1.7484999999999999</v>
      </c>
      <c r="AL1014" s="53">
        <v>0</v>
      </c>
      <c r="AM1014" s="53">
        <v>1.8872E-2</v>
      </c>
      <c r="AN1014" s="53">
        <v>9.2854999999999993E-2</v>
      </c>
      <c r="AO1014" s="53">
        <v>0</v>
      </c>
      <c r="AP1014" s="53">
        <v>1.6009629999999999</v>
      </c>
      <c r="AQ1014" s="53">
        <v>1.2304539999999999</v>
      </c>
      <c r="AR1014" s="53">
        <v>2.2481999999999999E-2</v>
      </c>
      <c r="AS1014" s="53">
        <v>2.1194999999999999E-2</v>
      </c>
      <c r="AT1014" s="53">
        <v>1.0249140000000001</v>
      </c>
      <c r="AU1014" s="109">
        <v>0</v>
      </c>
      <c r="AV1014" s="109">
        <v>1.3892E-2</v>
      </c>
    </row>
    <row r="1015" spans="1:48" x14ac:dyDescent="0.3">
      <c r="A1015" s="9">
        <v>1014</v>
      </c>
      <c r="B1015" s="3">
        <v>43224</v>
      </c>
      <c r="C1015" s="112">
        <v>4.2109249999999996</v>
      </c>
      <c r="D1015" s="54">
        <v>1.2865E-2</v>
      </c>
      <c r="E1015" s="112">
        <v>2.0832E-2</v>
      </c>
      <c r="F1015" s="54">
        <v>3.7546949999999999</v>
      </c>
      <c r="G1015" s="54">
        <v>1.4147959999999999</v>
      </c>
      <c r="H1015" s="54">
        <v>4.2929930000000001</v>
      </c>
      <c r="I1015" s="54">
        <v>2.5995999999999998E-2</v>
      </c>
      <c r="J1015" s="54">
        <v>1.4307879999999999</v>
      </c>
      <c r="K1015" s="54">
        <v>0.88986500000000002</v>
      </c>
      <c r="L1015" s="54">
        <v>1.4289510000000001</v>
      </c>
      <c r="M1015" s="54">
        <v>0.128221</v>
      </c>
      <c r="N1015" s="54">
        <v>0.99994700000000003</v>
      </c>
      <c r="O1015" s="54">
        <v>9.5311999999999994E-2</v>
      </c>
      <c r="P1015" s="54">
        <v>5.3870149999999999</v>
      </c>
      <c r="Q1015" s="54">
        <v>0</v>
      </c>
      <c r="R1015" s="54">
        <v>2.2856999999999999E-2</v>
      </c>
      <c r="S1015" s="54">
        <v>2.3153000000000001</v>
      </c>
      <c r="T1015" s="54">
        <v>2.5728000000000001E-2</v>
      </c>
      <c r="U1015" s="54">
        <v>0</v>
      </c>
      <c r="V1015" s="54">
        <v>0</v>
      </c>
      <c r="W1015" s="54">
        <v>1.356266</v>
      </c>
      <c r="X1015" s="54">
        <v>1.6666E-2</v>
      </c>
      <c r="Y1015" s="54">
        <v>1.3296399999999999</v>
      </c>
      <c r="Z1015" s="54">
        <v>0</v>
      </c>
      <c r="AA1015" s="54">
        <v>0</v>
      </c>
      <c r="AB1015" s="54">
        <v>0</v>
      </c>
      <c r="AC1015" s="54">
        <v>0</v>
      </c>
      <c r="AD1015" s="54">
        <v>0</v>
      </c>
      <c r="AE1015" s="54">
        <v>86.764111999999997</v>
      </c>
      <c r="AF1015" s="54">
        <v>6.4685680000000003</v>
      </c>
      <c r="AG1015" s="53">
        <v>57.571598999999999</v>
      </c>
      <c r="AH1015" s="53">
        <v>4.0840000000000001E-2</v>
      </c>
      <c r="AI1015" s="54">
        <v>0</v>
      </c>
      <c r="AJ1015" s="54">
        <v>1.33656</v>
      </c>
      <c r="AK1015" s="53">
        <v>1.7522</v>
      </c>
      <c r="AL1015" s="53">
        <v>0</v>
      </c>
      <c r="AM1015" s="53">
        <v>1.8596000000000001E-2</v>
      </c>
      <c r="AN1015" s="53">
        <v>9.2824000000000004E-2</v>
      </c>
      <c r="AO1015" s="53">
        <v>0</v>
      </c>
      <c r="AP1015" s="53">
        <v>1.6009629999999999</v>
      </c>
      <c r="AQ1015" s="53">
        <v>1.2304539999999999</v>
      </c>
      <c r="AR1015" s="53">
        <v>2.2481999999999999E-2</v>
      </c>
      <c r="AS1015" s="53">
        <v>2.1194999999999999E-2</v>
      </c>
      <c r="AT1015" s="53">
        <v>1.023142</v>
      </c>
      <c r="AU1015" s="109">
        <v>0</v>
      </c>
      <c r="AV1015" s="109">
        <v>1.3612000000000001E-2</v>
      </c>
    </row>
    <row r="1016" spans="1:48" x14ac:dyDescent="0.3">
      <c r="A1016" s="9">
        <v>1015</v>
      </c>
      <c r="B1016" s="3">
        <v>43223</v>
      </c>
      <c r="C1016" s="112">
        <v>4.209524</v>
      </c>
      <c r="D1016" s="54">
        <v>1.286E-2</v>
      </c>
      <c r="E1016" s="112">
        <v>2.0823999999999999E-2</v>
      </c>
      <c r="F1016" s="54">
        <v>3.7519809999999998</v>
      </c>
      <c r="G1016" s="54">
        <v>1.413988</v>
      </c>
      <c r="H1016" s="54">
        <v>4.2475259999999997</v>
      </c>
      <c r="I1016" s="54">
        <v>2.5566999999999999E-2</v>
      </c>
      <c r="J1016" s="54">
        <v>1.4357059999999999</v>
      </c>
      <c r="K1016" s="54">
        <v>0.90248300000000004</v>
      </c>
      <c r="L1016" s="54">
        <v>1.428275</v>
      </c>
      <c r="M1016" s="54">
        <v>0.12820200000000001</v>
      </c>
      <c r="N1016" s="54">
        <v>0.99709400000000004</v>
      </c>
      <c r="O1016" s="54">
        <v>9.5279000000000003E-2</v>
      </c>
      <c r="P1016" s="54">
        <v>5.3948489999999998</v>
      </c>
      <c r="Q1016" s="54">
        <v>0</v>
      </c>
      <c r="R1016" s="54">
        <v>2.2707000000000001E-2</v>
      </c>
      <c r="S1016" s="54">
        <v>2.3441000000000001</v>
      </c>
      <c r="T1016" s="54">
        <v>2.5378999999999999E-2</v>
      </c>
      <c r="U1016" s="54">
        <v>0</v>
      </c>
      <c r="V1016" s="54">
        <v>0</v>
      </c>
      <c r="W1016" s="54">
        <v>1.3479449999999999</v>
      </c>
      <c r="X1016" s="54">
        <v>1.6659E-2</v>
      </c>
      <c r="Y1016" s="54">
        <v>1.34572</v>
      </c>
      <c r="Z1016" s="54">
        <v>0</v>
      </c>
      <c r="AA1016" s="54">
        <v>0</v>
      </c>
      <c r="AB1016" s="54">
        <v>0</v>
      </c>
      <c r="AC1016" s="54">
        <v>0</v>
      </c>
      <c r="AD1016" s="54">
        <v>0</v>
      </c>
      <c r="AE1016" s="54">
        <v>86.855244999999996</v>
      </c>
      <c r="AF1016" s="54">
        <v>6.5137970000000003</v>
      </c>
      <c r="AG1016" s="53">
        <v>57.519050999999997</v>
      </c>
      <c r="AH1016" s="53">
        <v>4.0873E-2</v>
      </c>
      <c r="AI1016" s="54">
        <v>0</v>
      </c>
      <c r="AJ1016" s="54">
        <v>1.329682</v>
      </c>
      <c r="AK1016" s="53">
        <v>1.7453000000000001</v>
      </c>
      <c r="AL1016" s="53">
        <v>0</v>
      </c>
      <c r="AM1016" s="53">
        <v>1.8218999999999999E-2</v>
      </c>
      <c r="AN1016" s="53">
        <v>9.2799999999999994E-2</v>
      </c>
      <c r="AO1016" s="53">
        <v>0</v>
      </c>
      <c r="AP1016" s="53">
        <v>1.6009629999999999</v>
      </c>
      <c r="AQ1016" s="53">
        <v>1.2304539999999999</v>
      </c>
      <c r="AR1016" s="53">
        <v>2.2481999999999999E-2</v>
      </c>
      <c r="AS1016" s="53">
        <v>2.1194999999999999E-2</v>
      </c>
      <c r="AT1016" s="53">
        <v>1.0221210000000001</v>
      </c>
      <c r="AU1016" s="109">
        <v>0</v>
      </c>
      <c r="AV1016" s="109">
        <v>1.336E-2</v>
      </c>
    </row>
    <row r="1017" spans="1:48" x14ac:dyDescent="0.3">
      <c r="A1017" s="9">
        <v>1016</v>
      </c>
      <c r="B1017" s="3">
        <v>43222</v>
      </c>
      <c r="C1017" s="112">
        <v>4.2080510000000002</v>
      </c>
      <c r="D1017" s="54">
        <v>1.2855999999999999E-2</v>
      </c>
      <c r="E1017" s="112">
        <v>2.0815E-2</v>
      </c>
      <c r="F1017" s="54">
        <v>3.7380520000000002</v>
      </c>
      <c r="G1017" s="54">
        <v>1.4079649999999999</v>
      </c>
      <c r="H1017" s="54">
        <v>4.1998930000000003</v>
      </c>
      <c r="I1017" s="54">
        <v>2.5101999999999999E-2</v>
      </c>
      <c r="J1017" s="54">
        <v>1.4480029999999999</v>
      </c>
      <c r="K1017" s="54">
        <v>0.90151400000000004</v>
      </c>
      <c r="L1017" s="54">
        <v>1.425386</v>
      </c>
      <c r="M1017" s="54">
        <v>0.12817899999999999</v>
      </c>
      <c r="N1017" s="54">
        <v>0.99106300000000003</v>
      </c>
      <c r="O1017" s="54">
        <v>9.5241000000000006E-2</v>
      </c>
      <c r="P1017" s="54">
        <v>5.4009119999999999</v>
      </c>
      <c r="Q1017" s="54">
        <v>0</v>
      </c>
      <c r="R1017" s="54">
        <v>2.2735999999999999E-2</v>
      </c>
      <c r="S1017" s="54">
        <v>2.3432999999999997</v>
      </c>
      <c r="T1017" s="54">
        <v>2.5007000000000001E-2</v>
      </c>
      <c r="U1017" s="54">
        <v>0</v>
      </c>
      <c r="V1017" s="54">
        <v>0</v>
      </c>
      <c r="W1017" s="54">
        <v>1.347688</v>
      </c>
      <c r="X1017" s="54">
        <v>1.6653000000000001E-2</v>
      </c>
      <c r="Y1017" s="54">
        <v>1.34721</v>
      </c>
      <c r="Z1017" s="54">
        <v>0</v>
      </c>
      <c r="AA1017" s="54">
        <v>0</v>
      </c>
      <c r="AB1017" s="54">
        <v>0</v>
      </c>
      <c r="AC1017" s="54">
        <v>0</v>
      </c>
      <c r="AD1017" s="54">
        <v>0</v>
      </c>
      <c r="AE1017" s="54">
        <v>86.915947000000003</v>
      </c>
      <c r="AF1017" s="54">
        <v>6.500273</v>
      </c>
      <c r="AG1017" s="53">
        <v>57.667904999999998</v>
      </c>
      <c r="AH1017" s="53">
        <v>4.0675000000000003E-2</v>
      </c>
      <c r="AI1017" s="54">
        <v>0</v>
      </c>
      <c r="AJ1017" s="54">
        <v>1.3308340000000001</v>
      </c>
      <c r="AK1017" s="53">
        <v>1.7524999999999999</v>
      </c>
      <c r="AL1017" s="53">
        <v>0</v>
      </c>
      <c r="AM1017" s="53">
        <v>1.7874000000000001E-2</v>
      </c>
      <c r="AN1017" s="53">
        <v>9.2766000000000001E-2</v>
      </c>
      <c r="AO1017" s="53">
        <v>0</v>
      </c>
      <c r="AP1017" s="53">
        <v>1.6136790000000001</v>
      </c>
      <c r="AQ1017" s="53">
        <v>1.2304539999999999</v>
      </c>
      <c r="AR1017" s="53">
        <v>2.2530000000000001E-2</v>
      </c>
      <c r="AS1017" s="53">
        <v>2.1229000000000001E-2</v>
      </c>
      <c r="AT1017" s="53">
        <v>1.0170269999999999</v>
      </c>
      <c r="AU1017" s="109">
        <v>0</v>
      </c>
      <c r="AV1017" s="109">
        <v>1.3082999999999999E-2</v>
      </c>
    </row>
    <row r="1018" spans="1:48" x14ac:dyDescent="0.3">
      <c r="A1018" s="9">
        <v>1017</v>
      </c>
      <c r="B1018" s="3">
        <v>43220</v>
      </c>
      <c r="C1018" s="112">
        <v>4.2052120000000004</v>
      </c>
      <c r="D1018" s="54">
        <v>1.2847000000000001E-2</v>
      </c>
      <c r="E1018" s="112">
        <v>2.0799000000000002E-2</v>
      </c>
      <c r="F1018" s="54">
        <v>3.761679</v>
      </c>
      <c r="G1018" s="54">
        <v>1.4132370000000001</v>
      </c>
      <c r="H1018" s="54">
        <v>4.2155550000000002</v>
      </c>
      <c r="I1018" s="54">
        <v>2.5267000000000001E-2</v>
      </c>
      <c r="J1018" s="54">
        <v>1.4810719999999999</v>
      </c>
      <c r="K1018" s="54">
        <v>0.91571899999999995</v>
      </c>
      <c r="L1018" s="54">
        <v>1.4278500000000001</v>
      </c>
      <c r="M1018" s="54">
        <v>0.12808800000000001</v>
      </c>
      <c r="N1018" s="54">
        <v>0.996035</v>
      </c>
      <c r="O1018" s="54">
        <v>9.5173999999999995E-2</v>
      </c>
      <c r="P1018" s="54">
        <v>5.3967729999999996</v>
      </c>
      <c r="Q1018" s="54">
        <v>0</v>
      </c>
      <c r="R1018" s="54">
        <v>2.2901999999999999E-2</v>
      </c>
      <c r="S1018" s="54">
        <v>2.3980000000000001</v>
      </c>
      <c r="T1018" s="54">
        <v>2.4948000000000001E-2</v>
      </c>
      <c r="U1018" s="54">
        <v>0</v>
      </c>
      <c r="V1018" s="54">
        <v>0</v>
      </c>
      <c r="W1018" s="54">
        <v>1.354066</v>
      </c>
      <c r="X1018" s="54">
        <v>1.6642000000000001E-2</v>
      </c>
      <c r="Y1018" s="54">
        <v>1.37879</v>
      </c>
      <c r="Z1018" s="54">
        <v>0</v>
      </c>
      <c r="AA1018" s="54">
        <v>0</v>
      </c>
      <c r="AB1018" s="54">
        <v>0</v>
      </c>
      <c r="AC1018" s="54">
        <v>0</v>
      </c>
      <c r="AD1018" s="54">
        <v>0</v>
      </c>
      <c r="AE1018" s="54">
        <v>86.852726000000004</v>
      </c>
      <c r="AF1018" s="54">
        <v>6.5766200000000001</v>
      </c>
      <c r="AG1018" s="53">
        <v>57.799900999999998</v>
      </c>
      <c r="AH1018" s="53">
        <v>4.0821999999999997E-2</v>
      </c>
      <c r="AI1018" s="54">
        <v>0</v>
      </c>
      <c r="AJ1018" s="54">
        <v>1.3348990000000001</v>
      </c>
      <c r="AK1018" s="53">
        <v>1.7443</v>
      </c>
      <c r="AL1018" s="53">
        <v>0</v>
      </c>
      <c r="AM1018" s="53">
        <v>1.8033E-2</v>
      </c>
      <c r="AN1018" s="53">
        <v>9.3235999999999999E-2</v>
      </c>
      <c r="AO1018" s="53">
        <v>0</v>
      </c>
      <c r="AP1018" s="53">
        <v>1.620336</v>
      </c>
      <c r="AQ1018" s="53">
        <v>1.2304539999999999</v>
      </c>
      <c r="AR1018" s="53">
        <v>2.2506000000000002E-2</v>
      </c>
      <c r="AS1018" s="53">
        <v>2.1165E-2</v>
      </c>
      <c r="AT1018" s="53">
        <v>1.0198739999999999</v>
      </c>
      <c r="AU1018" s="109">
        <v>0</v>
      </c>
      <c r="AV1018" s="109">
        <v>1.3192000000000001E-2</v>
      </c>
    </row>
    <row r="1019" spans="1:48" x14ac:dyDescent="0.3">
      <c r="A1019" s="9">
        <v>1018</v>
      </c>
      <c r="B1019" s="3">
        <v>43217</v>
      </c>
      <c r="C1019" s="112">
        <v>4.2008219999999996</v>
      </c>
      <c r="D1019" s="54">
        <v>1.2834E-2</v>
      </c>
      <c r="E1019" s="112">
        <v>2.0774000000000001E-2</v>
      </c>
      <c r="F1019" s="54">
        <v>3.7593019999999999</v>
      </c>
      <c r="G1019" s="54">
        <v>1.4110339999999999</v>
      </c>
      <c r="H1019" s="54">
        <v>4.2315849999999999</v>
      </c>
      <c r="I1019" s="54">
        <v>2.5451999999999999E-2</v>
      </c>
      <c r="J1019" s="54">
        <v>1.478321</v>
      </c>
      <c r="K1019" s="54">
        <v>0.90462799999999999</v>
      </c>
      <c r="L1019" s="54">
        <v>1.4257219999999999</v>
      </c>
      <c r="M1019" s="54">
        <v>0.127974</v>
      </c>
      <c r="N1019" s="54">
        <v>0.99536899999999995</v>
      </c>
      <c r="O1019" s="54">
        <v>9.5075000000000007E-2</v>
      </c>
      <c r="P1019" s="54">
        <v>5.3954259999999996</v>
      </c>
      <c r="Q1019" s="54">
        <v>0</v>
      </c>
      <c r="R1019" s="54">
        <v>2.2887000000000001E-2</v>
      </c>
      <c r="S1019" s="54">
        <v>2.379</v>
      </c>
      <c r="T1019" s="54">
        <v>2.4813000000000002E-2</v>
      </c>
      <c r="U1019" s="54">
        <v>0</v>
      </c>
      <c r="V1019" s="54">
        <v>0</v>
      </c>
      <c r="W1019" s="54">
        <v>1.3550469999999999</v>
      </c>
      <c r="X1019" s="54">
        <v>1.6624E-2</v>
      </c>
      <c r="Y1019" s="54">
        <v>1.36822</v>
      </c>
      <c r="Z1019" s="54">
        <v>0</v>
      </c>
      <c r="AA1019" s="54">
        <v>0</v>
      </c>
      <c r="AB1019" s="54">
        <v>0</v>
      </c>
      <c r="AC1019" s="54">
        <v>0</v>
      </c>
      <c r="AD1019" s="54">
        <v>0</v>
      </c>
      <c r="AE1019" s="54">
        <v>86.834496999999999</v>
      </c>
      <c r="AF1019" s="54">
        <v>6.5605469999999997</v>
      </c>
      <c r="AG1019" s="53">
        <v>57.694588000000003</v>
      </c>
      <c r="AH1019" s="53">
        <v>4.0820000000000002E-2</v>
      </c>
      <c r="AI1019" s="54">
        <v>0</v>
      </c>
      <c r="AJ1019" s="54">
        <v>1.3355600000000001</v>
      </c>
      <c r="AK1019" s="53">
        <v>1.7430000000000001</v>
      </c>
      <c r="AL1019" s="53">
        <v>0</v>
      </c>
      <c r="AM1019" s="53">
        <v>1.8203E-2</v>
      </c>
      <c r="AN1019" s="53">
        <v>9.3126E-2</v>
      </c>
      <c r="AO1019" s="53">
        <v>0</v>
      </c>
      <c r="AP1019" s="53">
        <v>1.620336</v>
      </c>
      <c r="AQ1019" s="53">
        <v>1.221894</v>
      </c>
      <c r="AR1019" s="53">
        <v>2.2506000000000002E-2</v>
      </c>
      <c r="AS1019" s="53">
        <v>2.1165E-2</v>
      </c>
      <c r="AT1019" s="53">
        <v>1.018003</v>
      </c>
      <c r="AU1019" s="109">
        <v>0</v>
      </c>
      <c r="AV1019" s="109">
        <v>1.3251000000000001E-2</v>
      </c>
    </row>
    <row r="1020" spans="1:48" x14ac:dyDescent="0.3">
      <c r="A1020" s="9">
        <v>1019</v>
      </c>
      <c r="B1020" s="3">
        <v>43216</v>
      </c>
      <c r="C1020" s="112">
        <v>4.1995300000000002</v>
      </c>
      <c r="D1020" s="54">
        <v>1.2829E-2</v>
      </c>
      <c r="E1020" s="112">
        <v>2.077E-2</v>
      </c>
      <c r="F1020" s="54">
        <v>3.758124</v>
      </c>
      <c r="G1020" s="54">
        <v>1.410981</v>
      </c>
      <c r="H1020" s="54">
        <v>4.2405429999999997</v>
      </c>
      <c r="I1020" s="54">
        <v>2.5547E-2</v>
      </c>
      <c r="J1020" s="54">
        <v>1.482199</v>
      </c>
      <c r="K1020" s="54">
        <v>0.91321200000000002</v>
      </c>
      <c r="L1020" s="54">
        <v>1.425392</v>
      </c>
      <c r="M1020" s="54">
        <v>0.127941</v>
      </c>
      <c r="N1020" s="54">
        <v>0.99333700000000003</v>
      </c>
      <c r="O1020" s="54">
        <v>9.5042000000000001E-2</v>
      </c>
      <c r="P1020" s="54">
        <v>5.3958550000000001</v>
      </c>
      <c r="Q1020" s="54">
        <v>0</v>
      </c>
      <c r="R1020" s="54">
        <v>2.2907E-2</v>
      </c>
      <c r="S1020" s="54">
        <v>2.3890000000000002</v>
      </c>
      <c r="T1020" s="54">
        <v>2.4316000000000001E-2</v>
      </c>
      <c r="U1020" s="54">
        <v>0</v>
      </c>
      <c r="V1020" s="54">
        <v>0</v>
      </c>
      <c r="W1020" s="54">
        <v>1.35677</v>
      </c>
      <c r="X1020" s="54">
        <v>1.6618000000000001E-2</v>
      </c>
      <c r="Y1020" s="54">
        <v>1.37398</v>
      </c>
      <c r="Z1020" s="54">
        <v>0</v>
      </c>
      <c r="AA1020" s="54">
        <v>0</v>
      </c>
      <c r="AB1020" s="54">
        <v>0</v>
      </c>
      <c r="AC1020" s="54">
        <v>0</v>
      </c>
      <c r="AD1020" s="54">
        <v>0</v>
      </c>
      <c r="AE1020" s="54">
        <v>86.828235000000006</v>
      </c>
      <c r="AF1020" s="54">
        <v>6.5732590000000002</v>
      </c>
      <c r="AG1020" s="53">
        <v>57.652099</v>
      </c>
      <c r="AH1020" s="53">
        <v>4.0868000000000002E-2</v>
      </c>
      <c r="AI1020" s="54">
        <v>0</v>
      </c>
      <c r="AJ1020" s="54">
        <v>1.3366180000000001</v>
      </c>
      <c r="AK1020" s="53">
        <v>1.746</v>
      </c>
      <c r="AL1020" s="53">
        <v>0</v>
      </c>
      <c r="AM1020" s="53">
        <v>1.8197000000000001E-2</v>
      </c>
      <c r="AN1020" s="53">
        <v>9.3154000000000001E-2</v>
      </c>
      <c r="AO1020" s="53">
        <v>0</v>
      </c>
      <c r="AP1020" s="53">
        <v>1.620336</v>
      </c>
      <c r="AQ1020" s="53">
        <v>1.221894</v>
      </c>
      <c r="AR1020" s="53">
        <v>2.2506000000000002E-2</v>
      </c>
      <c r="AS1020" s="53">
        <v>2.1165E-2</v>
      </c>
      <c r="AT1020" s="53">
        <v>1.0171490000000001</v>
      </c>
      <c r="AU1020" s="109">
        <v>0</v>
      </c>
      <c r="AV1020" s="109">
        <v>1.3249E-2</v>
      </c>
    </row>
    <row r="1021" spans="1:48" x14ac:dyDescent="0.3">
      <c r="A1021" s="9">
        <v>1020</v>
      </c>
      <c r="B1021" s="3">
        <v>43215</v>
      </c>
      <c r="C1021" s="112">
        <v>4.1980810000000002</v>
      </c>
      <c r="D1021" s="54">
        <v>1.2825E-2</v>
      </c>
      <c r="E1021" s="112">
        <v>2.0761999999999999E-2</v>
      </c>
      <c r="F1021" s="54">
        <v>3.7665109999999999</v>
      </c>
      <c r="G1021" s="54">
        <v>1.414703</v>
      </c>
      <c r="H1021" s="54">
        <v>4.2515879999999999</v>
      </c>
      <c r="I1021" s="54">
        <v>2.564E-2</v>
      </c>
      <c r="J1021" s="54">
        <v>1.5023919999999999</v>
      </c>
      <c r="K1021" s="54">
        <v>0.93960500000000002</v>
      </c>
      <c r="L1021" s="54">
        <v>1.426606</v>
      </c>
      <c r="M1021" s="54">
        <v>0.12789500000000001</v>
      </c>
      <c r="N1021" s="54">
        <v>0.99932100000000001</v>
      </c>
      <c r="O1021" s="54">
        <v>9.5007999999999995E-2</v>
      </c>
      <c r="P1021" s="54">
        <v>5.3923269999999999</v>
      </c>
      <c r="Q1021" s="54">
        <v>0</v>
      </c>
      <c r="R1021" s="54">
        <v>2.3012999999999999E-2</v>
      </c>
      <c r="S1021" s="54">
        <v>2.4445999999999999</v>
      </c>
      <c r="T1021" s="54">
        <v>2.4497000000000001E-2</v>
      </c>
      <c r="U1021" s="54">
        <v>0</v>
      </c>
      <c r="V1021" s="54">
        <v>0</v>
      </c>
      <c r="W1021" s="54">
        <v>1.356406</v>
      </c>
      <c r="X1021" s="54">
        <v>1.6611999999999998E-2</v>
      </c>
      <c r="Y1021" s="54">
        <v>1.40629</v>
      </c>
      <c r="Z1021" s="54">
        <v>0</v>
      </c>
      <c r="AA1021" s="54">
        <v>0</v>
      </c>
      <c r="AB1021" s="54">
        <v>0</v>
      </c>
      <c r="AC1021" s="54">
        <v>0</v>
      </c>
      <c r="AD1021" s="54">
        <v>0</v>
      </c>
      <c r="AE1021" s="54">
        <v>86.751170999999999</v>
      </c>
      <c r="AF1021" s="54">
        <v>6.6374839999999997</v>
      </c>
      <c r="AG1021" s="53">
        <v>57.764882</v>
      </c>
      <c r="AH1021" s="53">
        <v>4.0922E-2</v>
      </c>
      <c r="AI1021" s="54">
        <v>0</v>
      </c>
      <c r="AJ1021" s="54">
        <v>1.335534</v>
      </c>
      <c r="AK1021" s="53">
        <v>1.7600999999999998</v>
      </c>
      <c r="AL1021" s="53">
        <v>0</v>
      </c>
      <c r="AM1021" s="53">
        <v>1.8394000000000001E-2</v>
      </c>
      <c r="AN1021" s="53">
        <v>9.3262999999999999E-2</v>
      </c>
      <c r="AO1021" s="53">
        <v>0</v>
      </c>
      <c r="AP1021" s="53">
        <v>1.620336</v>
      </c>
      <c r="AQ1021" s="53">
        <v>1.221894</v>
      </c>
      <c r="AR1021" s="53">
        <v>2.2506000000000002E-2</v>
      </c>
      <c r="AS1021" s="53">
        <v>2.1165E-2</v>
      </c>
      <c r="AT1021" s="53">
        <v>1.01877</v>
      </c>
      <c r="AU1021" s="109">
        <v>0</v>
      </c>
      <c r="AV1021" s="109">
        <v>1.3297E-2</v>
      </c>
    </row>
    <row r="1022" spans="1:48" x14ac:dyDescent="0.3">
      <c r="A1022" s="9">
        <v>1021</v>
      </c>
      <c r="B1022" s="3">
        <v>43214</v>
      </c>
      <c r="C1022" s="112">
        <v>4.196701</v>
      </c>
      <c r="D1022" s="54">
        <v>1.282E-2</v>
      </c>
      <c r="E1022" s="112">
        <v>2.0753000000000001E-2</v>
      </c>
      <c r="F1022" s="54">
        <v>3.7570209999999999</v>
      </c>
      <c r="G1022" s="54">
        <v>1.412863</v>
      </c>
      <c r="H1022" s="54">
        <v>4.2040430000000004</v>
      </c>
      <c r="I1022" s="54">
        <v>2.5502E-2</v>
      </c>
      <c r="J1022" s="54">
        <v>1.50017</v>
      </c>
      <c r="K1022" s="54">
        <v>0.94977299999999998</v>
      </c>
      <c r="L1022" s="54">
        <v>1.424882</v>
      </c>
      <c r="M1022" s="54">
        <v>0.127857</v>
      </c>
      <c r="N1022" s="54">
        <v>0.999977</v>
      </c>
      <c r="O1022" s="54">
        <v>9.4979999999999995E-2</v>
      </c>
      <c r="P1022" s="54">
        <v>5.3918489999999997</v>
      </c>
      <c r="Q1022" s="54">
        <v>0</v>
      </c>
      <c r="R1022" s="54">
        <v>2.3074000000000001E-2</v>
      </c>
      <c r="S1022" s="54">
        <v>2.4534000000000002</v>
      </c>
      <c r="T1022" s="54">
        <v>2.4559000000000001E-2</v>
      </c>
      <c r="U1022" s="54">
        <v>0</v>
      </c>
      <c r="V1022" s="54">
        <v>0</v>
      </c>
      <c r="W1022" s="54">
        <v>1.356204</v>
      </c>
      <c r="X1022" s="54">
        <v>1.6605999999999999E-2</v>
      </c>
      <c r="Y1022" s="54">
        <v>1.4116200000000001</v>
      </c>
      <c r="Z1022" s="54">
        <v>0</v>
      </c>
      <c r="AA1022" s="54">
        <v>0</v>
      </c>
      <c r="AB1022" s="54">
        <v>0</v>
      </c>
      <c r="AC1022" s="54">
        <v>0</v>
      </c>
      <c r="AD1022" s="54">
        <v>0</v>
      </c>
      <c r="AE1022" s="54">
        <v>86.773146999999994</v>
      </c>
      <c r="AF1022" s="54">
        <v>6.6505450000000002</v>
      </c>
      <c r="AG1022" s="53">
        <v>57.685538000000001</v>
      </c>
      <c r="AH1022" s="53">
        <v>4.0924000000000002E-2</v>
      </c>
      <c r="AI1022" s="54">
        <v>0</v>
      </c>
      <c r="AJ1022" s="54">
        <v>1.3347340000000001</v>
      </c>
      <c r="AK1022" s="53">
        <v>1.7482000000000002</v>
      </c>
      <c r="AL1022" s="53">
        <v>0</v>
      </c>
      <c r="AM1022" s="53">
        <v>1.8208999999999999E-2</v>
      </c>
      <c r="AN1022" s="53">
        <v>9.3434000000000003E-2</v>
      </c>
      <c r="AO1022" s="53">
        <v>0</v>
      </c>
      <c r="AP1022" s="53">
        <v>1.6059349999999999</v>
      </c>
      <c r="AQ1022" s="53">
        <v>1.221894</v>
      </c>
      <c r="AR1022" s="53">
        <v>2.2426999999999999E-2</v>
      </c>
      <c r="AS1022" s="53">
        <v>2.1114999999999998E-2</v>
      </c>
      <c r="AT1022" s="53">
        <v>1.017083</v>
      </c>
      <c r="AU1022" s="109">
        <v>0</v>
      </c>
      <c r="AV1022" s="109">
        <v>1.3176E-2</v>
      </c>
    </row>
    <row r="1023" spans="1:48" x14ac:dyDescent="0.3">
      <c r="A1023" s="9">
        <v>1022</v>
      </c>
      <c r="B1023" s="3">
        <v>43210</v>
      </c>
      <c r="C1023" s="112">
        <v>4.1911430000000003</v>
      </c>
      <c r="D1023" s="54">
        <v>1.2803E-2</v>
      </c>
      <c r="E1023" s="112">
        <v>2.0723999999999999E-2</v>
      </c>
      <c r="F1023" s="54">
        <v>3.7619880000000001</v>
      </c>
      <c r="G1023" s="54">
        <v>1.414064</v>
      </c>
      <c r="H1023" s="54">
        <v>4.1989150000000004</v>
      </c>
      <c r="I1023" s="54">
        <v>2.5617999999999998E-2</v>
      </c>
      <c r="J1023" s="54">
        <v>1.4993749999999999</v>
      </c>
      <c r="K1023" s="54">
        <v>0.96024200000000004</v>
      </c>
      <c r="L1023" s="54">
        <v>1.425149</v>
      </c>
      <c r="M1023" s="54">
        <v>0.12770400000000001</v>
      </c>
      <c r="N1023" s="54">
        <v>1.0057590000000001</v>
      </c>
      <c r="O1023" s="54">
        <v>9.4847000000000001E-2</v>
      </c>
      <c r="P1023" s="54">
        <v>5.381653</v>
      </c>
      <c r="Q1023" s="54">
        <v>0</v>
      </c>
      <c r="R1023" s="54">
        <v>2.3217000000000002E-2</v>
      </c>
      <c r="S1023" s="54">
        <v>2.4699999999999998</v>
      </c>
      <c r="T1023" s="54">
        <v>2.5103E-2</v>
      </c>
      <c r="U1023" s="54">
        <v>0</v>
      </c>
      <c r="V1023" s="54">
        <v>0</v>
      </c>
      <c r="W1023" s="54">
        <v>1.36398</v>
      </c>
      <c r="X1023" s="54">
        <v>1.6583000000000001E-2</v>
      </c>
      <c r="Y1023" s="54">
        <v>1.4210500000000001</v>
      </c>
      <c r="Z1023" s="54">
        <v>0</v>
      </c>
      <c r="AA1023" s="54">
        <v>0</v>
      </c>
      <c r="AB1023" s="54">
        <v>0</v>
      </c>
      <c r="AC1023" s="54">
        <v>0</v>
      </c>
      <c r="AD1023" s="54">
        <v>0</v>
      </c>
      <c r="AE1023" s="54">
        <v>86.607715999999996</v>
      </c>
      <c r="AF1023" s="54">
        <v>6.6737669999999998</v>
      </c>
      <c r="AG1023" s="53">
        <v>57.779741000000001</v>
      </c>
      <c r="AH1023" s="53">
        <v>4.0945000000000002E-2</v>
      </c>
      <c r="AI1023" s="54">
        <v>0</v>
      </c>
      <c r="AJ1023" s="54">
        <v>1.3422069999999999</v>
      </c>
      <c r="AK1023" s="53">
        <v>1.7443</v>
      </c>
      <c r="AL1023" s="53">
        <v>0</v>
      </c>
      <c r="AM1023" s="53">
        <v>1.8478000000000001E-2</v>
      </c>
      <c r="AN1023" s="53">
        <v>9.3565999999999996E-2</v>
      </c>
      <c r="AO1023" s="53">
        <v>0</v>
      </c>
      <c r="AP1023" s="53">
        <v>1.6059349999999999</v>
      </c>
      <c r="AQ1023" s="53">
        <v>1.221894</v>
      </c>
      <c r="AR1023" s="53">
        <v>2.2426999999999999E-2</v>
      </c>
      <c r="AS1023" s="53">
        <v>2.1114999999999998E-2</v>
      </c>
      <c r="AT1023" s="53">
        <v>1.0179450000000001</v>
      </c>
      <c r="AU1023" s="109">
        <v>0</v>
      </c>
      <c r="AV1023" s="109">
        <v>1.3296000000000001E-2</v>
      </c>
    </row>
    <row r="1024" spans="1:48" x14ac:dyDescent="0.3">
      <c r="A1024" s="9">
        <v>1023</v>
      </c>
      <c r="B1024" s="3">
        <v>43209</v>
      </c>
      <c r="C1024" s="112">
        <v>4.1897070000000003</v>
      </c>
      <c r="D1024" s="54">
        <v>1.2798E-2</v>
      </c>
      <c r="E1024" s="112">
        <v>2.0715999999999998E-2</v>
      </c>
      <c r="F1024" s="54">
        <v>3.781298</v>
      </c>
      <c r="G1024" s="54">
        <v>1.4160820000000001</v>
      </c>
      <c r="H1024" s="54">
        <v>4.2618989999999997</v>
      </c>
      <c r="I1024" s="54">
        <v>2.6061999999999998E-2</v>
      </c>
      <c r="J1024" s="54">
        <v>1.480923</v>
      </c>
      <c r="K1024" s="54">
        <v>0.96231299999999997</v>
      </c>
      <c r="L1024" s="54">
        <v>1.426852</v>
      </c>
      <c r="M1024" s="54">
        <v>0.12764700000000001</v>
      </c>
      <c r="N1024" s="54">
        <v>1.0132019999999999</v>
      </c>
      <c r="O1024" s="54">
        <v>9.4814999999999997E-2</v>
      </c>
      <c r="P1024" s="54">
        <v>5.3739790000000003</v>
      </c>
      <c r="Q1024" s="54">
        <v>0</v>
      </c>
      <c r="R1024" s="54">
        <v>2.3061999999999999E-2</v>
      </c>
      <c r="S1024" s="54">
        <v>2.4581</v>
      </c>
      <c r="T1024" s="54">
        <v>2.5732999999999999E-2</v>
      </c>
      <c r="U1024" s="54">
        <v>0</v>
      </c>
      <c r="V1024" s="54">
        <v>0</v>
      </c>
      <c r="W1024" s="54">
        <v>1.366743</v>
      </c>
      <c r="X1024" s="54">
        <v>1.6577000000000001E-2</v>
      </c>
      <c r="Y1024" s="54">
        <v>1.4140900000000001</v>
      </c>
      <c r="Z1024" s="54">
        <v>0</v>
      </c>
      <c r="AA1024" s="54">
        <v>0</v>
      </c>
      <c r="AB1024" s="54">
        <v>0</v>
      </c>
      <c r="AC1024" s="54">
        <v>0</v>
      </c>
      <c r="AD1024" s="54">
        <v>0</v>
      </c>
      <c r="AE1024" s="54">
        <v>86.468695999999994</v>
      </c>
      <c r="AF1024" s="54">
        <v>6.6611609999999999</v>
      </c>
      <c r="AG1024" s="53">
        <v>58.060014000000002</v>
      </c>
      <c r="AH1024" s="53">
        <v>4.0943E-2</v>
      </c>
      <c r="AI1024" s="54">
        <v>0</v>
      </c>
      <c r="AJ1024" s="54">
        <v>1.3449869999999999</v>
      </c>
      <c r="AK1024" s="53">
        <v>1.73</v>
      </c>
      <c r="AL1024" s="53">
        <v>0</v>
      </c>
      <c r="AM1024" s="53">
        <v>1.8704999999999999E-2</v>
      </c>
      <c r="AN1024" s="53">
        <v>9.3173000000000006E-2</v>
      </c>
      <c r="AO1024" s="53">
        <v>0</v>
      </c>
      <c r="AP1024" s="53">
        <v>1.6059349999999999</v>
      </c>
      <c r="AQ1024" s="53">
        <v>1.221894</v>
      </c>
      <c r="AR1024" s="53">
        <v>2.2426999999999999E-2</v>
      </c>
      <c r="AS1024" s="53">
        <v>2.1114999999999998E-2</v>
      </c>
      <c r="AT1024" s="53">
        <v>1.0191680000000001</v>
      </c>
      <c r="AU1024" s="109">
        <v>0</v>
      </c>
      <c r="AV1024" s="109">
        <v>1.3554E-2</v>
      </c>
    </row>
    <row r="1025" spans="1:48" x14ac:dyDescent="0.3">
      <c r="A1025" s="9">
        <v>1024</v>
      </c>
      <c r="B1025" s="3">
        <v>43208</v>
      </c>
      <c r="C1025" s="112">
        <v>4.1881510000000004</v>
      </c>
      <c r="D1025" s="54">
        <v>1.2794E-2</v>
      </c>
      <c r="E1025" s="112">
        <v>2.0708000000000001E-2</v>
      </c>
      <c r="F1025" s="54">
        <v>3.758794</v>
      </c>
      <c r="G1025" s="54">
        <v>1.412363</v>
      </c>
      <c r="H1025" s="54">
        <v>4.2655279999999998</v>
      </c>
      <c r="I1025" s="54">
        <v>2.6071E-2</v>
      </c>
      <c r="J1025" s="54">
        <v>1.4532670000000001</v>
      </c>
      <c r="K1025" s="54">
        <v>0.94573300000000005</v>
      </c>
      <c r="L1025" s="54">
        <v>1.4235249999999999</v>
      </c>
      <c r="M1025" s="54">
        <v>0.12759599999999999</v>
      </c>
      <c r="N1025" s="54">
        <v>1.0080480000000001</v>
      </c>
      <c r="O1025" s="54">
        <v>9.4783000000000006E-2</v>
      </c>
      <c r="P1025" s="54">
        <v>5.3698490000000003</v>
      </c>
      <c r="Q1025" s="54">
        <v>0</v>
      </c>
      <c r="R1025" s="54">
        <v>2.2785E-2</v>
      </c>
      <c r="S1025" s="54">
        <v>2.3919000000000001</v>
      </c>
      <c r="T1025" s="54">
        <v>2.5759000000000001E-2</v>
      </c>
      <c r="U1025" s="54">
        <v>0</v>
      </c>
      <c r="V1025" s="54">
        <v>0</v>
      </c>
      <c r="W1025" s="54">
        <v>1.3619969999999999</v>
      </c>
      <c r="X1025" s="54">
        <v>1.6570000000000001E-2</v>
      </c>
      <c r="Y1025" s="54">
        <v>1.37521</v>
      </c>
      <c r="Z1025" s="54">
        <v>0</v>
      </c>
      <c r="AA1025" s="54">
        <v>0</v>
      </c>
      <c r="AB1025" s="54">
        <v>0</v>
      </c>
      <c r="AC1025" s="54">
        <v>0</v>
      </c>
      <c r="AD1025" s="54">
        <v>0</v>
      </c>
      <c r="AE1025" s="54">
        <v>86.424278999999999</v>
      </c>
      <c r="AF1025" s="54">
        <v>6.5680690000000004</v>
      </c>
      <c r="AG1025" s="53">
        <v>57.764026999999999</v>
      </c>
      <c r="AH1025" s="53">
        <v>4.0855000000000002E-2</v>
      </c>
      <c r="AI1025" s="54">
        <v>0</v>
      </c>
      <c r="AJ1025" s="54">
        <v>1.3402579999999999</v>
      </c>
      <c r="AK1025" s="53">
        <v>1.7285999999999999</v>
      </c>
      <c r="AL1025" s="53">
        <v>0</v>
      </c>
      <c r="AM1025" s="53">
        <v>1.8238000000000001E-2</v>
      </c>
      <c r="AN1025" s="53">
        <v>9.2695E-2</v>
      </c>
      <c r="AO1025" s="53">
        <v>0</v>
      </c>
      <c r="AP1025" s="53">
        <v>1.6059349999999999</v>
      </c>
      <c r="AQ1025" s="53">
        <v>1.221894</v>
      </c>
      <c r="AR1025" s="53">
        <v>2.2426999999999999E-2</v>
      </c>
      <c r="AS1025" s="53">
        <v>2.1114999999999998E-2</v>
      </c>
      <c r="AT1025" s="53">
        <v>1.01661</v>
      </c>
      <c r="AU1025" s="109">
        <v>0</v>
      </c>
      <c r="AV1025" s="109">
        <v>1.3311E-2</v>
      </c>
    </row>
    <row r="1026" spans="1:48" x14ac:dyDescent="0.3">
      <c r="A1026" s="9">
        <v>1025</v>
      </c>
      <c r="B1026" s="3">
        <v>43207</v>
      </c>
      <c r="C1026" s="112">
        <v>4.1867369999999999</v>
      </c>
      <c r="D1026" s="54">
        <v>1.2789999999999999E-2</v>
      </c>
      <c r="E1026" s="112">
        <v>2.0698999999999999E-2</v>
      </c>
      <c r="F1026" s="54">
        <v>3.7545829999999998</v>
      </c>
      <c r="G1026" s="54">
        <v>1.416129</v>
      </c>
      <c r="H1026" s="54">
        <v>4.2650319999999997</v>
      </c>
      <c r="I1026" s="54">
        <v>2.6089000000000001E-2</v>
      </c>
      <c r="J1026" s="54">
        <v>1.484407</v>
      </c>
      <c r="K1026" s="54">
        <v>0.95921400000000001</v>
      </c>
      <c r="L1026" s="54">
        <v>1.425656</v>
      </c>
      <c r="M1026" s="54">
        <v>0.127553</v>
      </c>
      <c r="N1026" s="54">
        <v>1.0068950000000001</v>
      </c>
      <c r="O1026" s="54">
        <v>9.4751000000000002E-2</v>
      </c>
      <c r="P1026" s="54">
        <v>5.3671049999999996</v>
      </c>
      <c r="Q1026" s="54">
        <v>0</v>
      </c>
      <c r="R1026" s="54">
        <v>2.317E-2</v>
      </c>
      <c r="S1026" s="54">
        <v>2.4354</v>
      </c>
      <c r="T1026" s="54">
        <v>2.5241E-2</v>
      </c>
      <c r="U1026" s="54">
        <v>0</v>
      </c>
      <c r="V1026" s="54">
        <v>0</v>
      </c>
      <c r="W1026" s="54">
        <v>1.3585750000000001</v>
      </c>
      <c r="X1026" s="54">
        <v>1.6563999999999999E-2</v>
      </c>
      <c r="Y1026" s="54">
        <v>1.40099</v>
      </c>
      <c r="Z1026" s="54">
        <v>0</v>
      </c>
      <c r="AA1026" s="54">
        <v>0</v>
      </c>
      <c r="AB1026" s="54">
        <v>0</v>
      </c>
      <c r="AC1026" s="54">
        <v>0</v>
      </c>
      <c r="AD1026" s="54">
        <v>0</v>
      </c>
      <c r="AE1026" s="54">
        <v>86.366427000000002</v>
      </c>
      <c r="AF1026" s="54">
        <v>6.6158010000000003</v>
      </c>
      <c r="AG1026" s="53">
        <v>57.725901</v>
      </c>
      <c r="AH1026" s="53">
        <v>4.0909000000000001E-2</v>
      </c>
      <c r="AI1026" s="54">
        <v>0</v>
      </c>
      <c r="AJ1026" s="54">
        <v>1.3379129999999999</v>
      </c>
      <c r="AK1026" s="53">
        <v>1.7445999999999999</v>
      </c>
      <c r="AL1026" s="53">
        <v>0</v>
      </c>
      <c r="AM1026" s="53">
        <v>1.8291000000000002E-2</v>
      </c>
      <c r="AN1026" s="53">
        <v>9.3343999999999996E-2</v>
      </c>
      <c r="AO1026" s="53">
        <v>0</v>
      </c>
      <c r="AP1026" s="53">
        <v>1.587717</v>
      </c>
      <c r="AQ1026" s="53">
        <v>1.221894</v>
      </c>
      <c r="AR1026" s="53">
        <v>2.2345E-2</v>
      </c>
      <c r="AS1026" s="53">
        <v>2.1061E-2</v>
      </c>
      <c r="AT1026" s="53">
        <v>1.0185759999999999</v>
      </c>
      <c r="AU1026" s="109">
        <v>0</v>
      </c>
      <c r="AV1026" s="109">
        <v>1.3299999999999999E-2</v>
      </c>
    </row>
    <row r="1027" spans="1:48" x14ac:dyDescent="0.3">
      <c r="A1027" s="9">
        <v>1026</v>
      </c>
      <c r="B1027" s="3">
        <v>43206</v>
      </c>
      <c r="C1027" s="112">
        <v>4.1852460000000002</v>
      </c>
      <c r="D1027" s="54">
        <v>1.2786E-2</v>
      </c>
      <c r="E1027" s="112">
        <v>2.0691000000000001E-2</v>
      </c>
      <c r="F1027" s="54">
        <v>3.7548699999999999</v>
      </c>
      <c r="G1027" s="54">
        <v>1.413986</v>
      </c>
      <c r="H1027" s="54">
        <v>4.2505430000000004</v>
      </c>
      <c r="I1027" s="54">
        <v>2.5870000000000001E-2</v>
      </c>
      <c r="J1027" s="54">
        <v>1.465265</v>
      </c>
      <c r="K1027" s="54">
        <v>0.95737399999999995</v>
      </c>
      <c r="L1027" s="54">
        <v>1.424515</v>
      </c>
      <c r="M1027" s="54">
        <v>0.12751699999999999</v>
      </c>
      <c r="N1027" s="54">
        <v>1.0034879999999999</v>
      </c>
      <c r="O1027" s="54">
        <v>9.4717999999999997E-2</v>
      </c>
      <c r="P1027" s="54">
        <v>5.3688250000000002</v>
      </c>
      <c r="Q1027" s="54">
        <v>0</v>
      </c>
      <c r="R1027" s="54">
        <v>2.3036000000000001E-2</v>
      </c>
      <c r="S1027" s="54">
        <v>2.4135</v>
      </c>
      <c r="T1027" s="54">
        <v>2.5086000000000001E-2</v>
      </c>
      <c r="U1027" s="54">
        <v>0</v>
      </c>
      <c r="V1027" s="54">
        <v>0</v>
      </c>
      <c r="W1027" s="54">
        <v>1.361202</v>
      </c>
      <c r="X1027" s="54">
        <v>1.6559000000000001E-2</v>
      </c>
      <c r="Y1027" s="54">
        <v>1.3881699999999999</v>
      </c>
      <c r="Z1027" s="54">
        <v>0</v>
      </c>
      <c r="AA1027" s="54">
        <v>0</v>
      </c>
      <c r="AB1027" s="54">
        <v>0</v>
      </c>
      <c r="AC1027" s="54">
        <v>0</v>
      </c>
      <c r="AD1027" s="54">
        <v>0</v>
      </c>
      <c r="AE1027" s="54">
        <v>86.380125000000007</v>
      </c>
      <c r="AF1027" s="54">
        <v>6.585718</v>
      </c>
      <c r="AG1027" s="53">
        <v>57.731713999999997</v>
      </c>
      <c r="AH1027" s="53">
        <v>4.0904999999999997E-2</v>
      </c>
      <c r="AI1027" s="54">
        <v>0</v>
      </c>
      <c r="AJ1027" s="54">
        <v>1.3406089999999999</v>
      </c>
      <c r="AK1027" s="53">
        <v>1.7362</v>
      </c>
      <c r="AL1027" s="53">
        <v>0</v>
      </c>
      <c r="AM1027" s="53">
        <v>1.8117999999999999E-2</v>
      </c>
      <c r="AN1027" s="53">
        <v>9.3063000000000007E-2</v>
      </c>
      <c r="AO1027" s="53">
        <v>0</v>
      </c>
      <c r="AP1027" s="53">
        <v>1.587717</v>
      </c>
      <c r="AQ1027" s="53">
        <v>1.221894</v>
      </c>
      <c r="AR1027" s="53">
        <v>2.2345E-2</v>
      </c>
      <c r="AS1027" s="53">
        <v>2.1061E-2</v>
      </c>
      <c r="AT1027" s="53">
        <v>1.0186280000000001</v>
      </c>
      <c r="AU1027" s="109">
        <v>0</v>
      </c>
      <c r="AV1027" s="109">
        <v>1.3261999999999999E-2</v>
      </c>
    </row>
    <row r="1028" spans="1:48" x14ac:dyDescent="0.3">
      <c r="A1028" s="9">
        <v>1027</v>
      </c>
      <c r="B1028" s="3">
        <v>43203</v>
      </c>
      <c r="C1028" s="112">
        <v>4.1810309999999999</v>
      </c>
      <c r="D1028" s="54">
        <v>1.2772E-2</v>
      </c>
      <c r="E1028" s="112">
        <v>2.0669E-2</v>
      </c>
      <c r="F1028" s="54">
        <v>3.768551</v>
      </c>
      <c r="G1028" s="54">
        <v>1.414301</v>
      </c>
      <c r="H1028" s="54">
        <v>4.2961850000000004</v>
      </c>
      <c r="I1028" s="54">
        <v>2.6328000000000001E-2</v>
      </c>
      <c r="J1028" s="54">
        <v>1.4723619999999999</v>
      </c>
      <c r="K1028" s="54">
        <v>0.95840199999999998</v>
      </c>
      <c r="L1028" s="54">
        <v>1.4244889999999999</v>
      </c>
      <c r="M1028" s="54">
        <v>0.127387</v>
      </c>
      <c r="N1028" s="54">
        <v>1.009617</v>
      </c>
      <c r="O1028" s="54">
        <v>9.4618999999999995E-2</v>
      </c>
      <c r="P1028" s="54">
        <v>5.3610879999999996</v>
      </c>
      <c r="Q1028" s="54">
        <v>0</v>
      </c>
      <c r="R1028" s="54">
        <v>2.3130999999999999E-2</v>
      </c>
      <c r="S1028" s="54">
        <v>2.4197000000000002</v>
      </c>
      <c r="T1028" s="54">
        <v>2.5548000000000001E-2</v>
      </c>
      <c r="U1028" s="54">
        <v>0</v>
      </c>
      <c r="V1028" s="54">
        <v>0</v>
      </c>
      <c r="W1028" s="54">
        <v>1.3650960000000001</v>
      </c>
      <c r="X1028" s="54">
        <v>1.6541E-2</v>
      </c>
      <c r="Y1028" s="54">
        <v>1.39202</v>
      </c>
      <c r="Z1028" s="54">
        <v>0</v>
      </c>
      <c r="AA1028" s="54">
        <v>0</v>
      </c>
      <c r="AB1028" s="54">
        <v>0</v>
      </c>
      <c r="AC1028" s="54">
        <v>0</v>
      </c>
      <c r="AD1028" s="54">
        <v>0</v>
      </c>
      <c r="AE1028" s="54">
        <v>86.215601000000007</v>
      </c>
      <c r="AF1028" s="54">
        <v>6.5996249999999996</v>
      </c>
      <c r="AG1028" s="53">
        <v>57.901054999999999</v>
      </c>
      <c r="AH1028" s="53">
        <v>4.0870999999999998E-2</v>
      </c>
      <c r="AI1028" s="54">
        <v>0</v>
      </c>
      <c r="AJ1028" s="54">
        <v>1.343567</v>
      </c>
      <c r="AK1028" s="53">
        <v>1.7184999999999999</v>
      </c>
      <c r="AL1028" s="53">
        <v>0</v>
      </c>
      <c r="AM1028" s="53">
        <v>1.8157E-2</v>
      </c>
      <c r="AN1028" s="53">
        <v>9.3074000000000004E-2</v>
      </c>
      <c r="AO1028" s="53">
        <v>0</v>
      </c>
      <c r="AP1028" s="53">
        <v>1.587717</v>
      </c>
      <c r="AQ1028" s="53">
        <v>1.221894</v>
      </c>
      <c r="AR1028" s="53">
        <v>2.2345E-2</v>
      </c>
      <c r="AS1028" s="53">
        <v>2.1061E-2</v>
      </c>
      <c r="AT1028" s="53">
        <v>1.0181279999999999</v>
      </c>
      <c r="AU1028" s="109">
        <v>0</v>
      </c>
      <c r="AV1028" s="109">
        <v>1.3375E-2</v>
      </c>
    </row>
    <row r="1029" spans="1:48" x14ac:dyDescent="0.3">
      <c r="A1029" s="9">
        <v>1028</v>
      </c>
      <c r="B1029" s="3">
        <v>43202</v>
      </c>
      <c r="C1029" s="112">
        <v>4.1795179999999998</v>
      </c>
      <c r="D1029" s="54">
        <v>1.2767000000000001E-2</v>
      </c>
      <c r="E1029" s="112">
        <v>2.0660999999999999E-2</v>
      </c>
      <c r="F1029" s="54">
        <v>3.756459</v>
      </c>
      <c r="G1029" s="54">
        <v>1.4155880000000001</v>
      </c>
      <c r="H1029" s="54">
        <v>4.3118309999999997</v>
      </c>
      <c r="I1029" s="54">
        <v>2.6536000000000001E-2</v>
      </c>
      <c r="J1029" s="54">
        <v>1.458901</v>
      </c>
      <c r="K1029" s="54">
        <v>0.95866899999999999</v>
      </c>
      <c r="L1029" s="54">
        <v>1.4242710000000001</v>
      </c>
      <c r="M1029" s="54">
        <v>0.12734000000000001</v>
      </c>
      <c r="N1029" s="54">
        <v>1.009072</v>
      </c>
      <c r="O1029" s="54">
        <v>9.4966999999999996E-2</v>
      </c>
      <c r="P1029" s="54">
        <v>5.3525499999999999</v>
      </c>
      <c r="Q1029" s="54">
        <v>0</v>
      </c>
      <c r="R1029" s="54">
        <v>2.3002000000000002E-2</v>
      </c>
      <c r="S1029" s="54">
        <v>2.4053</v>
      </c>
      <c r="T1029" s="54">
        <v>2.5398E-2</v>
      </c>
      <c r="U1029" s="54">
        <v>0</v>
      </c>
      <c r="V1029" s="54">
        <v>0</v>
      </c>
      <c r="W1029" s="54">
        <v>1.3609199999999999</v>
      </c>
      <c r="X1029" s="54">
        <v>1.6535999999999999E-2</v>
      </c>
      <c r="Y1029" s="54">
        <v>1.3836999999999999</v>
      </c>
      <c r="Z1029" s="54">
        <v>0</v>
      </c>
      <c r="AA1029" s="54">
        <v>0</v>
      </c>
      <c r="AB1029" s="54">
        <v>0</v>
      </c>
      <c r="AC1029" s="54">
        <v>0</v>
      </c>
      <c r="AD1029" s="54">
        <v>0</v>
      </c>
      <c r="AE1029" s="54">
        <v>86.134393000000003</v>
      </c>
      <c r="AF1029" s="54">
        <v>6.5817959999999998</v>
      </c>
      <c r="AG1029" s="53">
        <v>57.747836999999997</v>
      </c>
      <c r="AH1029" s="53">
        <v>4.0846E-2</v>
      </c>
      <c r="AI1029" s="54">
        <v>0</v>
      </c>
      <c r="AJ1029" s="54">
        <v>1.33901</v>
      </c>
      <c r="AK1029" s="53">
        <v>1.7191000000000001</v>
      </c>
      <c r="AL1029" s="53">
        <v>0</v>
      </c>
      <c r="AM1029" s="53">
        <v>1.8381999999999999E-2</v>
      </c>
      <c r="AN1029" s="53">
        <v>9.2864000000000002E-2</v>
      </c>
      <c r="AO1029" s="53">
        <v>0</v>
      </c>
      <c r="AP1029" s="53">
        <v>1.587717</v>
      </c>
      <c r="AQ1029" s="53">
        <v>1.221894</v>
      </c>
      <c r="AR1029" s="53">
        <v>2.2345E-2</v>
      </c>
      <c r="AS1029" s="53">
        <v>2.1061E-2</v>
      </c>
      <c r="AT1029" s="53">
        <v>1.0190589999999999</v>
      </c>
      <c r="AU1029" s="109">
        <v>0</v>
      </c>
      <c r="AV1029" s="109">
        <v>1.3481999999999999E-2</v>
      </c>
    </row>
    <row r="1030" spans="1:48" x14ac:dyDescent="0.3">
      <c r="A1030" s="9">
        <v>1029</v>
      </c>
      <c r="B1030" s="3">
        <v>43201</v>
      </c>
      <c r="C1030" s="112">
        <v>4.1781639999999998</v>
      </c>
      <c r="D1030" s="54">
        <v>1.2763999999999999E-2</v>
      </c>
      <c r="E1030" s="112">
        <v>2.0652E-2</v>
      </c>
      <c r="F1030" s="54">
        <v>3.7415639999999999</v>
      </c>
      <c r="G1030" s="54">
        <v>1.412536</v>
      </c>
      <c r="H1030" s="54">
        <v>4.2435869999999998</v>
      </c>
      <c r="I1030" s="54">
        <v>2.5781999999999999E-2</v>
      </c>
      <c r="J1030" s="54">
        <v>1.4778560000000001</v>
      </c>
      <c r="K1030" s="54">
        <v>0.959978</v>
      </c>
      <c r="L1030" s="54">
        <v>1.4217919999999999</v>
      </c>
      <c r="M1030" s="54">
        <v>0.12731799999999999</v>
      </c>
      <c r="N1030" s="54">
        <v>1.0025900000000001</v>
      </c>
      <c r="O1030" s="54">
        <v>9.4565999999999997E-2</v>
      </c>
      <c r="P1030" s="54">
        <v>5.3551640000000003</v>
      </c>
      <c r="Q1030" s="54">
        <v>0</v>
      </c>
      <c r="R1030" s="54">
        <v>2.3078000000000001E-2</v>
      </c>
      <c r="S1030" s="54">
        <v>2.4441000000000002</v>
      </c>
      <c r="T1030" s="54">
        <v>2.5044E-2</v>
      </c>
      <c r="U1030" s="54">
        <v>0</v>
      </c>
      <c r="V1030" s="54">
        <v>0</v>
      </c>
      <c r="W1030" s="54">
        <v>1.351917</v>
      </c>
      <c r="X1030" s="54">
        <v>1.653E-2</v>
      </c>
      <c r="Y1030" s="54">
        <v>1.4057300000000001</v>
      </c>
      <c r="Z1030" s="54">
        <v>0</v>
      </c>
      <c r="AA1030" s="54">
        <v>0</v>
      </c>
      <c r="AB1030" s="54">
        <v>0</v>
      </c>
      <c r="AC1030" s="54">
        <v>0</v>
      </c>
      <c r="AD1030" s="54">
        <v>0</v>
      </c>
      <c r="AE1030" s="54">
        <v>86.179337000000004</v>
      </c>
      <c r="AF1030" s="54">
        <v>6.6231239999999998</v>
      </c>
      <c r="AG1030" s="53">
        <v>57.590634999999999</v>
      </c>
      <c r="AH1030" s="53">
        <v>4.0840000000000001E-2</v>
      </c>
      <c r="AI1030" s="54">
        <v>0</v>
      </c>
      <c r="AJ1030" s="54">
        <v>1.331091</v>
      </c>
      <c r="AK1030" s="53">
        <v>1.7263000000000002</v>
      </c>
      <c r="AL1030" s="53">
        <v>0</v>
      </c>
      <c r="AM1030" s="53">
        <v>1.7846000000000001E-2</v>
      </c>
      <c r="AN1030" s="53">
        <v>9.3232999999999996E-2</v>
      </c>
      <c r="AO1030" s="53">
        <v>0</v>
      </c>
      <c r="AP1030" s="53">
        <v>1.587717</v>
      </c>
      <c r="AQ1030" s="53">
        <v>1.221894</v>
      </c>
      <c r="AR1030" s="53">
        <v>2.2345E-2</v>
      </c>
      <c r="AS1030" s="53">
        <v>2.1061E-2</v>
      </c>
      <c r="AT1030" s="53">
        <v>1.0173239999999999</v>
      </c>
      <c r="AU1030" s="109">
        <v>0</v>
      </c>
      <c r="AV1030" s="109">
        <v>1.3153E-2</v>
      </c>
    </row>
    <row r="1031" spans="1:48" x14ac:dyDescent="0.3">
      <c r="A1031" s="9">
        <v>1030</v>
      </c>
      <c r="B1031" s="3">
        <v>43200</v>
      </c>
      <c r="C1031" s="112">
        <v>4.1766420000000002</v>
      </c>
      <c r="D1031" s="54">
        <v>1.2760000000000001E-2</v>
      </c>
      <c r="E1031" s="112">
        <v>2.0645E-2</v>
      </c>
      <c r="F1031" s="54">
        <v>3.749107</v>
      </c>
      <c r="G1031" s="54">
        <v>1.4099790000000001</v>
      </c>
      <c r="H1031" s="54">
        <v>4.2311529999999999</v>
      </c>
      <c r="I1031" s="54">
        <v>2.5551999999999998E-2</v>
      </c>
      <c r="J1031" s="54">
        <v>1.5028600000000001</v>
      </c>
      <c r="K1031" s="54">
        <v>0.97368399999999999</v>
      </c>
      <c r="L1031" s="54">
        <v>1.42038</v>
      </c>
      <c r="M1031" s="54">
        <v>0.127272</v>
      </c>
      <c r="N1031" s="54">
        <v>1.0004999999999999</v>
      </c>
      <c r="O1031" s="54">
        <v>9.4535999999999995E-2</v>
      </c>
      <c r="P1031" s="54">
        <v>5.3535830000000004</v>
      </c>
      <c r="Q1031" s="54">
        <v>0</v>
      </c>
      <c r="R1031" s="54">
        <v>2.3245999999999999E-2</v>
      </c>
      <c r="S1031" s="54">
        <v>2.4823999999999997</v>
      </c>
      <c r="T1031" s="54">
        <v>2.4306999999999999E-2</v>
      </c>
      <c r="U1031" s="54">
        <v>0</v>
      </c>
      <c r="V1031" s="54">
        <v>0</v>
      </c>
      <c r="W1031" s="54">
        <v>1.346789</v>
      </c>
      <c r="X1031" s="54">
        <v>1.6524E-2</v>
      </c>
      <c r="Y1031" s="54">
        <v>1.4278900000000001</v>
      </c>
      <c r="Z1031" s="54">
        <v>0</v>
      </c>
      <c r="AA1031" s="54">
        <v>0</v>
      </c>
      <c r="AB1031" s="54">
        <v>0</v>
      </c>
      <c r="AC1031" s="54">
        <v>0</v>
      </c>
      <c r="AD1031" s="54">
        <v>0</v>
      </c>
      <c r="AE1031" s="54">
        <v>86.130767000000006</v>
      </c>
      <c r="AF1031" s="54">
        <v>6.6751269999999998</v>
      </c>
      <c r="AG1031" s="53">
        <v>57.667444000000003</v>
      </c>
      <c r="AH1031" s="53">
        <v>4.0689999999999997E-2</v>
      </c>
      <c r="AI1031" s="54">
        <v>0</v>
      </c>
      <c r="AJ1031" s="54">
        <v>1.3274379999999999</v>
      </c>
      <c r="AK1031" s="53">
        <v>1.7205000000000001</v>
      </c>
      <c r="AL1031" s="53">
        <v>0</v>
      </c>
      <c r="AM1031" s="53">
        <v>1.7500000000000002E-2</v>
      </c>
      <c r="AN1031" s="53">
        <v>9.3553999999999998E-2</v>
      </c>
      <c r="AO1031" s="53">
        <v>0</v>
      </c>
      <c r="AP1031" s="53">
        <v>1.576128</v>
      </c>
      <c r="AQ1031" s="53">
        <v>1.221894</v>
      </c>
      <c r="AR1031" s="53">
        <v>2.2301000000000001E-2</v>
      </c>
      <c r="AS1031" s="53">
        <v>2.1007999999999999E-2</v>
      </c>
      <c r="AT1031" s="53">
        <v>1.015455</v>
      </c>
      <c r="AU1031" s="109">
        <v>0</v>
      </c>
      <c r="AV1031" s="109">
        <v>1.2928E-2</v>
      </c>
    </row>
    <row r="1032" spans="1:48" x14ac:dyDescent="0.3">
      <c r="A1032" s="9">
        <v>1031</v>
      </c>
      <c r="B1032" s="3">
        <v>43199</v>
      </c>
      <c r="C1032" s="112">
        <v>4.1750790000000002</v>
      </c>
      <c r="D1032" s="54">
        <v>1.2755000000000001E-2</v>
      </c>
      <c r="E1032" s="112">
        <v>2.0636999999999999E-2</v>
      </c>
      <c r="F1032" s="54">
        <v>3.7558210000000001</v>
      </c>
      <c r="G1032" s="54">
        <v>1.4101840000000001</v>
      </c>
      <c r="H1032" s="54">
        <v>4.230537</v>
      </c>
      <c r="I1032" s="54">
        <v>2.5451999999999999E-2</v>
      </c>
      <c r="J1032" s="54">
        <v>1.5282070000000001</v>
      </c>
      <c r="K1032" s="54">
        <v>0.97942099999999999</v>
      </c>
      <c r="L1032" s="54">
        <v>1.4197850000000001</v>
      </c>
      <c r="M1032" s="54">
        <v>0.127188</v>
      </c>
      <c r="N1032" s="54">
        <v>1.002383</v>
      </c>
      <c r="O1032" s="54">
        <v>9.4505000000000006E-2</v>
      </c>
      <c r="P1032" s="54">
        <v>5.3489269999999998</v>
      </c>
      <c r="Q1032" s="54">
        <v>0</v>
      </c>
      <c r="R1032" s="54">
        <v>2.3459000000000001E-2</v>
      </c>
      <c r="S1032" s="54">
        <v>2.5142000000000002</v>
      </c>
      <c r="T1032" s="54">
        <v>2.4104E-2</v>
      </c>
      <c r="U1032" s="54">
        <v>0</v>
      </c>
      <c r="V1032" s="54">
        <v>0</v>
      </c>
      <c r="W1032" s="54">
        <v>1.344544</v>
      </c>
      <c r="X1032" s="54">
        <v>1.652E-2</v>
      </c>
      <c r="Y1032" s="54">
        <v>1.4462700000000002</v>
      </c>
      <c r="Z1032" s="54">
        <v>0</v>
      </c>
      <c r="AA1032" s="54">
        <v>0</v>
      </c>
      <c r="AB1032" s="54">
        <v>0</v>
      </c>
      <c r="AC1032" s="54">
        <v>0</v>
      </c>
      <c r="AD1032" s="54">
        <v>0</v>
      </c>
      <c r="AE1032" s="54">
        <v>86.053389999999993</v>
      </c>
      <c r="AF1032" s="54">
        <v>6.7049849999999998</v>
      </c>
      <c r="AG1032" s="53">
        <v>57.704895999999998</v>
      </c>
      <c r="AH1032" s="53">
        <v>4.0717999999999997E-2</v>
      </c>
      <c r="AI1032" s="54">
        <v>0</v>
      </c>
      <c r="AJ1032" s="54">
        <v>1.324829</v>
      </c>
      <c r="AK1032" s="53">
        <v>1.7175</v>
      </c>
      <c r="AL1032" s="53">
        <v>0</v>
      </c>
      <c r="AM1032" s="53">
        <v>1.7409999999999998E-2</v>
      </c>
      <c r="AN1032" s="53">
        <v>9.3898999999999996E-2</v>
      </c>
      <c r="AO1032" s="53">
        <v>0</v>
      </c>
      <c r="AP1032" s="53">
        <v>1.576128</v>
      </c>
      <c r="AQ1032" s="53">
        <v>1.221894</v>
      </c>
      <c r="AR1032" s="53">
        <v>2.2301000000000001E-2</v>
      </c>
      <c r="AS1032" s="53">
        <v>2.1007999999999999E-2</v>
      </c>
      <c r="AT1032" s="53">
        <v>1.0145839999999999</v>
      </c>
      <c r="AU1032" s="109">
        <v>0</v>
      </c>
      <c r="AV1032" s="109">
        <v>1.2749E-2</v>
      </c>
    </row>
    <row r="1033" spans="1:48" x14ac:dyDescent="0.3">
      <c r="A1033" s="9">
        <v>1032</v>
      </c>
      <c r="B1033" s="3">
        <v>43196</v>
      </c>
      <c r="C1033" s="112">
        <v>4.170909</v>
      </c>
      <c r="D1033" s="54">
        <v>1.2741000000000001E-2</v>
      </c>
      <c r="E1033" s="112">
        <v>2.0611999999999998E-2</v>
      </c>
      <c r="F1033" s="54">
        <v>3.7392599999999998</v>
      </c>
      <c r="G1033" s="54">
        <v>1.408504</v>
      </c>
      <c r="H1033" s="54">
        <v>4.1971040000000004</v>
      </c>
      <c r="I1033" s="54">
        <v>2.5337999999999999E-2</v>
      </c>
      <c r="J1033" s="54">
        <v>1.5209539999999999</v>
      </c>
      <c r="K1033" s="54">
        <v>0.97852700000000004</v>
      </c>
      <c r="L1033" s="54">
        <v>1.4182699999999999</v>
      </c>
      <c r="M1033" s="54">
        <v>0.127222</v>
      </c>
      <c r="N1033" s="54">
        <v>1.0030730000000001</v>
      </c>
      <c r="O1033" s="54">
        <v>9.4372999999999999E-2</v>
      </c>
      <c r="P1033" s="54">
        <v>5.3511990000000003</v>
      </c>
      <c r="Q1033" s="54">
        <v>0</v>
      </c>
      <c r="R1033" s="54">
        <v>2.3394999999999999E-2</v>
      </c>
      <c r="S1033" s="54">
        <v>2.5110000000000001</v>
      </c>
      <c r="T1033" s="54">
        <v>2.4483000000000001E-2</v>
      </c>
      <c r="U1033" s="54">
        <v>0</v>
      </c>
      <c r="V1033" s="54">
        <v>0</v>
      </c>
      <c r="W1033" s="54">
        <v>1.343394</v>
      </c>
      <c r="X1033" s="54">
        <v>1.6500999999999998E-2</v>
      </c>
      <c r="Y1033" s="54">
        <v>1.4446800000000002</v>
      </c>
      <c r="Z1033" s="54">
        <v>0</v>
      </c>
      <c r="AA1033" s="54">
        <v>0</v>
      </c>
      <c r="AB1033" s="54">
        <v>0</v>
      </c>
      <c r="AC1033" s="54">
        <v>0</v>
      </c>
      <c r="AD1033" s="54">
        <v>0</v>
      </c>
      <c r="AE1033" s="54">
        <v>86.058053999999998</v>
      </c>
      <c r="AF1033" s="54">
        <v>6.7114739999999999</v>
      </c>
      <c r="AG1033" s="53">
        <v>57.551631</v>
      </c>
      <c r="AH1033" s="53">
        <v>4.0670999999999999E-2</v>
      </c>
      <c r="AI1033" s="54">
        <v>0</v>
      </c>
      <c r="AJ1033" s="54">
        <v>1.32304</v>
      </c>
      <c r="AK1033" s="53">
        <v>1.7160000000000002</v>
      </c>
      <c r="AL1033" s="53">
        <v>0</v>
      </c>
      <c r="AM1033" s="53">
        <v>1.7298999999999998E-2</v>
      </c>
      <c r="AN1033" s="53">
        <v>9.3712000000000004E-2</v>
      </c>
      <c r="AO1033" s="53">
        <v>0</v>
      </c>
      <c r="AP1033" s="53">
        <v>1.576128</v>
      </c>
      <c r="AQ1033" s="53">
        <v>1.221894</v>
      </c>
      <c r="AR1033" s="53">
        <v>2.2301000000000001E-2</v>
      </c>
      <c r="AS1033" s="53">
        <v>2.1007999999999999E-2</v>
      </c>
      <c r="AT1033" s="53">
        <v>1.013609</v>
      </c>
      <c r="AU1033" s="109">
        <v>0</v>
      </c>
      <c r="AV1033" s="109">
        <v>1.2760000000000001E-2</v>
      </c>
    </row>
    <row r="1034" spans="1:48" x14ac:dyDescent="0.3">
      <c r="A1034" s="9">
        <v>1033</v>
      </c>
      <c r="B1034" s="3">
        <v>43195</v>
      </c>
      <c r="C1034" s="112">
        <v>4.169454</v>
      </c>
      <c r="D1034" s="54">
        <v>1.2737999999999999E-2</v>
      </c>
      <c r="E1034" s="112">
        <v>2.0604000000000001E-2</v>
      </c>
      <c r="F1034" s="54">
        <v>3.7370359999999998</v>
      </c>
      <c r="G1034" s="54">
        <v>1.405877</v>
      </c>
      <c r="H1034" s="54">
        <v>4.176806</v>
      </c>
      <c r="I1034" s="54">
        <v>2.5533E-2</v>
      </c>
      <c r="J1034" s="54">
        <v>1.5168410000000001</v>
      </c>
      <c r="K1034" s="54">
        <v>0.97640499999999997</v>
      </c>
      <c r="L1034" s="54">
        <v>1.4180440000000001</v>
      </c>
      <c r="M1034" s="54">
        <v>0.12728900000000001</v>
      </c>
      <c r="N1034" s="54">
        <v>1.000961</v>
      </c>
      <c r="O1034" s="54">
        <v>9.4344999999999998E-2</v>
      </c>
      <c r="P1034" s="54">
        <v>5.3545429999999996</v>
      </c>
      <c r="Q1034" s="54">
        <v>0</v>
      </c>
      <c r="R1034" s="54">
        <v>2.3376999999999998E-2</v>
      </c>
      <c r="S1034" s="54">
        <v>2.5035000000000003</v>
      </c>
      <c r="T1034" s="54">
        <v>2.4115000000000001E-2</v>
      </c>
      <c r="U1034" s="54">
        <v>0</v>
      </c>
      <c r="V1034" s="54">
        <v>0</v>
      </c>
      <c r="W1034" s="54">
        <v>1.3385050000000001</v>
      </c>
      <c r="X1034" s="54">
        <v>1.6496E-2</v>
      </c>
      <c r="Y1034" s="54">
        <v>1.4403999999999999</v>
      </c>
      <c r="Z1034" s="54">
        <v>0</v>
      </c>
      <c r="AA1034" s="54">
        <v>0</v>
      </c>
      <c r="AB1034" s="54">
        <v>0</v>
      </c>
      <c r="AC1034" s="54">
        <v>0</v>
      </c>
      <c r="AD1034" s="54">
        <v>0</v>
      </c>
      <c r="AE1034" s="54">
        <v>86.089303999999998</v>
      </c>
      <c r="AF1034" s="54">
        <v>6.6900399999999998</v>
      </c>
      <c r="AG1034" s="53">
        <v>57.596099000000002</v>
      </c>
      <c r="AH1034" s="53">
        <v>4.0611000000000001E-2</v>
      </c>
      <c r="AI1034" s="54">
        <v>0</v>
      </c>
      <c r="AJ1034" s="54">
        <v>1.31921</v>
      </c>
      <c r="AK1034" s="53">
        <v>1.7236999999999998</v>
      </c>
      <c r="AL1034" s="53">
        <v>0</v>
      </c>
      <c r="AM1034" s="53">
        <v>1.7128999999999998E-2</v>
      </c>
      <c r="AN1034" s="53">
        <v>9.3657000000000004E-2</v>
      </c>
      <c r="AO1034" s="53">
        <v>0</v>
      </c>
      <c r="AP1034" s="53">
        <v>1.576128</v>
      </c>
      <c r="AQ1034" s="53">
        <v>1.221894</v>
      </c>
      <c r="AR1034" s="53">
        <v>2.2301000000000001E-2</v>
      </c>
      <c r="AS1034" s="53">
        <v>2.1007999999999999E-2</v>
      </c>
      <c r="AT1034" s="53">
        <v>1.0115259999999999</v>
      </c>
      <c r="AU1034" s="109">
        <v>0</v>
      </c>
      <c r="AV1034" s="109">
        <v>1.2645999999999999E-2</v>
      </c>
    </row>
    <row r="1035" spans="1:48" x14ac:dyDescent="0.3">
      <c r="A1035" s="9">
        <v>1034</v>
      </c>
      <c r="B1035" s="3">
        <v>43194</v>
      </c>
      <c r="C1035" s="112">
        <v>4.1680380000000001</v>
      </c>
      <c r="D1035" s="54">
        <v>1.2734000000000001E-2</v>
      </c>
      <c r="E1035" s="112">
        <v>2.0596E-2</v>
      </c>
      <c r="F1035" s="54">
        <v>3.7310400000000001</v>
      </c>
      <c r="G1035" s="54">
        <v>1.4040999999999999</v>
      </c>
      <c r="H1035" s="54">
        <v>4.1438309999999996</v>
      </c>
      <c r="I1035" s="54">
        <v>2.5198000000000002E-2</v>
      </c>
      <c r="J1035" s="54">
        <v>1.521058</v>
      </c>
      <c r="K1035" s="54">
        <v>0.97612399999999999</v>
      </c>
      <c r="L1035" s="54">
        <v>1.416255</v>
      </c>
      <c r="M1035" s="54">
        <v>0.12729699999999999</v>
      </c>
      <c r="N1035" s="54">
        <v>0.99593600000000004</v>
      </c>
      <c r="O1035" s="54">
        <v>9.4313999999999995E-2</v>
      </c>
      <c r="P1035" s="54">
        <v>5.3549879999999996</v>
      </c>
      <c r="Q1035" s="54">
        <v>0</v>
      </c>
      <c r="R1035" s="54">
        <v>2.3404000000000001E-2</v>
      </c>
      <c r="S1035" s="54">
        <v>2.5138000000000003</v>
      </c>
      <c r="T1035" s="54">
        <v>2.3622000000000001E-2</v>
      </c>
      <c r="U1035" s="54">
        <v>0</v>
      </c>
      <c r="V1035" s="54">
        <v>0</v>
      </c>
      <c r="W1035" s="54">
        <v>1.337234</v>
      </c>
      <c r="X1035" s="54">
        <v>1.6490000000000001E-2</v>
      </c>
      <c r="Y1035" s="54">
        <v>1.44652</v>
      </c>
      <c r="Z1035" s="54">
        <v>0</v>
      </c>
      <c r="AA1035" s="54">
        <v>0</v>
      </c>
      <c r="AB1035" s="54">
        <v>0</v>
      </c>
      <c r="AC1035" s="54">
        <v>0</v>
      </c>
      <c r="AD1035" s="54">
        <v>0</v>
      </c>
      <c r="AE1035" s="54">
        <v>86.101273000000006</v>
      </c>
      <c r="AF1035" s="54">
        <v>6.698251</v>
      </c>
      <c r="AG1035" s="53">
        <v>57.487077999999997</v>
      </c>
      <c r="AH1035" s="53">
        <v>4.0599999999999997E-2</v>
      </c>
      <c r="AI1035" s="54">
        <v>0</v>
      </c>
      <c r="AJ1035" s="54">
        <v>1.3194840000000001</v>
      </c>
      <c r="AK1035" s="53">
        <v>1.7303999999999999</v>
      </c>
      <c r="AL1035" s="53">
        <v>0</v>
      </c>
      <c r="AM1035" s="53">
        <v>1.7146999999999999E-2</v>
      </c>
      <c r="AN1035" s="53">
        <v>9.3660999999999994E-2</v>
      </c>
      <c r="AO1035" s="53">
        <v>0</v>
      </c>
      <c r="AP1035" s="53">
        <v>1.576128</v>
      </c>
      <c r="AQ1035" s="53">
        <v>1.221894</v>
      </c>
      <c r="AR1035" s="53">
        <v>2.2301000000000001E-2</v>
      </c>
      <c r="AS1035" s="53">
        <v>2.1007999999999999E-2</v>
      </c>
      <c r="AT1035" s="53">
        <v>1.0106360000000001</v>
      </c>
      <c r="AU1035" s="109">
        <v>0</v>
      </c>
      <c r="AV1035" s="109">
        <v>1.2612E-2</v>
      </c>
    </row>
    <row r="1036" spans="1:48" x14ac:dyDescent="0.3">
      <c r="A1036" s="9">
        <v>1035</v>
      </c>
      <c r="B1036" s="3">
        <v>43193</v>
      </c>
      <c r="C1036" s="112">
        <v>4.1664510000000003</v>
      </c>
      <c r="D1036" s="54">
        <v>1.272E-2</v>
      </c>
      <c r="E1036" s="112">
        <v>2.0587000000000001E-2</v>
      </c>
      <c r="F1036" s="54">
        <v>3.7284600000000001</v>
      </c>
      <c r="G1036" s="54">
        <v>1.402155</v>
      </c>
      <c r="H1036" s="54">
        <v>4.1205600000000002</v>
      </c>
      <c r="I1036" s="54">
        <v>2.5034000000000001E-2</v>
      </c>
      <c r="J1036" s="54">
        <v>1.5128509999999999</v>
      </c>
      <c r="K1036" s="54">
        <v>0.97699100000000005</v>
      </c>
      <c r="L1036" s="54">
        <v>1.4150959999999999</v>
      </c>
      <c r="M1036" s="54">
        <v>0.127252</v>
      </c>
      <c r="N1036" s="54">
        <v>0.99302999999999997</v>
      </c>
      <c r="O1036" s="54">
        <v>9.4282000000000005E-2</v>
      </c>
      <c r="P1036" s="54">
        <v>5.3528209999999996</v>
      </c>
      <c r="Q1036" s="54">
        <v>0</v>
      </c>
      <c r="R1036" s="54">
        <v>2.3539999999999998E-2</v>
      </c>
      <c r="S1036" s="54">
        <v>2.5154000000000001</v>
      </c>
      <c r="T1036" s="54">
        <v>2.3293999999999999E-2</v>
      </c>
      <c r="U1036" s="54">
        <v>0</v>
      </c>
      <c r="V1036" s="54">
        <v>0</v>
      </c>
      <c r="W1036" s="54">
        <v>1.337923</v>
      </c>
      <c r="X1036" s="54">
        <v>1.6483999999999999E-2</v>
      </c>
      <c r="Y1036" s="54">
        <v>1.4474699999999998</v>
      </c>
      <c r="Z1036" s="54">
        <v>0</v>
      </c>
      <c r="AA1036" s="54">
        <v>0</v>
      </c>
      <c r="AB1036" s="54">
        <v>0</v>
      </c>
      <c r="AC1036" s="54">
        <v>0</v>
      </c>
      <c r="AD1036" s="54">
        <v>0</v>
      </c>
      <c r="AE1036" s="54">
        <v>86.047319000000002</v>
      </c>
      <c r="AF1036" s="54">
        <v>6.6794479999999998</v>
      </c>
      <c r="AG1036" s="53">
        <v>57.421526999999998</v>
      </c>
      <c r="AH1036" s="53">
        <v>4.0575E-2</v>
      </c>
      <c r="AI1036" s="54">
        <v>0</v>
      </c>
      <c r="AJ1036" s="54">
        <v>1.319493</v>
      </c>
      <c r="AK1036" s="53">
        <v>1.7343999999999999</v>
      </c>
      <c r="AL1036" s="53">
        <v>0</v>
      </c>
      <c r="AM1036" s="53">
        <v>1.7073000000000001E-2</v>
      </c>
      <c r="AN1036" s="53">
        <v>9.3800999999999995E-2</v>
      </c>
      <c r="AO1036" s="53">
        <v>0</v>
      </c>
      <c r="AP1036" s="53">
        <v>1.5746389999999999</v>
      </c>
      <c r="AQ1036" s="53">
        <v>1.221894</v>
      </c>
      <c r="AR1036" s="53">
        <v>2.2308999999999999E-2</v>
      </c>
      <c r="AS1036" s="53">
        <v>2.0999E-2</v>
      </c>
      <c r="AT1036" s="53">
        <v>1.008899</v>
      </c>
      <c r="AU1036" s="109">
        <v>0</v>
      </c>
      <c r="AV1036" s="109">
        <v>1.2532E-2</v>
      </c>
    </row>
    <row r="1037" spans="1:48" x14ac:dyDescent="0.3">
      <c r="A1037" s="9">
        <v>1036</v>
      </c>
      <c r="B1037" s="3">
        <v>43192</v>
      </c>
      <c r="C1037" s="112">
        <v>4.1650689999999999</v>
      </c>
      <c r="D1037" s="54">
        <v>1.2714E-2</v>
      </c>
      <c r="E1037" s="112">
        <v>2.0579E-2</v>
      </c>
      <c r="F1037" s="54">
        <v>3.7357429999999998</v>
      </c>
      <c r="G1037" s="54">
        <v>1.3997889999999999</v>
      </c>
      <c r="H1037" s="54">
        <v>4.1109770000000001</v>
      </c>
      <c r="I1037" s="54">
        <v>2.4847000000000001E-2</v>
      </c>
      <c r="J1037" s="54">
        <v>1.51559</v>
      </c>
      <c r="K1037" s="54">
        <v>0.978688</v>
      </c>
      <c r="L1037" s="54">
        <v>1.4130050000000001</v>
      </c>
      <c r="M1037" s="54">
        <v>0.12723000000000001</v>
      </c>
      <c r="N1037" s="54">
        <v>0.99578699999999998</v>
      </c>
      <c r="O1037" s="54">
        <v>9.425E-2</v>
      </c>
      <c r="P1037" s="54">
        <v>5.3522499999999997</v>
      </c>
      <c r="Q1037" s="54">
        <v>0</v>
      </c>
      <c r="R1037" s="54">
        <v>2.358E-2</v>
      </c>
      <c r="S1037" s="54">
        <v>2.5209999999999999</v>
      </c>
      <c r="T1037" s="54">
        <v>2.3934E-2</v>
      </c>
      <c r="U1037" s="54">
        <v>0</v>
      </c>
      <c r="V1037" s="54">
        <v>0</v>
      </c>
      <c r="W1037" s="54">
        <v>1.3380620000000001</v>
      </c>
      <c r="X1037" s="54">
        <v>1.6478E-2</v>
      </c>
      <c r="Y1037" s="54">
        <v>1.4507099999999999</v>
      </c>
      <c r="Z1037" s="54">
        <v>0</v>
      </c>
      <c r="AA1037" s="54">
        <v>0</v>
      </c>
      <c r="AB1037" s="54">
        <v>0</v>
      </c>
      <c r="AC1037" s="54">
        <v>0</v>
      </c>
      <c r="AD1037" s="54">
        <v>0</v>
      </c>
      <c r="AE1037" s="54">
        <v>86.049192000000005</v>
      </c>
      <c r="AF1037" s="54">
        <v>6.6882169999999999</v>
      </c>
      <c r="AG1037" s="53">
        <v>57.461553000000002</v>
      </c>
      <c r="AH1037" s="53">
        <v>4.0492E-2</v>
      </c>
      <c r="AI1037" s="54">
        <v>0</v>
      </c>
      <c r="AJ1037" s="54">
        <v>1.319696</v>
      </c>
      <c r="AK1037" s="53">
        <v>1.7276</v>
      </c>
      <c r="AL1037" s="53">
        <v>0</v>
      </c>
      <c r="AM1037" s="53">
        <v>1.7084999999999999E-2</v>
      </c>
      <c r="AN1037" s="53">
        <v>9.3746999999999997E-2</v>
      </c>
      <c r="AO1037" s="53">
        <v>0</v>
      </c>
      <c r="AP1037" s="53">
        <v>1.5746389999999999</v>
      </c>
      <c r="AQ1037" s="53">
        <v>1.221894</v>
      </c>
      <c r="AR1037" s="53">
        <v>2.2308999999999999E-2</v>
      </c>
      <c r="AS1037" s="53">
        <v>2.0999E-2</v>
      </c>
      <c r="AT1037" s="53">
        <v>1.006121</v>
      </c>
      <c r="AU1037" s="109">
        <v>0</v>
      </c>
      <c r="AV1037" s="109">
        <v>1.2578000000000001E-2</v>
      </c>
    </row>
    <row r="1038" spans="1:48" x14ac:dyDescent="0.3">
      <c r="A1038" s="9">
        <v>1037</v>
      </c>
      <c r="B1038" s="3">
        <v>43189</v>
      </c>
      <c r="C1038" s="112">
        <v>4.1609470000000002</v>
      </c>
      <c r="D1038" s="54">
        <v>1.2704999999999999E-2</v>
      </c>
      <c r="E1038" s="112">
        <v>2.0555E-2</v>
      </c>
      <c r="F1038" s="54">
        <v>3.7409129999999999</v>
      </c>
      <c r="G1038" s="54">
        <v>1.400271</v>
      </c>
      <c r="H1038" s="54">
        <v>4.1576329999999997</v>
      </c>
      <c r="I1038" s="54">
        <v>2.5082E-2</v>
      </c>
      <c r="J1038" s="54">
        <v>1.511714</v>
      </c>
      <c r="K1038" s="54">
        <v>0.97845199999999999</v>
      </c>
      <c r="L1038" s="54">
        <v>1.4129860000000001</v>
      </c>
      <c r="M1038" s="54">
        <v>0.126995</v>
      </c>
      <c r="N1038" s="54">
        <v>0.99917500000000004</v>
      </c>
      <c r="O1038" s="54">
        <v>9.4152E-2</v>
      </c>
      <c r="P1038" s="54">
        <v>5.3412649999999999</v>
      </c>
      <c r="Q1038" s="54">
        <v>0</v>
      </c>
      <c r="R1038" s="54">
        <v>2.3592999999999999E-2</v>
      </c>
      <c r="S1038" s="54">
        <v>2.5087000000000002</v>
      </c>
      <c r="T1038" s="54">
        <v>2.4215E-2</v>
      </c>
      <c r="U1038" s="54">
        <v>0</v>
      </c>
      <c r="V1038" s="54">
        <v>0</v>
      </c>
      <c r="W1038" s="54">
        <v>1.3386039999999999</v>
      </c>
      <c r="X1038" s="54">
        <v>1.6461E-2</v>
      </c>
      <c r="Y1038" s="54">
        <v>1.4438300000000002</v>
      </c>
      <c r="Z1038" s="54">
        <v>0</v>
      </c>
      <c r="AA1038" s="54">
        <v>0</v>
      </c>
      <c r="AB1038" s="54">
        <v>0</v>
      </c>
      <c r="AC1038" s="54">
        <v>0</v>
      </c>
      <c r="AD1038" s="54">
        <v>0</v>
      </c>
      <c r="AE1038" s="54">
        <v>85.913881000000003</v>
      </c>
      <c r="AF1038" s="54">
        <v>6.6780429999999997</v>
      </c>
      <c r="AG1038" s="53">
        <v>57.604345000000002</v>
      </c>
      <c r="AH1038" s="53">
        <v>4.0439999999999997E-2</v>
      </c>
      <c r="AI1038" s="54">
        <v>0</v>
      </c>
      <c r="AJ1038" s="54">
        <v>1.3191999999999999</v>
      </c>
      <c r="AK1038" s="53">
        <v>1.7228000000000001</v>
      </c>
      <c r="AL1038" s="53">
        <v>0</v>
      </c>
      <c r="AM1038" s="53">
        <v>1.729E-2</v>
      </c>
      <c r="AN1038" s="53">
        <v>9.3714000000000006E-2</v>
      </c>
      <c r="AO1038" s="53">
        <v>0</v>
      </c>
      <c r="AP1038" s="53">
        <v>1.5853090000000001</v>
      </c>
      <c r="AQ1038" s="53">
        <v>1.221894</v>
      </c>
      <c r="AR1038" s="53">
        <v>2.2283000000000001E-2</v>
      </c>
      <c r="AS1038" s="53">
        <v>2.0957E-2</v>
      </c>
      <c r="AT1038" s="53">
        <v>1.0067699999999999</v>
      </c>
      <c r="AU1038" s="109">
        <v>0</v>
      </c>
      <c r="AV1038" s="109">
        <v>1.2721E-2</v>
      </c>
    </row>
    <row r="1039" spans="1:48" x14ac:dyDescent="0.3">
      <c r="A1039" s="9">
        <v>1038</v>
      </c>
      <c r="B1039" s="3">
        <v>43188</v>
      </c>
      <c r="C1039" s="112">
        <v>4.1595639999999996</v>
      </c>
      <c r="D1039" s="54">
        <v>1.2699E-2</v>
      </c>
      <c r="E1039" s="112">
        <v>2.0546999999999999E-2</v>
      </c>
      <c r="F1039" s="54">
        <v>3.7233350000000001</v>
      </c>
      <c r="G1039" s="54">
        <v>1.3989720000000001</v>
      </c>
      <c r="H1039" s="54">
        <v>4.1545639999999997</v>
      </c>
      <c r="I1039" s="54">
        <v>2.5384E-2</v>
      </c>
      <c r="J1039" s="54">
        <v>1.4952369999999999</v>
      </c>
      <c r="K1039" s="54">
        <v>0.971086</v>
      </c>
      <c r="L1039" s="54">
        <v>1.411424</v>
      </c>
      <c r="M1039" s="54">
        <v>0.12690599999999999</v>
      </c>
      <c r="N1039" s="54">
        <v>0.99487300000000001</v>
      </c>
      <c r="O1039" s="54">
        <v>9.4119999999999995E-2</v>
      </c>
      <c r="P1039" s="54">
        <v>5.337548</v>
      </c>
      <c r="Q1039" s="54">
        <v>0</v>
      </c>
      <c r="R1039" s="54">
        <v>2.3427E-2</v>
      </c>
      <c r="S1039" s="54">
        <v>2.4716999999999998</v>
      </c>
      <c r="T1039" s="54">
        <v>2.3710999999999999E-2</v>
      </c>
      <c r="U1039" s="54">
        <v>0</v>
      </c>
      <c r="V1039" s="54">
        <v>0</v>
      </c>
      <c r="W1039" s="54">
        <v>1.339682</v>
      </c>
      <c r="X1039" s="54">
        <v>1.6455000000000001E-2</v>
      </c>
      <c r="Y1039" s="54">
        <v>1.42238</v>
      </c>
      <c r="Z1039" s="54">
        <v>0</v>
      </c>
      <c r="AA1039" s="54">
        <v>0</v>
      </c>
      <c r="AB1039" s="54">
        <v>0</v>
      </c>
      <c r="AC1039" s="54">
        <v>0</v>
      </c>
      <c r="AD1039" s="54">
        <v>0</v>
      </c>
      <c r="AE1039" s="54">
        <v>85.854690000000005</v>
      </c>
      <c r="AF1039" s="54">
        <v>6.6394089999999997</v>
      </c>
      <c r="AG1039" s="53">
        <v>57.380228000000002</v>
      </c>
      <c r="AH1039" s="53">
        <v>4.0370999999999997E-2</v>
      </c>
      <c r="AI1039" s="54">
        <v>0</v>
      </c>
      <c r="AJ1039" s="54">
        <v>1.321035</v>
      </c>
      <c r="AK1039" s="53">
        <v>1.7116</v>
      </c>
      <c r="AL1039" s="53">
        <v>0</v>
      </c>
      <c r="AM1039" s="53">
        <v>1.7224E-2</v>
      </c>
      <c r="AN1039" s="53">
        <v>9.3588000000000005E-2</v>
      </c>
      <c r="AO1039" s="53">
        <v>0</v>
      </c>
      <c r="AP1039" s="53">
        <v>1.5853090000000001</v>
      </c>
      <c r="AQ1039" s="53">
        <v>1.2032309999999999</v>
      </c>
      <c r="AR1039" s="53">
        <v>2.2283000000000001E-2</v>
      </c>
      <c r="AS1039" s="53">
        <v>2.0957E-2</v>
      </c>
      <c r="AT1039" s="53">
        <v>1.0051920000000001</v>
      </c>
      <c r="AU1039" s="109">
        <v>0</v>
      </c>
      <c r="AV1039" s="109">
        <v>1.2697E-2</v>
      </c>
    </row>
    <row r="1040" spans="1:48" x14ac:dyDescent="0.3">
      <c r="A1040" s="9">
        <v>1039</v>
      </c>
      <c r="B1040" s="3">
        <v>43187</v>
      </c>
      <c r="C1040" s="112">
        <v>4.1580469999999998</v>
      </c>
      <c r="D1040" s="54">
        <v>1.2695E-2</v>
      </c>
      <c r="E1040" s="112">
        <v>2.0538000000000001E-2</v>
      </c>
      <c r="F1040" s="54">
        <v>3.725517</v>
      </c>
      <c r="G1040" s="54">
        <v>1.401516</v>
      </c>
      <c r="H1040" s="54">
        <v>4.1406179999999999</v>
      </c>
      <c r="I1040" s="54">
        <v>2.5429E-2</v>
      </c>
      <c r="J1040" s="54">
        <v>1.51071</v>
      </c>
      <c r="K1040" s="54">
        <v>0.99024900000000005</v>
      </c>
      <c r="L1040" s="54">
        <v>1.411915</v>
      </c>
      <c r="M1040" s="54">
        <v>0.126856</v>
      </c>
      <c r="N1040" s="54">
        <v>0.99925799999999998</v>
      </c>
      <c r="O1040" s="54">
        <v>9.4088000000000005E-2</v>
      </c>
      <c r="P1040" s="54">
        <v>5.3352349999999999</v>
      </c>
      <c r="Q1040" s="54">
        <v>0</v>
      </c>
      <c r="R1040" s="54">
        <v>2.3739E-2</v>
      </c>
      <c r="S1040" s="54">
        <v>2.5118</v>
      </c>
      <c r="T1040" s="54">
        <v>2.4050999999999999E-2</v>
      </c>
      <c r="U1040" s="54">
        <v>0</v>
      </c>
      <c r="V1040" s="54">
        <v>0</v>
      </c>
      <c r="W1040" s="54">
        <v>1.3398330000000001</v>
      </c>
      <c r="X1040" s="54">
        <v>1.6449999999999999E-2</v>
      </c>
      <c r="Y1040" s="54">
        <v>1.44557</v>
      </c>
      <c r="Z1040" s="54">
        <v>0</v>
      </c>
      <c r="AA1040" s="54">
        <v>0</v>
      </c>
      <c r="AB1040" s="54">
        <v>0</v>
      </c>
      <c r="AC1040" s="54">
        <v>0</v>
      </c>
      <c r="AD1040" s="54">
        <v>0</v>
      </c>
      <c r="AE1040" s="54">
        <v>85.822592</v>
      </c>
      <c r="AF1040" s="54">
        <v>6.6752580000000004</v>
      </c>
      <c r="AG1040" s="53">
        <v>57.380664000000003</v>
      </c>
      <c r="AH1040" s="53">
        <v>4.036E-2</v>
      </c>
      <c r="AI1040" s="54">
        <v>0</v>
      </c>
      <c r="AJ1040" s="54">
        <v>1.3220860000000001</v>
      </c>
      <c r="AK1040" s="53">
        <v>1.7170000000000001</v>
      </c>
      <c r="AL1040" s="53">
        <v>0</v>
      </c>
      <c r="AM1040" s="53">
        <v>1.7252E-2</v>
      </c>
      <c r="AN1040" s="53">
        <v>9.3829999999999997E-2</v>
      </c>
      <c r="AO1040" s="53">
        <v>0</v>
      </c>
      <c r="AP1040" s="53">
        <v>1.5853090000000001</v>
      </c>
      <c r="AQ1040" s="53">
        <v>1.2032309999999999</v>
      </c>
      <c r="AR1040" s="53">
        <v>2.2283000000000001E-2</v>
      </c>
      <c r="AS1040" s="53">
        <v>2.0957E-2</v>
      </c>
      <c r="AT1040" s="53">
        <v>1.0057160000000001</v>
      </c>
      <c r="AU1040" s="109">
        <v>0</v>
      </c>
      <c r="AV1040" s="109">
        <v>1.2697E-2</v>
      </c>
    </row>
    <row r="1041" spans="1:48" x14ac:dyDescent="0.3">
      <c r="A1041" s="9">
        <v>1040</v>
      </c>
      <c r="B1041" s="3">
        <v>43186</v>
      </c>
      <c r="C1041" s="112">
        <v>4.1567030000000003</v>
      </c>
      <c r="D1041" s="54">
        <v>1.2689000000000001E-2</v>
      </c>
      <c r="E1041" s="112">
        <v>2.053E-2</v>
      </c>
      <c r="F1041" s="54">
        <v>3.7235849999999999</v>
      </c>
      <c r="G1041" s="54">
        <v>1.4021570000000001</v>
      </c>
      <c r="H1041" s="54">
        <v>4.143707</v>
      </c>
      <c r="I1041" s="54">
        <v>2.5416999999999999E-2</v>
      </c>
      <c r="J1041" s="54">
        <v>1.5142910000000001</v>
      </c>
      <c r="K1041" s="54">
        <v>0.98929699999999998</v>
      </c>
      <c r="L1041" s="54">
        <v>1.412399</v>
      </c>
      <c r="M1041" s="54">
        <v>0.12686600000000001</v>
      </c>
      <c r="N1041" s="54">
        <v>1.005037</v>
      </c>
      <c r="O1041" s="54">
        <v>9.4057000000000002E-2</v>
      </c>
      <c r="P1041" s="54">
        <v>5.3360830000000004</v>
      </c>
      <c r="Q1041" s="54">
        <v>0</v>
      </c>
      <c r="R1041" s="54">
        <v>2.3871E-2</v>
      </c>
      <c r="S1041" s="54">
        <v>2.5146999999999999</v>
      </c>
      <c r="T1041" s="54">
        <v>2.4913000000000001E-2</v>
      </c>
      <c r="U1041" s="54">
        <v>0</v>
      </c>
      <c r="V1041" s="54">
        <v>0</v>
      </c>
      <c r="W1041" s="54">
        <v>1.33745</v>
      </c>
      <c r="X1041" s="54">
        <v>1.6444E-2</v>
      </c>
      <c r="Y1041" s="54">
        <v>1.4472499999999999</v>
      </c>
      <c r="Z1041" s="54">
        <v>0</v>
      </c>
      <c r="AA1041" s="54">
        <v>0</v>
      </c>
      <c r="AB1041" s="54">
        <v>0</v>
      </c>
      <c r="AC1041" s="54">
        <v>0</v>
      </c>
      <c r="AD1041" s="54">
        <v>0</v>
      </c>
      <c r="AE1041" s="54">
        <v>85.871729000000002</v>
      </c>
      <c r="AF1041" s="54">
        <v>6.6879739999999996</v>
      </c>
      <c r="AG1041" s="53">
        <v>57.378419000000001</v>
      </c>
      <c r="AH1041" s="53">
        <v>4.0417000000000002E-2</v>
      </c>
      <c r="AI1041" s="54">
        <v>0</v>
      </c>
      <c r="AJ1041" s="54">
        <v>1.3182119999999999</v>
      </c>
      <c r="AK1041" s="53">
        <v>1.7148000000000001</v>
      </c>
      <c r="AL1041" s="53">
        <v>0</v>
      </c>
      <c r="AM1041" s="53">
        <v>1.7170000000000001E-2</v>
      </c>
      <c r="AN1041" s="53">
        <v>9.3991000000000005E-2</v>
      </c>
      <c r="AO1041" s="53">
        <v>0</v>
      </c>
      <c r="AP1041" s="53">
        <v>1.582222</v>
      </c>
      <c r="AQ1041" s="53">
        <v>1.2032309999999999</v>
      </c>
      <c r="AR1041" s="53">
        <v>2.2232999999999999E-2</v>
      </c>
      <c r="AS1041" s="53">
        <v>2.0916000000000001E-2</v>
      </c>
      <c r="AT1041" s="53">
        <v>1.0063690000000001</v>
      </c>
      <c r="AU1041" s="109">
        <v>0</v>
      </c>
      <c r="AV1041" s="109">
        <v>1.2746E-2</v>
      </c>
    </row>
    <row r="1042" spans="1:48" x14ac:dyDescent="0.3">
      <c r="A1042" s="9">
        <v>1041</v>
      </c>
      <c r="B1042" s="3">
        <v>43185</v>
      </c>
      <c r="C1042" s="112">
        <v>4.1552470000000001</v>
      </c>
      <c r="D1042" s="54">
        <v>1.2685999999999999E-2</v>
      </c>
      <c r="E1042" s="112">
        <v>2.0521999999999999E-2</v>
      </c>
      <c r="F1042" s="54">
        <v>3.7337989999999999</v>
      </c>
      <c r="G1042" s="54">
        <v>1.3992230000000001</v>
      </c>
      <c r="H1042" s="54">
        <v>4.1347259999999997</v>
      </c>
      <c r="I1042" s="54">
        <v>2.5198000000000002E-2</v>
      </c>
      <c r="J1042" s="54">
        <v>1.511315</v>
      </c>
      <c r="K1042" s="54">
        <v>0.98224599999999995</v>
      </c>
      <c r="L1042" s="54">
        <v>1.410687</v>
      </c>
      <c r="M1042" s="54">
        <v>0.12688199999999999</v>
      </c>
      <c r="N1042" s="54">
        <v>0.99821099999999996</v>
      </c>
      <c r="O1042" s="54">
        <v>9.4024999999999997E-2</v>
      </c>
      <c r="P1042" s="54">
        <v>5.3394870000000001</v>
      </c>
      <c r="Q1042" s="54">
        <v>0</v>
      </c>
      <c r="R1042" s="54">
        <v>2.3935999999999999E-2</v>
      </c>
      <c r="S1042" s="54">
        <v>2.52</v>
      </c>
      <c r="T1042" s="54">
        <v>2.3932999999999999E-2</v>
      </c>
      <c r="U1042" s="54">
        <v>0</v>
      </c>
      <c r="V1042" s="54">
        <v>0</v>
      </c>
      <c r="W1042" s="54">
        <v>1.334257</v>
      </c>
      <c r="X1042" s="54">
        <v>1.6438999999999999E-2</v>
      </c>
      <c r="Y1042" s="54">
        <v>1.45042</v>
      </c>
      <c r="Z1042" s="54">
        <v>0</v>
      </c>
      <c r="AA1042" s="54">
        <v>0</v>
      </c>
      <c r="AB1042" s="54">
        <v>0</v>
      </c>
      <c r="AC1042" s="54">
        <v>0</v>
      </c>
      <c r="AD1042" s="54">
        <v>0</v>
      </c>
      <c r="AE1042" s="54">
        <v>85.937309999999997</v>
      </c>
      <c r="AF1042" s="54">
        <v>6.6974429999999998</v>
      </c>
      <c r="AG1042" s="53">
        <v>57.356912000000001</v>
      </c>
      <c r="AH1042" s="53">
        <v>4.0434999999999999E-2</v>
      </c>
      <c r="AI1042" s="54">
        <v>0</v>
      </c>
      <c r="AJ1042" s="54">
        <v>1.316408</v>
      </c>
      <c r="AK1042" s="53">
        <v>1.7116</v>
      </c>
      <c r="AL1042" s="53">
        <v>0</v>
      </c>
      <c r="AM1042" s="53">
        <v>1.7097999999999999E-2</v>
      </c>
      <c r="AN1042" s="53">
        <v>9.3924999999999995E-2</v>
      </c>
      <c r="AO1042" s="53">
        <v>0</v>
      </c>
      <c r="AP1042" s="53">
        <v>1.582222</v>
      </c>
      <c r="AQ1042" s="53">
        <v>1.2032309999999999</v>
      </c>
      <c r="AR1042" s="53">
        <v>2.2232999999999999E-2</v>
      </c>
      <c r="AS1042" s="53">
        <v>2.0916000000000001E-2</v>
      </c>
      <c r="AT1042" s="53">
        <v>1.004491</v>
      </c>
      <c r="AU1042" s="109">
        <v>0</v>
      </c>
      <c r="AV1042" s="109">
        <v>1.2690999999999999E-2</v>
      </c>
    </row>
    <row r="1043" spans="1:48" x14ac:dyDescent="0.3">
      <c r="A1043" s="9">
        <v>1042</v>
      </c>
      <c r="B1043" s="3">
        <v>43182</v>
      </c>
      <c r="C1043" s="112">
        <v>4.1510410000000002</v>
      </c>
      <c r="D1043" s="54">
        <v>1.2673E-2</v>
      </c>
      <c r="E1043" s="112">
        <v>2.0499E-2</v>
      </c>
      <c r="F1043" s="54">
        <v>3.7344270000000002</v>
      </c>
      <c r="G1043" s="54">
        <v>1.397626</v>
      </c>
      <c r="H1043" s="54">
        <v>4.0864849999999997</v>
      </c>
      <c r="I1043" s="54">
        <v>2.4679E-2</v>
      </c>
      <c r="J1043" s="54">
        <v>1.512551</v>
      </c>
      <c r="K1043" s="54">
        <v>0.98477000000000003</v>
      </c>
      <c r="L1043" s="54">
        <v>1.4088160000000001</v>
      </c>
      <c r="M1043" s="54">
        <v>0.12694900000000001</v>
      </c>
      <c r="N1043" s="54">
        <v>0.997363</v>
      </c>
      <c r="O1043" s="54">
        <v>9.3931000000000001E-2</v>
      </c>
      <c r="P1043" s="54">
        <v>5.3420030000000001</v>
      </c>
      <c r="Q1043" s="54">
        <v>0</v>
      </c>
      <c r="R1043" s="54">
        <v>2.4045E-2</v>
      </c>
      <c r="S1043" s="54">
        <v>2.5322999999999998</v>
      </c>
      <c r="T1043" s="54">
        <v>2.4192999999999999E-2</v>
      </c>
      <c r="U1043" s="54">
        <v>0</v>
      </c>
      <c r="V1043" s="54">
        <v>0</v>
      </c>
      <c r="W1043" s="54">
        <v>1.3342909999999999</v>
      </c>
      <c r="X1043" s="54">
        <v>1.6421000000000002E-2</v>
      </c>
      <c r="Y1043" s="54">
        <v>1.4576</v>
      </c>
      <c r="Z1043" s="54">
        <v>0</v>
      </c>
      <c r="AA1043" s="54">
        <v>0</v>
      </c>
      <c r="AB1043" s="54">
        <v>0</v>
      </c>
      <c r="AC1043" s="54">
        <v>0</v>
      </c>
      <c r="AD1043" s="54">
        <v>0</v>
      </c>
      <c r="AE1043" s="54">
        <v>86.019678999999996</v>
      </c>
      <c r="AF1043" s="54">
        <v>6.7171960000000004</v>
      </c>
      <c r="AG1043" s="53">
        <v>57.253121999999998</v>
      </c>
      <c r="AH1043" s="53">
        <v>4.0393999999999999E-2</v>
      </c>
      <c r="AI1043" s="54">
        <v>0</v>
      </c>
      <c r="AJ1043" s="54">
        <v>1.317534</v>
      </c>
      <c r="AK1043" s="53">
        <v>1.7075</v>
      </c>
      <c r="AL1043" s="53">
        <v>0</v>
      </c>
      <c r="AM1043" s="53">
        <v>1.6922E-2</v>
      </c>
      <c r="AN1043" s="53">
        <v>9.3906000000000003E-2</v>
      </c>
      <c r="AO1043" s="53">
        <v>0</v>
      </c>
      <c r="AP1043" s="53">
        <v>1.582222</v>
      </c>
      <c r="AQ1043" s="53">
        <v>1.2032309999999999</v>
      </c>
      <c r="AR1043" s="53">
        <v>2.2232999999999999E-2</v>
      </c>
      <c r="AS1043" s="53">
        <v>2.0916000000000001E-2</v>
      </c>
      <c r="AT1043" s="53">
        <v>1.005179</v>
      </c>
      <c r="AU1043" s="109">
        <v>0</v>
      </c>
      <c r="AV1043" s="109">
        <v>1.2442E-2</v>
      </c>
    </row>
    <row r="1044" spans="1:48" x14ac:dyDescent="0.3">
      <c r="A1044" s="9">
        <v>1043</v>
      </c>
      <c r="B1044" s="3">
        <v>43181</v>
      </c>
      <c r="C1044" s="112">
        <v>4.1496560000000002</v>
      </c>
      <c r="D1044" s="54">
        <v>1.2670000000000001E-2</v>
      </c>
      <c r="E1044" s="112">
        <v>2.0490999999999999E-2</v>
      </c>
      <c r="F1044" s="54">
        <v>3.7444709999999999</v>
      </c>
      <c r="G1044" s="54">
        <v>1.398763</v>
      </c>
      <c r="H1044" s="54">
        <v>4.099329</v>
      </c>
      <c r="I1044" s="54">
        <v>2.4525999999999999E-2</v>
      </c>
      <c r="J1044" s="54">
        <v>1.5198689999999999</v>
      </c>
      <c r="K1044" s="54">
        <v>0.98423499999999997</v>
      </c>
      <c r="L1044" s="54">
        <v>1.4092560000000001</v>
      </c>
      <c r="M1044" s="54">
        <v>0.126889</v>
      </c>
      <c r="N1044" s="54">
        <v>1.0011209999999999</v>
      </c>
      <c r="O1044" s="54">
        <v>9.3900999999999998E-2</v>
      </c>
      <c r="P1044" s="54">
        <v>5.3399390000000002</v>
      </c>
      <c r="Q1044" s="54">
        <v>0</v>
      </c>
      <c r="R1044" s="54">
        <v>2.4169E-2</v>
      </c>
      <c r="S1044" s="54">
        <v>2.5482999999999998</v>
      </c>
      <c r="T1044" s="54">
        <v>2.5047E-2</v>
      </c>
      <c r="U1044" s="54">
        <v>0</v>
      </c>
      <c r="V1044" s="54">
        <v>0</v>
      </c>
      <c r="W1044" s="54">
        <v>1.33612</v>
      </c>
      <c r="X1044" s="54">
        <v>1.6414999999999999E-2</v>
      </c>
      <c r="Y1044" s="54">
        <v>1.4670099999999999</v>
      </c>
      <c r="Z1044" s="54">
        <v>0</v>
      </c>
      <c r="AA1044" s="54">
        <v>0</v>
      </c>
      <c r="AB1044" s="54">
        <v>0</v>
      </c>
      <c r="AC1044" s="54">
        <v>0</v>
      </c>
      <c r="AD1044" s="54">
        <v>0</v>
      </c>
      <c r="AE1044" s="54">
        <v>85.969583</v>
      </c>
      <c r="AF1044" s="54">
        <v>6.7316039999999999</v>
      </c>
      <c r="AG1044" s="53">
        <v>57.352637000000001</v>
      </c>
      <c r="AH1044" s="53">
        <v>4.0388E-2</v>
      </c>
      <c r="AI1044" s="54">
        <v>0</v>
      </c>
      <c r="AJ1044" s="54">
        <v>1.317647</v>
      </c>
      <c r="AK1044" s="53">
        <v>1.7099</v>
      </c>
      <c r="AL1044" s="53">
        <v>0</v>
      </c>
      <c r="AM1044" s="53">
        <v>1.6931999999999999E-2</v>
      </c>
      <c r="AN1044" s="53">
        <v>9.3982999999999997E-2</v>
      </c>
      <c r="AO1044" s="53">
        <v>0</v>
      </c>
      <c r="AP1044" s="53">
        <v>1.582222</v>
      </c>
      <c r="AQ1044" s="53">
        <v>1.2032309999999999</v>
      </c>
      <c r="AR1044" s="53">
        <v>2.2232999999999999E-2</v>
      </c>
      <c r="AS1044" s="53">
        <v>2.0916000000000001E-2</v>
      </c>
      <c r="AT1044" s="53">
        <v>1.0057210000000001</v>
      </c>
      <c r="AU1044" s="109">
        <v>0</v>
      </c>
      <c r="AV1044" s="109">
        <v>1.2619999999999999E-2</v>
      </c>
    </row>
    <row r="1045" spans="1:48" x14ac:dyDescent="0.3">
      <c r="A1045" s="9">
        <v>1044</v>
      </c>
      <c r="B1045" s="3">
        <v>43180</v>
      </c>
      <c r="C1045" s="112">
        <v>4.1482039999999998</v>
      </c>
      <c r="D1045" s="54">
        <v>1.2663000000000001E-2</v>
      </c>
      <c r="E1045" s="112">
        <v>2.0483999999999999E-2</v>
      </c>
      <c r="F1045" s="54">
        <v>3.7426270000000001</v>
      </c>
      <c r="G1045" s="54">
        <v>1.3975409999999999</v>
      </c>
      <c r="H1045" s="54">
        <v>4.1063090000000004</v>
      </c>
      <c r="I1045" s="54">
        <v>2.4575E-2</v>
      </c>
      <c r="J1045" s="54">
        <v>1.5068589999999999</v>
      </c>
      <c r="K1045" s="54">
        <v>0.97105200000000003</v>
      </c>
      <c r="L1045" s="54">
        <v>1.4079950000000001</v>
      </c>
      <c r="M1045" s="54">
        <v>0.12673200000000001</v>
      </c>
      <c r="N1045" s="54">
        <v>1.000251</v>
      </c>
      <c r="O1045" s="54">
        <v>9.3870999999999996E-2</v>
      </c>
      <c r="P1045" s="54">
        <v>5.3335039999999996</v>
      </c>
      <c r="Q1045" s="54">
        <v>0</v>
      </c>
      <c r="R1045" s="54">
        <v>2.3970000000000002E-2</v>
      </c>
      <c r="S1045" s="54">
        <v>2.5221</v>
      </c>
      <c r="T1045" s="54">
        <v>2.5257999999999999E-2</v>
      </c>
      <c r="U1045" s="54">
        <v>0</v>
      </c>
      <c r="V1045" s="54">
        <v>0</v>
      </c>
      <c r="W1045" s="54">
        <v>1.3348709999999999</v>
      </c>
      <c r="X1045" s="54">
        <v>1.6407999999999999E-2</v>
      </c>
      <c r="Y1045" s="54">
        <v>1.45194</v>
      </c>
      <c r="Z1045" s="54">
        <v>0</v>
      </c>
      <c r="AA1045" s="54">
        <v>0</v>
      </c>
      <c r="AB1045" s="54">
        <v>0</v>
      </c>
      <c r="AC1045" s="54">
        <v>0</v>
      </c>
      <c r="AD1045" s="54">
        <v>0</v>
      </c>
      <c r="AE1045" s="54">
        <v>85.892752000000002</v>
      </c>
      <c r="AF1045" s="54">
        <v>6.6998420000000003</v>
      </c>
      <c r="AG1045" s="53">
        <v>57.322454999999998</v>
      </c>
      <c r="AH1045" s="53">
        <v>4.0183000000000003E-2</v>
      </c>
      <c r="AI1045" s="54">
        <v>0</v>
      </c>
      <c r="AJ1045" s="54">
        <v>1.316376</v>
      </c>
      <c r="AK1045" s="53">
        <v>1.7102999999999999</v>
      </c>
      <c r="AL1045" s="53">
        <v>0</v>
      </c>
      <c r="AM1045" s="53">
        <v>1.6893999999999999E-2</v>
      </c>
      <c r="AN1045" s="53">
        <v>9.3507000000000007E-2</v>
      </c>
      <c r="AO1045" s="53">
        <v>0</v>
      </c>
      <c r="AP1045" s="53">
        <v>1.582222</v>
      </c>
      <c r="AQ1045" s="53">
        <v>1.2032309999999999</v>
      </c>
      <c r="AR1045" s="53">
        <v>2.2232999999999999E-2</v>
      </c>
      <c r="AS1045" s="53">
        <v>2.0916000000000001E-2</v>
      </c>
      <c r="AT1045" s="53">
        <v>1.005064</v>
      </c>
      <c r="AU1045" s="109">
        <v>0</v>
      </c>
      <c r="AV1045" s="109">
        <v>1.2452E-2</v>
      </c>
    </row>
    <row r="1046" spans="1:48" x14ac:dyDescent="0.3">
      <c r="A1046" s="9">
        <v>1045</v>
      </c>
      <c r="B1046" s="3">
        <v>43179</v>
      </c>
      <c r="C1046" s="112">
        <v>4.1467939999999999</v>
      </c>
      <c r="D1046" s="54">
        <v>1.2662E-2</v>
      </c>
      <c r="E1046" s="112">
        <v>2.0476000000000001E-2</v>
      </c>
      <c r="F1046" s="54">
        <v>3.735233</v>
      </c>
      <c r="G1046" s="54">
        <v>1.397373</v>
      </c>
      <c r="H1046" s="54">
        <v>4.1141240000000003</v>
      </c>
      <c r="I1046" s="54">
        <v>2.4493000000000001E-2</v>
      </c>
      <c r="J1046" s="54">
        <v>1.494883</v>
      </c>
      <c r="K1046" s="54">
        <v>0.96889499999999995</v>
      </c>
      <c r="L1046" s="54">
        <v>1.4079379999999999</v>
      </c>
      <c r="M1046" s="54">
        <v>0.12670500000000001</v>
      </c>
      <c r="N1046" s="54">
        <v>0</v>
      </c>
      <c r="O1046" s="54">
        <v>9.3840999999999994E-2</v>
      </c>
      <c r="P1046" s="54">
        <v>5.3320629999999998</v>
      </c>
      <c r="Q1046" s="54">
        <v>0</v>
      </c>
      <c r="R1046" s="54">
        <v>2.3914000000000001E-2</v>
      </c>
      <c r="S1046" s="54">
        <v>2.5014000000000003</v>
      </c>
      <c r="T1046" s="54">
        <v>2.5190000000000001E-2</v>
      </c>
      <c r="U1046" s="54">
        <v>0</v>
      </c>
      <c r="V1046" s="54">
        <v>0</v>
      </c>
      <c r="W1046" s="54">
        <v>1.336573</v>
      </c>
      <c r="X1046" s="54">
        <v>1.6402E-2</v>
      </c>
      <c r="Y1046" s="54">
        <v>1.44008</v>
      </c>
      <c r="Z1046" s="54">
        <v>0</v>
      </c>
      <c r="AA1046" s="54">
        <v>0</v>
      </c>
      <c r="AB1046" s="54">
        <v>0</v>
      </c>
      <c r="AC1046" s="54">
        <v>0</v>
      </c>
      <c r="AD1046" s="54">
        <v>0</v>
      </c>
      <c r="AE1046" s="54">
        <v>85.885143999999997</v>
      </c>
      <c r="AF1046" s="54">
        <v>6.6748799999999999</v>
      </c>
      <c r="AG1046" s="53">
        <v>57.260148000000001</v>
      </c>
      <c r="AH1046" s="53">
        <v>4.0048E-2</v>
      </c>
      <c r="AI1046" s="54">
        <v>0</v>
      </c>
      <c r="AJ1046" s="54">
        <v>1.3179259999999999</v>
      </c>
      <c r="AK1046" s="53">
        <v>1.7113</v>
      </c>
      <c r="AL1046" s="53">
        <v>0</v>
      </c>
      <c r="AM1046" s="53">
        <v>1.687E-2</v>
      </c>
      <c r="AN1046" s="53">
        <v>9.3476000000000004E-2</v>
      </c>
      <c r="AO1046" s="53">
        <v>0</v>
      </c>
      <c r="AP1046" s="53">
        <v>1.6045309999999999</v>
      </c>
      <c r="AQ1046" s="53">
        <v>1.2032309999999999</v>
      </c>
      <c r="AR1046" s="53">
        <v>2.2280999999999999E-2</v>
      </c>
      <c r="AS1046" s="53">
        <v>2.0868999999999999E-2</v>
      </c>
      <c r="AT1046" s="53">
        <v>1.0056560000000001</v>
      </c>
      <c r="AU1046" s="109">
        <v>0</v>
      </c>
      <c r="AV1046" s="109">
        <v>1.2423999999999999E-2</v>
      </c>
    </row>
    <row r="1047" spans="1:48" x14ac:dyDescent="0.3">
      <c r="A1047" s="9">
        <v>1046</v>
      </c>
      <c r="B1047" s="3">
        <v>43178</v>
      </c>
      <c r="C1047" s="112">
        <v>4.1452780000000002</v>
      </c>
      <c r="D1047" s="54">
        <v>1.2658000000000001E-2</v>
      </c>
      <c r="E1047" s="112">
        <v>2.0466999999999999E-2</v>
      </c>
      <c r="F1047" s="54">
        <v>3.7349139999999998</v>
      </c>
      <c r="G1047" s="54">
        <v>1.397408</v>
      </c>
      <c r="H1047" s="54">
        <v>4.0873999999999997</v>
      </c>
      <c r="I1047" s="54">
        <v>2.4441999999999998E-2</v>
      </c>
      <c r="J1047" s="54">
        <v>1.518799</v>
      </c>
      <c r="K1047" s="54">
        <v>0.97006000000000003</v>
      </c>
      <c r="L1047" s="54">
        <v>1.40707</v>
      </c>
      <c r="M1047" s="54">
        <v>0.12667200000000001</v>
      </c>
      <c r="N1047" s="54">
        <v>0</v>
      </c>
      <c r="O1047" s="54">
        <v>9.3810000000000004E-2</v>
      </c>
      <c r="P1047" s="54">
        <v>5.3303409999999998</v>
      </c>
      <c r="Q1047" s="54">
        <v>0</v>
      </c>
      <c r="R1047" s="54">
        <v>2.4104E-2</v>
      </c>
      <c r="S1047" s="54">
        <v>2.5426000000000002</v>
      </c>
      <c r="T1047" s="54">
        <v>2.5527999999999999E-2</v>
      </c>
      <c r="U1047" s="54">
        <v>0</v>
      </c>
      <c r="V1047" s="54">
        <v>0</v>
      </c>
      <c r="W1047" s="54">
        <v>1.3337019999999999</v>
      </c>
      <c r="X1047" s="54">
        <v>1.6395E-2</v>
      </c>
      <c r="Y1047" s="54">
        <v>1.46401</v>
      </c>
      <c r="Z1047" s="54">
        <v>0</v>
      </c>
      <c r="AA1047" s="54">
        <v>0</v>
      </c>
      <c r="AB1047" s="54">
        <v>0</v>
      </c>
      <c r="AC1047" s="54">
        <v>0</v>
      </c>
      <c r="AD1047" s="54">
        <v>0</v>
      </c>
      <c r="AE1047" s="54">
        <v>85.842939999999999</v>
      </c>
      <c r="AF1047" s="54">
        <v>6.7137019999999996</v>
      </c>
      <c r="AG1047" s="53">
        <v>57.217112</v>
      </c>
      <c r="AH1047" s="53">
        <v>4.0071000000000002E-2</v>
      </c>
      <c r="AI1047" s="54">
        <v>0</v>
      </c>
      <c r="AJ1047" s="54">
        <v>1.3149470000000001</v>
      </c>
      <c r="AK1047" s="53">
        <v>1.7141</v>
      </c>
      <c r="AL1047" s="53">
        <v>0</v>
      </c>
      <c r="AM1047" s="53">
        <v>1.6737999999999999E-2</v>
      </c>
      <c r="AN1047" s="53">
        <v>9.3676999999999996E-2</v>
      </c>
      <c r="AO1047" s="53">
        <v>0</v>
      </c>
      <c r="AP1047" s="53">
        <v>1.6045309999999999</v>
      </c>
      <c r="AQ1047" s="53">
        <v>1.2032309999999999</v>
      </c>
      <c r="AR1047" s="53">
        <v>2.2280999999999999E-2</v>
      </c>
      <c r="AS1047" s="53">
        <v>2.0868999999999999E-2</v>
      </c>
      <c r="AT1047" s="53">
        <v>1.005285</v>
      </c>
      <c r="AU1047" s="109">
        <v>0</v>
      </c>
      <c r="AV1047" s="109">
        <v>1.2401000000000001E-2</v>
      </c>
    </row>
    <row r="1048" spans="1:48" x14ac:dyDescent="0.3">
      <c r="A1048" s="9">
        <v>1047</v>
      </c>
      <c r="B1048" s="3">
        <v>43175</v>
      </c>
      <c r="C1048" s="112">
        <v>4.1411899999999999</v>
      </c>
      <c r="D1048" s="54">
        <v>1.2645E-2</v>
      </c>
      <c r="E1048" s="112">
        <v>2.0444E-2</v>
      </c>
      <c r="F1048" s="54">
        <v>3.7365439999999999</v>
      </c>
      <c r="G1048" s="54">
        <v>1.395295</v>
      </c>
      <c r="H1048" s="54">
        <v>4.0721869999999996</v>
      </c>
      <c r="I1048" s="54">
        <v>2.4395E-2</v>
      </c>
      <c r="J1048" s="54">
        <v>1.5181789999999999</v>
      </c>
      <c r="K1048" s="54">
        <v>0.96953</v>
      </c>
      <c r="L1048" s="54">
        <v>1.405457</v>
      </c>
      <c r="M1048" s="54">
        <v>0.126609</v>
      </c>
      <c r="N1048" s="54">
        <v>0</v>
      </c>
      <c r="O1048" s="54">
        <v>9.3719999999999998E-2</v>
      </c>
      <c r="P1048" s="54">
        <v>5.3267850000000001</v>
      </c>
      <c r="Q1048" s="54">
        <v>0</v>
      </c>
      <c r="R1048" s="54">
        <v>2.4164999999999999E-2</v>
      </c>
      <c r="S1048" s="54">
        <v>2.5501</v>
      </c>
      <c r="T1048" s="54">
        <v>2.5461000000000001E-2</v>
      </c>
      <c r="U1048" s="54">
        <v>0</v>
      </c>
      <c r="V1048" s="54">
        <v>0</v>
      </c>
      <c r="W1048" s="54">
        <v>1.330033</v>
      </c>
      <c r="X1048" s="54">
        <v>1.6376999999999999E-2</v>
      </c>
      <c r="Y1048" s="54">
        <v>1.4685400000000002</v>
      </c>
      <c r="Z1048" s="54">
        <v>0</v>
      </c>
      <c r="AA1048" s="54">
        <v>0</v>
      </c>
      <c r="AB1048" s="54">
        <v>0</v>
      </c>
      <c r="AC1048" s="54">
        <v>0</v>
      </c>
      <c r="AD1048" s="54">
        <v>0</v>
      </c>
      <c r="AE1048" s="54">
        <v>85.792238999999995</v>
      </c>
      <c r="AF1048" s="54">
        <v>6.7094699999999996</v>
      </c>
      <c r="AG1048" s="53">
        <v>57.243338999999999</v>
      </c>
      <c r="AH1048" s="53">
        <v>4.0002000000000003E-2</v>
      </c>
      <c r="AI1048" s="54">
        <v>0</v>
      </c>
      <c r="AJ1048" s="54">
        <v>1.311188</v>
      </c>
      <c r="AK1048" s="53">
        <v>1.7121000000000002</v>
      </c>
      <c r="AL1048" s="53">
        <v>0</v>
      </c>
      <c r="AM1048" s="53">
        <v>1.6695999999999999E-2</v>
      </c>
      <c r="AN1048" s="53">
        <v>9.3635999999999997E-2</v>
      </c>
      <c r="AO1048" s="53">
        <v>0</v>
      </c>
      <c r="AP1048" s="53">
        <v>1.6045309999999999</v>
      </c>
      <c r="AQ1048" s="53">
        <v>1.2032309999999999</v>
      </c>
      <c r="AR1048" s="53">
        <v>2.2280999999999999E-2</v>
      </c>
      <c r="AS1048" s="53">
        <v>2.0868999999999999E-2</v>
      </c>
      <c r="AT1048" s="53">
        <v>1.002875</v>
      </c>
      <c r="AU1048" s="109">
        <v>0</v>
      </c>
      <c r="AV1048" s="109">
        <v>1.2307999999999999E-2</v>
      </c>
    </row>
    <row r="1049" spans="1:48" x14ac:dyDescent="0.3">
      <c r="A1049" s="9">
        <v>1048</v>
      </c>
      <c r="B1049" s="3">
        <v>43174</v>
      </c>
      <c r="C1049" s="112">
        <v>4.1398450000000002</v>
      </c>
      <c r="D1049" s="54">
        <v>1.2638999999999999E-2</v>
      </c>
      <c r="E1049" s="112">
        <v>2.0437E-2</v>
      </c>
      <c r="F1049" s="54">
        <v>3.7270859999999999</v>
      </c>
      <c r="G1049" s="54">
        <v>1.396393</v>
      </c>
      <c r="H1049" s="54">
        <v>4.0436639999999997</v>
      </c>
      <c r="I1049" s="54">
        <v>2.4284E-2</v>
      </c>
      <c r="J1049" s="54">
        <v>1.5237339999999999</v>
      </c>
      <c r="K1049" s="54">
        <v>0.97557000000000005</v>
      </c>
      <c r="L1049" s="54">
        <v>1.40625</v>
      </c>
      <c r="M1049" s="54">
        <v>0.12668599999999999</v>
      </c>
      <c r="N1049" s="54">
        <v>0</v>
      </c>
      <c r="O1049" s="54">
        <v>9.3687000000000006E-2</v>
      </c>
      <c r="P1049" s="54">
        <v>5.3313860000000002</v>
      </c>
      <c r="Q1049" s="54">
        <v>0</v>
      </c>
      <c r="R1049" s="54">
        <v>2.4086E-2</v>
      </c>
      <c r="S1049" s="54">
        <v>2.5551999999999997</v>
      </c>
      <c r="T1049" s="54">
        <v>2.5222999999999999E-2</v>
      </c>
      <c r="U1049" s="54">
        <v>0</v>
      </c>
      <c r="V1049" s="54">
        <v>0</v>
      </c>
      <c r="W1049" s="54">
        <v>1.326675</v>
      </c>
      <c r="X1049" s="54">
        <v>1.6371E-2</v>
      </c>
      <c r="Y1049" s="54">
        <v>1.47146</v>
      </c>
      <c r="Z1049" s="54">
        <v>0</v>
      </c>
      <c r="AA1049" s="54">
        <v>0</v>
      </c>
      <c r="AB1049" s="54">
        <v>0</v>
      </c>
      <c r="AC1049" s="54">
        <v>0</v>
      </c>
      <c r="AD1049" s="54">
        <v>0</v>
      </c>
      <c r="AE1049" s="54">
        <v>85.886927</v>
      </c>
      <c r="AF1049" s="54">
        <v>6.7166620000000004</v>
      </c>
      <c r="AG1049" s="53">
        <v>57.172406000000002</v>
      </c>
      <c r="AH1049" s="53">
        <v>4.0045999999999998E-2</v>
      </c>
      <c r="AI1049" s="54">
        <v>0</v>
      </c>
      <c r="AJ1049" s="54">
        <v>1.3085819999999999</v>
      </c>
      <c r="AK1049" s="53">
        <v>1.7143999999999999</v>
      </c>
      <c r="AL1049" s="53">
        <v>0</v>
      </c>
      <c r="AM1049" s="53">
        <v>1.6660000000000001E-2</v>
      </c>
      <c r="AN1049" s="53">
        <v>9.3363000000000002E-2</v>
      </c>
      <c r="AO1049" s="53">
        <v>0</v>
      </c>
      <c r="AP1049" s="53">
        <v>1.6045309999999999</v>
      </c>
      <c r="AQ1049" s="53">
        <v>1.2032309999999999</v>
      </c>
      <c r="AR1049" s="53">
        <v>2.2280999999999999E-2</v>
      </c>
      <c r="AS1049" s="53">
        <v>2.0868999999999999E-2</v>
      </c>
      <c r="AT1049" s="53">
        <v>1.006346</v>
      </c>
      <c r="AU1049" s="109">
        <v>0</v>
      </c>
      <c r="AV1049" s="109">
        <v>1.2238000000000001E-2</v>
      </c>
    </row>
    <row r="1050" spans="1:48" x14ac:dyDescent="0.3">
      <c r="A1050" s="9">
        <v>1049</v>
      </c>
      <c r="B1050" s="3">
        <v>43173</v>
      </c>
      <c r="C1050" s="112">
        <v>4.1384610000000004</v>
      </c>
      <c r="D1050" s="54">
        <v>1.2637000000000001E-2</v>
      </c>
      <c r="E1050" s="112">
        <v>2.0428999999999999E-2</v>
      </c>
      <c r="F1050" s="54">
        <v>3.7342780000000002</v>
      </c>
      <c r="G1050" s="54">
        <v>1.3963399999999999</v>
      </c>
      <c r="H1050" s="54">
        <v>4.0392780000000004</v>
      </c>
      <c r="I1050" s="54">
        <v>2.4143000000000001E-2</v>
      </c>
      <c r="J1050" s="54">
        <v>1.529881</v>
      </c>
      <c r="K1050" s="54">
        <v>0.98115699999999995</v>
      </c>
      <c r="L1050" s="54">
        <v>1.40602</v>
      </c>
      <c r="M1050" s="54">
        <v>0.12658</v>
      </c>
      <c r="N1050" s="54">
        <v>0</v>
      </c>
      <c r="O1050" s="54">
        <v>9.3653E-2</v>
      </c>
      <c r="P1050" s="54">
        <v>5.3269409999999997</v>
      </c>
      <c r="Q1050" s="54">
        <v>0</v>
      </c>
      <c r="R1050" s="54">
        <v>2.4191000000000001E-2</v>
      </c>
      <c r="S1050" s="54">
        <v>2.5718999999999999</v>
      </c>
      <c r="T1050" s="54">
        <v>2.5160999999999999E-2</v>
      </c>
      <c r="U1050" s="54">
        <v>0</v>
      </c>
      <c r="V1050" s="54">
        <v>0</v>
      </c>
      <c r="W1050" s="54">
        <v>1.3246290000000001</v>
      </c>
      <c r="X1050" s="54">
        <v>1.6365000000000001E-2</v>
      </c>
      <c r="Y1050" s="54">
        <v>1.48102</v>
      </c>
      <c r="Z1050" s="54">
        <v>0</v>
      </c>
      <c r="AA1050" s="54">
        <v>0</v>
      </c>
      <c r="AB1050" s="54">
        <v>0</v>
      </c>
      <c r="AC1050" s="54">
        <v>0</v>
      </c>
      <c r="AD1050" s="54">
        <v>0</v>
      </c>
      <c r="AE1050" s="54">
        <v>85.814429000000004</v>
      </c>
      <c r="AF1050" s="54">
        <v>6.7289960000000004</v>
      </c>
      <c r="AG1050" s="53">
        <v>57.173338999999999</v>
      </c>
      <c r="AH1050" s="53">
        <v>3.9949999999999999E-2</v>
      </c>
      <c r="AI1050" s="54">
        <v>0</v>
      </c>
      <c r="AJ1050" s="54">
        <v>1.306419</v>
      </c>
      <c r="AK1050" s="53">
        <v>1.7145000000000001</v>
      </c>
      <c r="AL1050" s="53">
        <v>0</v>
      </c>
      <c r="AM1050" s="53">
        <v>1.6657000000000002E-2</v>
      </c>
      <c r="AN1050" s="53">
        <v>9.3396999999999994E-2</v>
      </c>
      <c r="AO1050" s="53">
        <v>0</v>
      </c>
      <c r="AP1050" s="53">
        <v>1.6045309999999999</v>
      </c>
      <c r="AQ1050" s="53">
        <v>1.2032309999999999</v>
      </c>
      <c r="AR1050" s="53">
        <v>2.2280999999999999E-2</v>
      </c>
      <c r="AS1050" s="53">
        <v>2.0868999999999999E-2</v>
      </c>
      <c r="AT1050" s="53">
        <v>1.0063409999999999</v>
      </c>
      <c r="AU1050" s="109">
        <v>0</v>
      </c>
      <c r="AV1050" s="109">
        <v>1.2231000000000001E-2</v>
      </c>
    </row>
    <row r="1051" spans="1:48" x14ac:dyDescent="0.3">
      <c r="A1051" s="9">
        <v>1050</v>
      </c>
      <c r="B1051" s="3">
        <v>43172</v>
      </c>
      <c r="C1051" s="112">
        <v>4.137073</v>
      </c>
      <c r="D1051" s="54">
        <v>1.2632000000000001E-2</v>
      </c>
      <c r="E1051" s="112">
        <v>2.0421000000000002E-2</v>
      </c>
      <c r="F1051" s="54">
        <v>3.7271709999999998</v>
      </c>
      <c r="G1051" s="54">
        <v>1.393942</v>
      </c>
      <c r="H1051" s="54">
        <v>4.0022880000000001</v>
      </c>
      <c r="I1051" s="54">
        <v>2.3872000000000001E-2</v>
      </c>
      <c r="J1051" s="54">
        <v>1.531288</v>
      </c>
      <c r="K1051" s="54">
        <v>0.98418600000000001</v>
      </c>
      <c r="L1051" s="54">
        <v>1.4045639999999999</v>
      </c>
      <c r="M1051" s="54">
        <v>0.12670300000000001</v>
      </c>
      <c r="N1051" s="54">
        <v>0</v>
      </c>
      <c r="O1051" s="54">
        <v>9.3627000000000002E-2</v>
      </c>
      <c r="P1051" s="54">
        <v>5.336519</v>
      </c>
      <c r="Q1051" s="54">
        <v>0</v>
      </c>
      <c r="R1051" s="54">
        <v>2.4244999999999999E-2</v>
      </c>
      <c r="S1051" s="54">
        <v>2.5817000000000001</v>
      </c>
      <c r="T1051" s="54">
        <v>2.5194000000000001E-2</v>
      </c>
      <c r="U1051" s="54">
        <v>0</v>
      </c>
      <c r="V1051" s="54">
        <v>0</v>
      </c>
      <c r="W1051" s="54">
        <v>1.3211379999999999</v>
      </c>
      <c r="X1051" s="54">
        <v>1.6358999999999999E-2</v>
      </c>
      <c r="Y1051" s="54">
        <v>1.4866199999999998</v>
      </c>
      <c r="Z1051" s="54">
        <v>0</v>
      </c>
      <c r="AA1051" s="54">
        <v>0</v>
      </c>
      <c r="AB1051" s="54">
        <v>0</v>
      </c>
      <c r="AC1051" s="54">
        <v>0</v>
      </c>
      <c r="AD1051" s="54">
        <v>0</v>
      </c>
      <c r="AE1051" s="54">
        <v>85.940690000000004</v>
      </c>
      <c r="AF1051" s="54">
        <v>6.731541</v>
      </c>
      <c r="AG1051" s="53">
        <v>57.119413000000002</v>
      </c>
      <c r="AH1051" s="53">
        <v>3.9935999999999999E-2</v>
      </c>
      <c r="AI1051" s="54">
        <v>0</v>
      </c>
      <c r="AJ1051" s="54">
        <v>1.3032649999999999</v>
      </c>
      <c r="AK1051" s="53">
        <v>1.7193000000000001</v>
      </c>
      <c r="AL1051" s="53">
        <v>0</v>
      </c>
      <c r="AM1051" s="53">
        <v>1.6462000000000001E-2</v>
      </c>
      <c r="AN1051" s="53">
        <v>9.3322000000000002E-2</v>
      </c>
      <c r="AO1051" s="53">
        <v>0</v>
      </c>
      <c r="AP1051" s="53">
        <v>1.5911949999999999</v>
      </c>
      <c r="AQ1051" s="53">
        <v>1.2032309999999999</v>
      </c>
      <c r="AR1051" s="53">
        <v>2.2204999999999999E-2</v>
      </c>
      <c r="AS1051" s="53">
        <v>2.0833000000000001E-2</v>
      </c>
      <c r="AT1051" s="53">
        <v>1.004996</v>
      </c>
      <c r="AU1051" s="109">
        <v>0</v>
      </c>
      <c r="AV1051" s="109">
        <v>1.2101000000000001E-2</v>
      </c>
    </row>
    <row r="1052" spans="1:48" x14ac:dyDescent="0.3">
      <c r="A1052" s="9">
        <v>1051</v>
      </c>
      <c r="B1052" s="3">
        <v>43171</v>
      </c>
      <c r="C1052" s="112">
        <v>4.1357080000000002</v>
      </c>
      <c r="D1052" s="54">
        <v>1.2628E-2</v>
      </c>
      <c r="E1052" s="112">
        <v>2.0413000000000001E-2</v>
      </c>
      <c r="F1052" s="54">
        <v>3.7296140000000002</v>
      </c>
      <c r="G1052" s="54">
        <v>1.3912640000000001</v>
      </c>
      <c r="H1052" s="54">
        <v>4.0058210000000001</v>
      </c>
      <c r="I1052" s="54">
        <v>2.3900000000000001E-2</v>
      </c>
      <c r="J1052" s="54">
        <v>1.5153589999999999</v>
      </c>
      <c r="K1052" s="54">
        <v>0.97678200000000004</v>
      </c>
      <c r="L1052" s="54">
        <v>1.403187</v>
      </c>
      <c r="M1052" s="54">
        <v>0.126695</v>
      </c>
      <c r="N1052" s="54">
        <v>0</v>
      </c>
      <c r="O1052" s="54">
        <v>9.3592999999999996E-2</v>
      </c>
      <c r="P1052" s="54">
        <v>5.337294</v>
      </c>
      <c r="Q1052" s="54">
        <v>0</v>
      </c>
      <c r="R1052" s="54">
        <v>2.3968E-2</v>
      </c>
      <c r="S1052" s="54">
        <v>2.5478000000000001</v>
      </c>
      <c r="T1052" s="54">
        <v>2.5066999999999999E-2</v>
      </c>
      <c r="U1052" s="54">
        <v>0</v>
      </c>
      <c r="V1052" s="54">
        <v>0</v>
      </c>
      <c r="W1052" s="54">
        <v>1.318991</v>
      </c>
      <c r="X1052" s="54">
        <v>1.6352999999999999E-2</v>
      </c>
      <c r="Y1052" s="54">
        <v>1.4671600000000002</v>
      </c>
      <c r="Z1052" s="54">
        <v>0</v>
      </c>
      <c r="AA1052" s="54">
        <v>0</v>
      </c>
      <c r="AB1052" s="54">
        <v>0</v>
      </c>
      <c r="AC1052" s="54">
        <v>0</v>
      </c>
      <c r="AD1052" s="54">
        <v>0</v>
      </c>
      <c r="AE1052" s="54">
        <v>85.926216999999994</v>
      </c>
      <c r="AF1052" s="54">
        <v>6.6924489999999999</v>
      </c>
      <c r="AG1052" s="53">
        <v>57.178221999999998</v>
      </c>
      <c r="AH1052" s="53">
        <v>3.9896000000000001E-2</v>
      </c>
      <c r="AI1052" s="54">
        <v>0</v>
      </c>
      <c r="AJ1052" s="54">
        <v>1.3003450000000001</v>
      </c>
      <c r="AK1052" s="53">
        <v>1.7163999999999999</v>
      </c>
      <c r="AL1052" s="53">
        <v>0</v>
      </c>
      <c r="AM1052" s="53">
        <v>1.6282000000000001E-2</v>
      </c>
      <c r="AN1052" s="53">
        <v>9.2829999999999996E-2</v>
      </c>
      <c r="AO1052" s="53">
        <v>0</v>
      </c>
      <c r="AP1052" s="53">
        <v>1.5911949999999999</v>
      </c>
      <c r="AQ1052" s="53">
        <v>1.2032309999999999</v>
      </c>
      <c r="AR1052" s="53">
        <v>2.2204999999999999E-2</v>
      </c>
      <c r="AS1052" s="53">
        <v>2.0833000000000001E-2</v>
      </c>
      <c r="AT1052" s="53">
        <v>1.004704</v>
      </c>
      <c r="AU1052" s="109">
        <v>0</v>
      </c>
      <c r="AV1052" s="109">
        <v>1.2165E-2</v>
      </c>
    </row>
    <row r="1053" spans="1:48" x14ac:dyDescent="0.3">
      <c r="A1053" s="9">
        <v>1052</v>
      </c>
      <c r="B1053" s="3">
        <v>43168</v>
      </c>
      <c r="C1053" s="112">
        <v>4.1315780000000002</v>
      </c>
      <c r="D1053" s="54">
        <v>1.2600999999999999E-2</v>
      </c>
      <c r="E1053" s="112">
        <v>2.0389999999999998E-2</v>
      </c>
      <c r="F1053" s="54">
        <v>3.721584</v>
      </c>
      <c r="G1053" s="54">
        <v>1.3899809999999999</v>
      </c>
      <c r="H1053" s="54">
        <v>3.9981420000000001</v>
      </c>
      <c r="I1053" s="54">
        <v>2.3975E-2</v>
      </c>
      <c r="J1053" s="54">
        <v>1.5107889999999999</v>
      </c>
      <c r="K1053" s="54">
        <v>0.97867700000000002</v>
      </c>
      <c r="L1053" s="54">
        <v>1.401994</v>
      </c>
      <c r="M1053" s="54">
        <v>0.12662899999999999</v>
      </c>
      <c r="N1053" s="54">
        <v>0</v>
      </c>
      <c r="O1053" s="54">
        <v>9.3507999999999994E-2</v>
      </c>
      <c r="P1053" s="54">
        <v>5.3366249999999997</v>
      </c>
      <c r="Q1053" s="54">
        <v>0</v>
      </c>
      <c r="R1053" s="54">
        <v>2.3911000000000002E-2</v>
      </c>
      <c r="S1053" s="54">
        <v>2.5448</v>
      </c>
      <c r="T1053" s="54">
        <v>2.4563999999999999E-2</v>
      </c>
      <c r="U1053" s="54">
        <v>0</v>
      </c>
      <c r="V1053" s="54">
        <v>0</v>
      </c>
      <c r="W1053" s="54">
        <v>1.316387</v>
      </c>
      <c r="X1053" s="54">
        <v>1.6336E-2</v>
      </c>
      <c r="Y1053" s="54">
        <v>1.4656400000000001</v>
      </c>
      <c r="Z1053" s="54">
        <v>0</v>
      </c>
      <c r="AA1053" s="54">
        <v>0</v>
      </c>
      <c r="AB1053" s="54">
        <v>0</v>
      </c>
      <c r="AC1053" s="54">
        <v>0</v>
      </c>
      <c r="AD1053" s="54">
        <v>0</v>
      </c>
      <c r="AE1053" s="54">
        <v>85.910537000000005</v>
      </c>
      <c r="AF1053" s="54">
        <v>6.6821609999999998</v>
      </c>
      <c r="AG1053" s="53">
        <v>57.086629000000002</v>
      </c>
      <c r="AH1053" s="53">
        <v>3.9853E-2</v>
      </c>
      <c r="AI1053" s="54">
        <v>0</v>
      </c>
      <c r="AJ1053" s="54">
        <v>1.299072</v>
      </c>
      <c r="AK1053" s="53">
        <v>1.7215</v>
      </c>
      <c r="AL1053" s="53">
        <v>0</v>
      </c>
      <c r="AM1053" s="53">
        <v>1.6400999999999999E-2</v>
      </c>
      <c r="AN1053" s="53">
        <v>9.2669000000000001E-2</v>
      </c>
      <c r="AO1053" s="53">
        <v>0</v>
      </c>
      <c r="AP1053" s="53">
        <v>1.5911949999999999</v>
      </c>
      <c r="AQ1053" s="53">
        <v>1.2032309999999999</v>
      </c>
      <c r="AR1053" s="53">
        <v>2.2204999999999999E-2</v>
      </c>
      <c r="AS1053" s="53">
        <v>2.0833000000000001E-2</v>
      </c>
      <c r="AT1053" s="53">
        <v>1.004238</v>
      </c>
      <c r="AU1053" s="109">
        <v>0</v>
      </c>
      <c r="AV1053" s="109">
        <v>1.2030000000000001E-2</v>
      </c>
    </row>
    <row r="1054" spans="1:48" x14ac:dyDescent="0.3">
      <c r="A1054" s="9">
        <v>1053</v>
      </c>
      <c r="B1054" s="3">
        <v>43167</v>
      </c>
      <c r="C1054" s="112">
        <v>4.1301199999999998</v>
      </c>
      <c r="D1054" s="54">
        <v>1.2584E-2</v>
      </c>
      <c r="E1054" s="112">
        <v>2.0382000000000001E-2</v>
      </c>
      <c r="F1054" s="54">
        <v>3.719849</v>
      </c>
      <c r="G1054" s="54">
        <v>1.3889199999999999</v>
      </c>
      <c r="H1054" s="54">
        <v>3.9918490000000002</v>
      </c>
      <c r="I1054" s="54">
        <v>2.4011000000000001E-2</v>
      </c>
      <c r="J1054" s="54">
        <v>1.515971</v>
      </c>
      <c r="K1054" s="54">
        <v>0.98108700000000004</v>
      </c>
      <c r="L1054" s="54">
        <v>1.4014439999999999</v>
      </c>
      <c r="M1054" s="54">
        <v>0.12667100000000001</v>
      </c>
      <c r="N1054" s="54">
        <v>0</v>
      </c>
      <c r="O1054" s="54">
        <v>9.3481999999999996E-2</v>
      </c>
      <c r="P1054" s="54">
        <v>5.3413510000000004</v>
      </c>
      <c r="Q1054" s="54">
        <v>0</v>
      </c>
      <c r="R1054" s="54">
        <v>2.3900999999999999E-2</v>
      </c>
      <c r="S1054" s="54">
        <v>2.5552999999999999</v>
      </c>
      <c r="T1054" s="54">
        <v>2.4516E-2</v>
      </c>
      <c r="U1054" s="54">
        <v>0</v>
      </c>
      <c r="V1054" s="54">
        <v>0</v>
      </c>
      <c r="W1054" s="54">
        <v>1.3155349999999999</v>
      </c>
      <c r="X1054" s="54">
        <v>1.6330000000000001E-2</v>
      </c>
      <c r="Y1054" s="54">
        <v>1.47177</v>
      </c>
      <c r="Z1054" s="54">
        <v>0</v>
      </c>
      <c r="AA1054" s="54">
        <v>0</v>
      </c>
      <c r="AB1054" s="54">
        <v>0</v>
      </c>
      <c r="AC1054" s="54">
        <v>0</v>
      </c>
      <c r="AD1054" s="54">
        <v>0</v>
      </c>
      <c r="AE1054" s="54">
        <v>85.953101000000004</v>
      </c>
      <c r="AF1054" s="54">
        <v>6.6898460000000002</v>
      </c>
      <c r="AG1054" s="53">
        <v>57.142091000000001</v>
      </c>
      <c r="AH1054" s="53">
        <v>3.9898000000000003E-2</v>
      </c>
      <c r="AI1054" s="54">
        <v>0</v>
      </c>
      <c r="AJ1054" s="54">
        <v>1.2988120000000001</v>
      </c>
      <c r="AK1054" s="53">
        <v>1.7218</v>
      </c>
      <c r="AL1054" s="53">
        <v>0</v>
      </c>
      <c r="AM1054" s="53">
        <v>1.6483000000000001E-2</v>
      </c>
      <c r="AN1054" s="53">
        <v>9.2566999999999997E-2</v>
      </c>
      <c r="AO1054" s="53">
        <v>0</v>
      </c>
      <c r="AP1054" s="53">
        <v>1.5911949999999999</v>
      </c>
      <c r="AQ1054" s="53">
        <v>1.2032309999999999</v>
      </c>
      <c r="AR1054" s="53">
        <v>2.2204999999999999E-2</v>
      </c>
      <c r="AS1054" s="53">
        <v>2.0833000000000001E-2</v>
      </c>
      <c r="AT1054" s="53">
        <v>1.0036830000000001</v>
      </c>
      <c r="AU1054" s="109">
        <v>0</v>
      </c>
      <c r="AV1054" s="109">
        <v>1.2078E-2</v>
      </c>
    </row>
    <row r="1055" spans="1:48" x14ac:dyDescent="0.3">
      <c r="A1055" s="9">
        <v>1054</v>
      </c>
      <c r="B1055" s="3">
        <v>43166</v>
      </c>
      <c r="C1055" s="112">
        <v>4.128736</v>
      </c>
      <c r="D1055" s="54">
        <v>1.2579999999999999E-2</v>
      </c>
      <c r="E1055" s="112">
        <v>2.0374E-2</v>
      </c>
      <c r="F1055" s="54">
        <v>3.7141150000000001</v>
      </c>
      <c r="G1055" s="54">
        <v>1.3897729999999999</v>
      </c>
      <c r="H1055" s="54">
        <v>3.994529</v>
      </c>
      <c r="I1055" s="54">
        <v>2.3928000000000001E-2</v>
      </c>
      <c r="J1055" s="54">
        <v>1.5147360000000001</v>
      </c>
      <c r="K1055" s="54">
        <v>0.976329</v>
      </c>
      <c r="L1055" s="54">
        <v>1.4019969999999999</v>
      </c>
      <c r="M1055" s="54">
        <v>0.12667600000000001</v>
      </c>
      <c r="N1055" s="54">
        <v>0</v>
      </c>
      <c r="O1055" s="54">
        <v>9.3451000000000006E-2</v>
      </c>
      <c r="P1055" s="54">
        <v>5.342123</v>
      </c>
      <c r="Q1055" s="54">
        <v>0</v>
      </c>
      <c r="R1055" s="54">
        <v>2.3678999999999999E-2</v>
      </c>
      <c r="S1055" s="54">
        <v>2.5368000000000004</v>
      </c>
      <c r="T1055" s="54">
        <v>2.4348999999999999E-2</v>
      </c>
      <c r="U1055" s="54">
        <v>0</v>
      </c>
      <c r="V1055" s="54">
        <v>0</v>
      </c>
      <c r="W1055" s="54">
        <v>1.31545</v>
      </c>
      <c r="X1055" s="54">
        <v>1.6324000000000002E-2</v>
      </c>
      <c r="Y1055" s="54">
        <v>1.4612500000000002</v>
      </c>
      <c r="Z1055" s="54">
        <v>0</v>
      </c>
      <c r="AA1055" s="54">
        <v>0</v>
      </c>
      <c r="AB1055" s="54">
        <v>0</v>
      </c>
      <c r="AC1055" s="54">
        <v>0</v>
      </c>
      <c r="AD1055" s="54">
        <v>0</v>
      </c>
      <c r="AE1055" s="54">
        <v>85.968335999999994</v>
      </c>
      <c r="AF1055" s="54">
        <v>6.6832700000000003</v>
      </c>
      <c r="AG1055" s="53">
        <v>57.160156999999998</v>
      </c>
      <c r="AH1055" s="53">
        <v>3.9954000000000003E-2</v>
      </c>
      <c r="AI1055" s="54">
        <v>0</v>
      </c>
      <c r="AJ1055" s="54">
        <v>1.298697</v>
      </c>
      <c r="AK1055" s="53">
        <v>1.7131000000000001</v>
      </c>
      <c r="AL1055" s="53">
        <v>0</v>
      </c>
      <c r="AM1055" s="53">
        <v>1.6490999999999999E-2</v>
      </c>
      <c r="AN1055" s="53">
        <v>9.1827000000000006E-2</v>
      </c>
      <c r="AO1055" s="53">
        <v>0</v>
      </c>
      <c r="AP1055" s="53">
        <v>1.5911949999999999</v>
      </c>
      <c r="AQ1055" s="53">
        <v>1.2032309999999999</v>
      </c>
      <c r="AR1055" s="53">
        <v>2.2204999999999999E-2</v>
      </c>
      <c r="AS1055" s="53">
        <v>2.0833000000000001E-2</v>
      </c>
      <c r="AT1055" s="53">
        <v>1.004637</v>
      </c>
      <c r="AU1055" s="109">
        <v>0</v>
      </c>
      <c r="AV1055" s="109">
        <v>1.2211E-2</v>
      </c>
    </row>
    <row r="1056" spans="1:48" x14ac:dyDescent="0.3">
      <c r="A1056" s="9">
        <v>1055</v>
      </c>
      <c r="B1056" s="3">
        <v>43165</v>
      </c>
      <c r="C1056" s="112">
        <v>4.1272859999999998</v>
      </c>
      <c r="D1056" s="54">
        <v>1.2574999999999999E-2</v>
      </c>
      <c r="E1056" s="112">
        <v>2.0365999999999999E-2</v>
      </c>
      <c r="F1056" s="54">
        <v>3.708272</v>
      </c>
      <c r="G1056" s="54">
        <v>1.388609</v>
      </c>
      <c r="H1056" s="54">
        <v>4.0090320000000004</v>
      </c>
      <c r="I1056" s="54">
        <v>2.4022999999999999E-2</v>
      </c>
      <c r="J1056" s="54">
        <v>1.5149820000000001</v>
      </c>
      <c r="K1056" s="54">
        <v>0.97808700000000004</v>
      </c>
      <c r="L1056" s="54">
        <v>1.4007860000000001</v>
      </c>
      <c r="M1056" s="54">
        <v>0.12664700000000001</v>
      </c>
      <c r="N1056" s="54">
        <v>0</v>
      </c>
      <c r="O1056" s="54">
        <v>9.3422000000000005E-2</v>
      </c>
      <c r="P1056" s="54">
        <v>5.341259</v>
      </c>
      <c r="Q1056" s="54">
        <v>0</v>
      </c>
      <c r="R1056" s="54">
        <v>2.3682000000000002E-2</v>
      </c>
      <c r="S1056" s="54">
        <v>2.5488</v>
      </c>
      <c r="T1056" s="54">
        <v>2.4251999999999999E-2</v>
      </c>
      <c r="U1056" s="54">
        <v>0</v>
      </c>
      <c r="V1056" s="54">
        <v>0</v>
      </c>
      <c r="W1056" s="54">
        <v>1.314921</v>
      </c>
      <c r="X1056" s="54">
        <v>1.6317999999999999E-2</v>
      </c>
      <c r="Y1056" s="54">
        <v>1.4682200000000001</v>
      </c>
      <c r="Z1056" s="54">
        <v>0</v>
      </c>
      <c r="AA1056" s="54">
        <v>0</v>
      </c>
      <c r="AB1056" s="54">
        <v>0</v>
      </c>
      <c r="AC1056" s="54">
        <v>0</v>
      </c>
      <c r="AD1056" s="54">
        <v>0</v>
      </c>
      <c r="AE1056" s="54">
        <v>85.963313999999997</v>
      </c>
      <c r="AF1056" s="54">
        <v>6.6761270000000001</v>
      </c>
      <c r="AG1056" s="53">
        <v>57.079442999999998</v>
      </c>
      <c r="AH1056" s="53">
        <v>3.9731000000000002E-2</v>
      </c>
      <c r="AI1056" s="54">
        <v>0</v>
      </c>
      <c r="AJ1056" s="54">
        <v>1.297455</v>
      </c>
      <c r="AK1056" s="53">
        <v>1.7173</v>
      </c>
      <c r="AL1056" s="53">
        <v>0</v>
      </c>
      <c r="AM1056" s="53">
        <v>1.6426E-2</v>
      </c>
      <c r="AN1056" s="53">
        <v>9.1827000000000006E-2</v>
      </c>
      <c r="AO1056" s="53">
        <v>0</v>
      </c>
      <c r="AP1056" s="53">
        <v>1.587048</v>
      </c>
      <c r="AQ1056" s="53">
        <v>1.2032309999999999</v>
      </c>
      <c r="AR1056" s="53">
        <v>2.2126E-2</v>
      </c>
      <c r="AS1056" s="53">
        <v>2.0784E-2</v>
      </c>
      <c r="AT1056" s="53">
        <v>1.0036830000000001</v>
      </c>
      <c r="AU1056" s="109">
        <v>0</v>
      </c>
      <c r="AV1056" s="109">
        <v>1.223E-2</v>
      </c>
    </row>
    <row r="1057" spans="1:48" x14ac:dyDescent="0.3">
      <c r="A1057" s="9">
        <v>1056</v>
      </c>
      <c r="B1057" s="3">
        <v>43164</v>
      </c>
      <c r="C1057" s="112">
        <v>4.1258790000000003</v>
      </c>
      <c r="D1057" s="54">
        <v>1.2571000000000001E-2</v>
      </c>
      <c r="E1057" s="112">
        <v>2.0358999999999999E-2</v>
      </c>
      <c r="F1057" s="54">
        <v>3.7047189999999999</v>
      </c>
      <c r="G1057" s="54">
        <v>1.3872770000000001</v>
      </c>
      <c r="H1057" s="54">
        <v>3.996299</v>
      </c>
      <c r="I1057" s="54">
        <v>2.3866999999999999E-2</v>
      </c>
      <c r="J1057" s="54">
        <v>1.517784</v>
      </c>
      <c r="K1057" s="54">
        <v>0.97875000000000001</v>
      </c>
      <c r="L1057" s="54">
        <v>1.3998470000000001</v>
      </c>
      <c r="M1057" s="54">
        <v>0.12668299999999999</v>
      </c>
      <c r="N1057" s="54">
        <v>0</v>
      </c>
      <c r="O1057" s="54">
        <v>9.3389E-2</v>
      </c>
      <c r="P1057" s="54">
        <v>5.3457670000000004</v>
      </c>
      <c r="Q1057" s="54">
        <v>0</v>
      </c>
      <c r="R1057" s="54">
        <v>2.3633000000000001E-2</v>
      </c>
      <c r="S1057" s="54">
        <v>2.5413000000000001</v>
      </c>
      <c r="T1057" s="54">
        <v>2.3941E-2</v>
      </c>
      <c r="U1057" s="54">
        <v>0</v>
      </c>
      <c r="V1057" s="54">
        <v>0</v>
      </c>
      <c r="W1057" s="54">
        <v>1.3135129999999999</v>
      </c>
      <c r="X1057" s="54">
        <v>1.6313000000000001E-2</v>
      </c>
      <c r="Y1057" s="54">
        <v>1.4639899999999999</v>
      </c>
      <c r="Z1057" s="54">
        <v>0</v>
      </c>
      <c r="AA1057" s="54">
        <v>0</v>
      </c>
      <c r="AB1057" s="54">
        <v>0</v>
      </c>
      <c r="AC1057" s="54">
        <v>0</v>
      </c>
      <c r="AD1057" s="54">
        <v>0</v>
      </c>
      <c r="AE1057" s="54">
        <v>86.008064000000005</v>
      </c>
      <c r="AF1057" s="54">
        <v>6.672587</v>
      </c>
      <c r="AG1057" s="53">
        <v>56.989949000000003</v>
      </c>
      <c r="AH1057" s="53">
        <v>3.9675000000000002E-2</v>
      </c>
      <c r="AI1057" s="54">
        <v>0</v>
      </c>
      <c r="AJ1057" s="54">
        <v>1.296829</v>
      </c>
      <c r="AK1057" s="53">
        <v>1.7156</v>
      </c>
      <c r="AL1057" s="53">
        <v>0</v>
      </c>
      <c r="AM1057" s="53">
        <v>1.6428999999999999E-2</v>
      </c>
      <c r="AN1057" s="53">
        <v>9.1533000000000003E-2</v>
      </c>
      <c r="AO1057" s="53">
        <v>0</v>
      </c>
      <c r="AP1057" s="53">
        <v>1.587048</v>
      </c>
      <c r="AQ1057" s="53">
        <v>1.2032309999999999</v>
      </c>
      <c r="AR1057" s="53">
        <v>2.2126E-2</v>
      </c>
      <c r="AS1057" s="53">
        <v>2.0784E-2</v>
      </c>
      <c r="AT1057" s="53">
        <v>1.003404</v>
      </c>
      <c r="AU1057" s="109">
        <v>0</v>
      </c>
      <c r="AV1057" s="109">
        <v>1.2119E-2</v>
      </c>
    </row>
    <row r="1058" spans="1:48" x14ac:dyDescent="0.3">
      <c r="A1058" s="9">
        <v>1057</v>
      </c>
      <c r="B1058" s="3">
        <v>43161</v>
      </c>
      <c r="C1058" s="112">
        <v>4.1218300000000001</v>
      </c>
      <c r="D1058" s="54">
        <v>1.2555999999999999E-2</v>
      </c>
      <c r="E1058" s="112">
        <v>2.0334999999999999E-2</v>
      </c>
      <c r="F1058" s="54">
        <v>3.7109559999999999</v>
      </c>
      <c r="G1058" s="54">
        <v>1.385948</v>
      </c>
      <c r="H1058" s="54">
        <v>4.0005430000000004</v>
      </c>
      <c r="I1058" s="54">
        <v>2.3696999999999999E-2</v>
      </c>
      <c r="J1058" s="54">
        <v>1.525474</v>
      </c>
      <c r="K1058" s="54">
        <v>0.98504000000000003</v>
      </c>
      <c r="L1058" s="54">
        <v>1.3978980000000001</v>
      </c>
      <c r="M1058" s="54">
        <v>0.126557</v>
      </c>
      <c r="N1058" s="54">
        <v>0</v>
      </c>
      <c r="O1058" s="54">
        <v>9.3298000000000006E-2</v>
      </c>
      <c r="P1058" s="54">
        <v>5.3397769999999998</v>
      </c>
      <c r="Q1058" s="54">
        <v>0</v>
      </c>
      <c r="R1058" s="54">
        <v>2.3788E-2</v>
      </c>
      <c r="S1058" s="54">
        <v>2.5629</v>
      </c>
      <c r="T1058" s="54">
        <v>2.3768999999999998E-2</v>
      </c>
      <c r="U1058" s="54">
        <v>0</v>
      </c>
      <c r="V1058" s="54">
        <v>0</v>
      </c>
      <c r="W1058" s="54">
        <v>1.3140499999999999</v>
      </c>
      <c r="X1058" s="54">
        <v>1.6295E-2</v>
      </c>
      <c r="Y1058" s="54">
        <v>1.4765300000000001</v>
      </c>
      <c r="Z1058" s="54">
        <v>0</v>
      </c>
      <c r="AA1058" s="54">
        <v>0</v>
      </c>
      <c r="AB1058" s="54">
        <v>0</v>
      </c>
      <c r="AC1058" s="54">
        <v>0</v>
      </c>
      <c r="AD1058" s="54">
        <v>0</v>
      </c>
      <c r="AE1058" s="54">
        <v>85.924955999999995</v>
      </c>
      <c r="AF1058" s="54">
        <v>6.7013939999999996</v>
      </c>
      <c r="AG1058" s="53">
        <v>57.000284999999998</v>
      </c>
      <c r="AH1058" s="53">
        <v>3.9576E-2</v>
      </c>
      <c r="AI1058" s="54">
        <v>0</v>
      </c>
      <c r="AJ1058" s="54">
        <v>1.297774</v>
      </c>
      <c r="AK1058" s="53">
        <v>1.7164999999999999</v>
      </c>
      <c r="AL1058" s="53">
        <v>0</v>
      </c>
      <c r="AM1058" s="53">
        <v>1.6413000000000001E-2</v>
      </c>
      <c r="AN1058" s="53">
        <v>9.1781000000000001E-2</v>
      </c>
      <c r="AO1058" s="53">
        <v>0</v>
      </c>
      <c r="AP1058" s="53">
        <v>1.587048</v>
      </c>
      <c r="AQ1058" s="53">
        <v>1.2032309999999999</v>
      </c>
      <c r="AR1058" s="53">
        <v>2.2126E-2</v>
      </c>
      <c r="AS1058" s="53">
        <v>2.0784E-2</v>
      </c>
      <c r="AT1058" s="53">
        <v>1.0029950000000001</v>
      </c>
      <c r="AU1058" s="109">
        <v>0</v>
      </c>
      <c r="AV1058" s="109">
        <v>1.213E-2</v>
      </c>
    </row>
    <row r="1059" spans="1:48" x14ac:dyDescent="0.3">
      <c r="A1059" s="9">
        <v>1058</v>
      </c>
      <c r="B1059" s="3">
        <v>43160</v>
      </c>
      <c r="C1059" s="112">
        <v>4.1204890000000001</v>
      </c>
      <c r="D1059" s="54">
        <v>1.2551E-2</v>
      </c>
      <c r="E1059" s="112">
        <v>2.0327000000000001E-2</v>
      </c>
      <c r="F1059" s="54">
        <v>3.720081</v>
      </c>
      <c r="G1059" s="54">
        <v>1.3866000000000001</v>
      </c>
      <c r="H1059" s="54">
        <v>3.9905650000000001</v>
      </c>
      <c r="I1059" s="54">
        <v>2.3813000000000001E-2</v>
      </c>
      <c r="J1059" s="54">
        <v>1.538907</v>
      </c>
      <c r="K1059" s="54">
        <v>0.99364699999999995</v>
      </c>
      <c r="L1059" s="54">
        <v>1.3977999999999999</v>
      </c>
      <c r="M1059" s="54">
        <v>0.12653400000000001</v>
      </c>
      <c r="N1059" s="54">
        <v>0</v>
      </c>
      <c r="O1059" s="54">
        <v>9.3265000000000001E-2</v>
      </c>
      <c r="P1059" s="54">
        <v>5.3394079999999997</v>
      </c>
      <c r="Q1059" s="54">
        <v>0</v>
      </c>
      <c r="R1059" s="54">
        <v>2.3893000000000001E-2</v>
      </c>
      <c r="S1059" s="54">
        <v>2.5758999999999999</v>
      </c>
      <c r="T1059" s="54">
        <v>2.4093E-2</v>
      </c>
      <c r="U1059" s="54">
        <v>0</v>
      </c>
      <c r="V1059" s="54">
        <v>0</v>
      </c>
      <c r="W1059" s="54">
        <v>1.314792</v>
      </c>
      <c r="X1059" s="54">
        <v>1.6289000000000001E-2</v>
      </c>
      <c r="Y1059" s="54">
        <v>1.4841099999999998</v>
      </c>
      <c r="Z1059" s="54">
        <v>0</v>
      </c>
      <c r="AA1059" s="54">
        <v>0</v>
      </c>
      <c r="AB1059" s="54">
        <v>0</v>
      </c>
      <c r="AC1059" s="54">
        <v>0</v>
      </c>
      <c r="AD1059" s="54">
        <v>0</v>
      </c>
      <c r="AE1059" s="54">
        <v>85.928571000000005</v>
      </c>
      <c r="AF1059" s="54">
        <v>6.7409189999999999</v>
      </c>
      <c r="AG1059" s="53">
        <v>57.032756999999997</v>
      </c>
      <c r="AH1059" s="53">
        <v>3.9473000000000001E-2</v>
      </c>
      <c r="AI1059" s="54">
        <v>0</v>
      </c>
      <c r="AJ1059" s="54">
        <v>1.297234</v>
      </c>
      <c r="AK1059" s="53">
        <v>1.7046999999999999</v>
      </c>
      <c r="AL1059" s="53">
        <v>0</v>
      </c>
      <c r="AM1059" s="53">
        <v>1.6650000000000002E-2</v>
      </c>
      <c r="AN1059" s="53">
        <v>9.1994999999999993E-2</v>
      </c>
      <c r="AO1059" s="53">
        <v>0</v>
      </c>
      <c r="AP1059" s="53">
        <v>1.587048</v>
      </c>
      <c r="AQ1059" s="53">
        <v>1.2032309999999999</v>
      </c>
      <c r="AR1059" s="53">
        <v>2.2126E-2</v>
      </c>
      <c r="AS1059" s="53">
        <v>2.0784E-2</v>
      </c>
      <c r="AT1059" s="53">
        <v>1.0027999999999999</v>
      </c>
      <c r="AU1059" s="109">
        <v>0</v>
      </c>
      <c r="AV1059" s="109">
        <v>1.2119E-2</v>
      </c>
    </row>
    <row r="1060" spans="1:48" x14ac:dyDescent="0.3">
      <c r="A1060" s="9">
        <v>1059</v>
      </c>
      <c r="B1060" s="3">
        <v>43159</v>
      </c>
      <c r="C1060" s="112">
        <v>4.1191329999999997</v>
      </c>
      <c r="D1060" s="54">
        <v>1.2547000000000001E-2</v>
      </c>
      <c r="E1060" s="112">
        <v>2.0319E-2</v>
      </c>
      <c r="F1060" s="54">
        <v>3.712869</v>
      </c>
      <c r="G1060" s="54">
        <v>1.3842950000000001</v>
      </c>
      <c r="H1060" s="54">
        <v>3.9757950000000002</v>
      </c>
      <c r="I1060" s="54">
        <v>2.3973999999999999E-2</v>
      </c>
      <c r="J1060" s="54">
        <v>1.529879</v>
      </c>
      <c r="K1060" s="54">
        <v>0.99385299999999999</v>
      </c>
      <c r="L1060" s="54">
        <v>1.3961060000000001</v>
      </c>
      <c r="M1060" s="54">
        <v>0.12653400000000001</v>
      </c>
      <c r="N1060" s="54">
        <v>0</v>
      </c>
      <c r="O1060" s="54">
        <v>9.3233999999999997E-2</v>
      </c>
      <c r="P1060" s="54">
        <v>5.3402849999999997</v>
      </c>
      <c r="Q1060" s="54">
        <v>0</v>
      </c>
      <c r="R1060" s="54">
        <v>2.3805E-2</v>
      </c>
      <c r="S1060" s="54">
        <v>2.5630000000000002</v>
      </c>
      <c r="T1060" s="54">
        <v>2.4178999999999999E-2</v>
      </c>
      <c r="U1060" s="54">
        <v>0</v>
      </c>
      <c r="V1060" s="54">
        <v>0</v>
      </c>
      <c r="W1060" s="54">
        <v>1.3170930000000001</v>
      </c>
      <c r="X1060" s="54">
        <v>1.6282999999999999E-2</v>
      </c>
      <c r="Y1060" s="54">
        <v>1.4766299999999999</v>
      </c>
      <c r="Z1060" s="54">
        <v>0</v>
      </c>
      <c r="AA1060" s="54">
        <v>0</v>
      </c>
      <c r="AB1060" s="54">
        <v>0</v>
      </c>
      <c r="AC1060" s="54">
        <v>0</v>
      </c>
      <c r="AD1060" s="54">
        <v>0</v>
      </c>
      <c r="AE1060" s="54">
        <v>85.931668999999999</v>
      </c>
      <c r="AF1060" s="54">
        <v>6.7300389999999997</v>
      </c>
      <c r="AG1060" s="53">
        <v>56.999316999999998</v>
      </c>
      <c r="AH1060" s="53">
        <v>3.9435999999999999E-2</v>
      </c>
      <c r="AI1060" s="54">
        <v>0</v>
      </c>
      <c r="AJ1060" s="54">
        <v>1.2984439999999999</v>
      </c>
      <c r="AK1060" s="53">
        <v>1.6945000000000001</v>
      </c>
      <c r="AL1060" s="53">
        <v>0</v>
      </c>
      <c r="AM1060" s="53">
        <v>1.6684000000000001E-2</v>
      </c>
      <c r="AN1060" s="53">
        <v>9.171E-2</v>
      </c>
      <c r="AO1060" s="53">
        <v>0</v>
      </c>
      <c r="AP1060" s="53">
        <v>1.578368</v>
      </c>
      <c r="AQ1060" s="53">
        <v>1.2032309999999999</v>
      </c>
      <c r="AR1060" s="53">
        <v>2.2109E-2</v>
      </c>
      <c r="AS1060" s="53">
        <v>2.078E-2</v>
      </c>
      <c r="AT1060" s="53">
        <v>1.001233</v>
      </c>
      <c r="AU1060" s="109">
        <v>0</v>
      </c>
      <c r="AV1060" s="109">
        <v>1.2186000000000001E-2</v>
      </c>
    </row>
    <row r="1061" spans="1:48" x14ac:dyDescent="0.3">
      <c r="A1061" s="9">
        <v>1060</v>
      </c>
      <c r="B1061" s="3">
        <v>43158</v>
      </c>
      <c r="C1061" s="112">
        <v>4.1178030000000003</v>
      </c>
      <c r="D1061" s="54">
        <v>1.2543E-2</v>
      </c>
      <c r="E1061" s="112">
        <v>2.0310999999999999E-2</v>
      </c>
      <c r="F1061" s="54">
        <v>3.7072099999999999</v>
      </c>
      <c r="G1061" s="54">
        <v>1.3849849999999999</v>
      </c>
      <c r="H1061" s="54">
        <v>3.9636969999999998</v>
      </c>
      <c r="I1061" s="54">
        <v>2.4015999999999999E-2</v>
      </c>
      <c r="J1061" s="54">
        <v>1.532545</v>
      </c>
      <c r="K1061" s="54">
        <v>0.99432900000000002</v>
      </c>
      <c r="L1061" s="54">
        <v>1.396801</v>
      </c>
      <c r="M1061" s="54">
        <v>0.126498</v>
      </c>
      <c r="N1061" s="54">
        <v>0</v>
      </c>
      <c r="O1061" s="54">
        <v>9.3203999999999995E-2</v>
      </c>
      <c r="P1061" s="54">
        <v>5.338374</v>
      </c>
      <c r="Q1061" s="54">
        <v>0</v>
      </c>
      <c r="R1061" s="54">
        <v>2.3847E-2</v>
      </c>
      <c r="S1061" s="54">
        <v>2.5635000000000003</v>
      </c>
      <c r="T1061" s="54">
        <v>2.4414000000000002E-2</v>
      </c>
      <c r="U1061" s="54">
        <v>0</v>
      </c>
      <c r="V1061" s="54">
        <v>0</v>
      </c>
      <c r="W1061" s="54">
        <v>1.3163119999999999</v>
      </c>
      <c r="X1061" s="54">
        <v>1.6277E-2</v>
      </c>
      <c r="Y1061" s="54">
        <v>1.4766000000000001</v>
      </c>
      <c r="Z1061" s="54">
        <v>0</v>
      </c>
      <c r="AA1061" s="54">
        <v>0</v>
      </c>
      <c r="AB1061" s="54">
        <v>0</v>
      </c>
      <c r="AC1061" s="54">
        <v>0</v>
      </c>
      <c r="AD1061" s="54">
        <v>0</v>
      </c>
      <c r="AE1061" s="54">
        <v>85.899039999999999</v>
      </c>
      <c r="AF1061" s="54">
        <v>6.7343250000000001</v>
      </c>
      <c r="AG1061" s="53">
        <v>56.984865999999997</v>
      </c>
      <c r="AH1061" s="53">
        <v>3.9351999999999998E-2</v>
      </c>
      <c r="AI1061" s="54">
        <v>0</v>
      </c>
      <c r="AJ1061" s="54">
        <v>1.2973859999999999</v>
      </c>
      <c r="AK1061" s="53">
        <v>1.6954</v>
      </c>
      <c r="AL1061" s="53">
        <v>0</v>
      </c>
      <c r="AM1061" s="53">
        <v>1.669E-2</v>
      </c>
      <c r="AN1061" s="53">
        <v>9.1772999999999993E-2</v>
      </c>
      <c r="AO1061" s="53">
        <v>0</v>
      </c>
      <c r="AP1061" s="53">
        <v>1.5762240000000001</v>
      </c>
      <c r="AQ1061" s="53">
        <v>1.199184</v>
      </c>
      <c r="AR1061" s="53">
        <v>2.2061999999999998E-2</v>
      </c>
      <c r="AS1061" s="53">
        <v>2.0733999999999999E-2</v>
      </c>
      <c r="AT1061" s="53">
        <v>1.002518</v>
      </c>
      <c r="AU1061" s="109">
        <v>0</v>
      </c>
      <c r="AV1061" s="109">
        <v>1.2271000000000001E-2</v>
      </c>
    </row>
    <row r="1062" spans="1:48" x14ac:dyDescent="0.3">
      <c r="A1062" s="9">
        <v>1061</v>
      </c>
      <c r="B1062" s="3">
        <v>43157</v>
      </c>
      <c r="C1062" s="112">
        <v>4.1164579999999997</v>
      </c>
      <c r="D1062" s="54">
        <v>1.2538000000000001E-2</v>
      </c>
      <c r="E1062" s="112">
        <v>2.0303000000000002E-2</v>
      </c>
      <c r="F1062" s="54">
        <v>3.7055850000000001</v>
      </c>
      <c r="G1062" s="54">
        <v>1.383464</v>
      </c>
      <c r="H1062" s="54">
        <v>3.9684339999999998</v>
      </c>
      <c r="I1062" s="54">
        <v>2.3900000000000001E-2</v>
      </c>
      <c r="J1062" s="54">
        <v>1.5224800000000001</v>
      </c>
      <c r="K1062" s="54">
        <v>0.98992500000000005</v>
      </c>
      <c r="L1062" s="54">
        <v>1.395543</v>
      </c>
      <c r="M1062" s="54">
        <v>0.12643199999999999</v>
      </c>
      <c r="N1062" s="54">
        <v>0</v>
      </c>
      <c r="O1062" s="54">
        <v>9.3173000000000006E-2</v>
      </c>
      <c r="P1062" s="54">
        <v>5.3352459999999997</v>
      </c>
      <c r="Q1062" s="54">
        <v>0</v>
      </c>
      <c r="R1062" s="54">
        <v>2.3837000000000001E-2</v>
      </c>
      <c r="S1062" s="54">
        <v>2.5339</v>
      </c>
      <c r="T1062" s="54">
        <v>2.4066000000000001E-2</v>
      </c>
      <c r="U1062" s="54">
        <v>0</v>
      </c>
      <c r="V1062" s="54">
        <v>0</v>
      </c>
      <c r="W1062" s="54">
        <v>1.3127580000000001</v>
      </c>
      <c r="X1062" s="54">
        <v>1.6271999999999998E-2</v>
      </c>
      <c r="Y1062" s="54">
        <v>1.4598100000000001</v>
      </c>
      <c r="Z1062" s="54">
        <v>0</v>
      </c>
      <c r="AA1062" s="54">
        <v>0</v>
      </c>
      <c r="AB1062" s="54">
        <v>0</v>
      </c>
      <c r="AC1062" s="54">
        <v>0</v>
      </c>
      <c r="AD1062" s="54">
        <v>0</v>
      </c>
      <c r="AE1062" s="54">
        <v>85.847308999999996</v>
      </c>
      <c r="AF1062" s="54">
        <v>6.7103089999999996</v>
      </c>
      <c r="AG1062" s="53">
        <v>56.932181</v>
      </c>
      <c r="AH1062" s="53">
        <v>3.9322999999999997E-2</v>
      </c>
      <c r="AI1062" s="54">
        <v>0</v>
      </c>
      <c r="AJ1062" s="54">
        <v>1.294673</v>
      </c>
      <c r="AK1062" s="53">
        <v>1.6963999999999999</v>
      </c>
      <c r="AL1062" s="53">
        <v>0</v>
      </c>
      <c r="AM1062" s="53">
        <v>1.6614E-2</v>
      </c>
      <c r="AN1062" s="53">
        <v>9.1846999999999998E-2</v>
      </c>
      <c r="AO1062" s="53">
        <v>0</v>
      </c>
      <c r="AP1062" s="53">
        <v>1.5762240000000001</v>
      </c>
      <c r="AQ1062" s="53">
        <v>1.199184</v>
      </c>
      <c r="AR1062" s="53">
        <v>2.2061999999999998E-2</v>
      </c>
      <c r="AS1062" s="53">
        <v>2.0733999999999999E-2</v>
      </c>
      <c r="AT1062" s="53">
        <v>1.001862</v>
      </c>
      <c r="AU1062" s="109">
        <v>0</v>
      </c>
      <c r="AV1062" s="109">
        <v>1.2227999999999999E-2</v>
      </c>
    </row>
    <row r="1063" spans="1:48" x14ac:dyDescent="0.3">
      <c r="A1063" s="9">
        <v>1062</v>
      </c>
      <c r="B1063" s="3">
        <v>43154</v>
      </c>
      <c r="C1063" s="112">
        <v>4.1124179999999999</v>
      </c>
      <c r="D1063" s="54">
        <v>1.2525E-2</v>
      </c>
      <c r="E1063" s="112">
        <v>2.0279999999999999E-2</v>
      </c>
      <c r="F1063" s="54">
        <v>3.7112560000000001</v>
      </c>
      <c r="G1063" s="54">
        <v>1.3827719999999999</v>
      </c>
      <c r="H1063" s="54">
        <v>3.9842379999999999</v>
      </c>
      <c r="I1063" s="54">
        <v>2.3897000000000002E-2</v>
      </c>
      <c r="J1063" s="54">
        <v>1.5128459999999999</v>
      </c>
      <c r="K1063" s="54">
        <v>0.99068999999999996</v>
      </c>
      <c r="L1063" s="54">
        <v>1.395508</v>
      </c>
      <c r="M1063" s="54">
        <v>0.126308</v>
      </c>
      <c r="N1063" s="54">
        <v>0</v>
      </c>
      <c r="O1063" s="54">
        <v>9.3078999999999995E-2</v>
      </c>
      <c r="P1063" s="54">
        <v>5.3283040000000002</v>
      </c>
      <c r="Q1063" s="54">
        <v>0</v>
      </c>
      <c r="R1063" s="54">
        <v>2.3719E-2</v>
      </c>
      <c r="S1063" s="54">
        <v>2.5135000000000001</v>
      </c>
      <c r="T1063" s="54">
        <v>2.3734999999999999E-2</v>
      </c>
      <c r="U1063" s="54">
        <v>0</v>
      </c>
      <c r="V1063" s="54">
        <v>0</v>
      </c>
      <c r="W1063" s="54">
        <v>1.3104499999999999</v>
      </c>
      <c r="X1063" s="54">
        <v>1.6254999999999999E-2</v>
      </c>
      <c r="Y1063" s="54">
        <v>1.4482600000000001</v>
      </c>
      <c r="Z1063" s="54">
        <v>0</v>
      </c>
      <c r="AA1063" s="54">
        <v>0</v>
      </c>
      <c r="AB1063" s="54">
        <v>0</v>
      </c>
      <c r="AC1063" s="54">
        <v>0</v>
      </c>
      <c r="AD1063" s="54">
        <v>0</v>
      </c>
      <c r="AE1063" s="54">
        <v>85.745585000000005</v>
      </c>
      <c r="AF1063" s="54">
        <v>6.6854139999999997</v>
      </c>
      <c r="AG1063" s="53">
        <v>56.978572</v>
      </c>
      <c r="AH1063" s="53">
        <v>3.9246000000000003E-2</v>
      </c>
      <c r="AI1063" s="54">
        <v>0</v>
      </c>
      <c r="AJ1063" s="54">
        <v>1.2927789999999999</v>
      </c>
      <c r="AK1063" s="53">
        <v>1.6923000000000001</v>
      </c>
      <c r="AL1063" s="53">
        <v>0</v>
      </c>
      <c r="AM1063" s="53">
        <v>1.6594999999999999E-2</v>
      </c>
      <c r="AN1063" s="53">
        <v>9.1632000000000005E-2</v>
      </c>
      <c r="AO1063" s="53">
        <v>0</v>
      </c>
      <c r="AP1063" s="53">
        <v>1.5762240000000001</v>
      </c>
      <c r="AQ1063" s="53">
        <v>1.199184</v>
      </c>
      <c r="AR1063" s="53">
        <v>2.2061999999999998E-2</v>
      </c>
      <c r="AS1063" s="53">
        <v>2.0733999999999999E-2</v>
      </c>
      <c r="AT1063" s="53">
        <v>1.000602</v>
      </c>
      <c r="AU1063" s="109">
        <v>0</v>
      </c>
      <c r="AV1063" s="109">
        <v>1.2246999999999999E-2</v>
      </c>
    </row>
    <row r="1064" spans="1:48" x14ac:dyDescent="0.3">
      <c r="A1064" s="9">
        <v>1063</v>
      </c>
      <c r="B1064" s="3">
        <v>43153</v>
      </c>
      <c r="C1064" s="112">
        <v>4.1110600000000002</v>
      </c>
      <c r="D1064" s="54">
        <v>1.252E-2</v>
      </c>
      <c r="E1064" s="112">
        <v>2.0271999999999998E-2</v>
      </c>
      <c r="F1064" s="54">
        <v>3.702207</v>
      </c>
      <c r="G1064" s="54">
        <v>1.381769</v>
      </c>
      <c r="H1064" s="54">
        <v>3.9713500000000002</v>
      </c>
      <c r="I1064" s="54">
        <v>2.3893999999999999E-2</v>
      </c>
      <c r="J1064" s="54">
        <v>1.5047349999999999</v>
      </c>
      <c r="K1064" s="54">
        <v>0.97920300000000005</v>
      </c>
      <c r="L1064" s="54">
        <v>1.3944970000000001</v>
      </c>
      <c r="M1064" s="54">
        <v>0.126278</v>
      </c>
      <c r="N1064" s="54">
        <v>0</v>
      </c>
      <c r="O1064" s="54">
        <v>9.3048000000000006E-2</v>
      </c>
      <c r="P1064" s="54">
        <v>5.3275639999999997</v>
      </c>
      <c r="Q1064" s="54">
        <v>0</v>
      </c>
      <c r="R1064" s="54">
        <v>2.3632E-2</v>
      </c>
      <c r="S1064" s="54">
        <v>2.5011999999999999</v>
      </c>
      <c r="T1064" s="54">
        <v>2.3649E-2</v>
      </c>
      <c r="U1064" s="54">
        <v>0</v>
      </c>
      <c r="V1064" s="54">
        <v>0</v>
      </c>
      <c r="W1064" s="54">
        <v>1.3067580000000001</v>
      </c>
      <c r="X1064" s="54">
        <v>1.6247999999999999E-2</v>
      </c>
      <c r="Y1064" s="54">
        <v>1.4412</v>
      </c>
      <c r="Z1064" s="54">
        <v>0</v>
      </c>
      <c r="AA1064" s="54">
        <v>0</v>
      </c>
      <c r="AB1064" s="54">
        <v>0</v>
      </c>
      <c r="AC1064" s="54">
        <v>0</v>
      </c>
      <c r="AD1064" s="54">
        <v>0</v>
      </c>
      <c r="AE1064" s="54">
        <v>85.757435000000001</v>
      </c>
      <c r="AF1064" s="54">
        <v>6.675586</v>
      </c>
      <c r="AG1064" s="53">
        <v>56.879331999999998</v>
      </c>
      <c r="AH1064" s="53">
        <v>3.9161000000000001E-2</v>
      </c>
      <c r="AI1064" s="54">
        <v>0</v>
      </c>
      <c r="AJ1064" s="54">
        <v>1.2877019999999999</v>
      </c>
      <c r="AK1064" s="53">
        <v>1.6906999999999999</v>
      </c>
      <c r="AL1064" s="53">
        <v>0</v>
      </c>
      <c r="AM1064" s="53">
        <v>1.6549000000000001E-2</v>
      </c>
      <c r="AN1064" s="53">
        <v>9.1415999999999997E-2</v>
      </c>
      <c r="AO1064" s="53">
        <v>0</v>
      </c>
      <c r="AP1064" s="53">
        <v>1.5762240000000001</v>
      </c>
      <c r="AQ1064" s="53">
        <v>1.199184</v>
      </c>
      <c r="AR1064" s="53">
        <v>2.2061999999999998E-2</v>
      </c>
      <c r="AS1064" s="53">
        <v>2.0733999999999999E-2</v>
      </c>
      <c r="AT1064" s="53">
        <v>1.000148</v>
      </c>
      <c r="AU1064" s="109">
        <v>0</v>
      </c>
      <c r="AV1064" s="109">
        <v>1.2096000000000001E-2</v>
      </c>
    </row>
    <row r="1065" spans="1:48" x14ac:dyDescent="0.3">
      <c r="A1065" s="9">
        <v>1064</v>
      </c>
      <c r="B1065" s="3">
        <v>43152</v>
      </c>
      <c r="C1065" s="112">
        <v>4.1097010000000003</v>
      </c>
      <c r="D1065" s="54">
        <v>1.2515E-2</v>
      </c>
      <c r="E1065" s="112">
        <v>2.0263E-2</v>
      </c>
      <c r="F1065" s="54">
        <v>3.6899139999999999</v>
      </c>
      <c r="G1065" s="54">
        <v>1.3783529999999999</v>
      </c>
      <c r="H1065" s="54">
        <v>3.9584600000000001</v>
      </c>
      <c r="I1065" s="54">
        <v>2.4013E-2</v>
      </c>
      <c r="J1065" s="54">
        <v>1.472704</v>
      </c>
      <c r="K1065" s="54">
        <v>0.96448</v>
      </c>
      <c r="L1065" s="54">
        <v>1.3918269999999999</v>
      </c>
      <c r="M1065" s="54">
        <v>0.126221</v>
      </c>
      <c r="N1065" s="54">
        <v>0</v>
      </c>
      <c r="O1065" s="54">
        <v>9.3016000000000001E-2</v>
      </c>
      <c r="P1065" s="54">
        <v>5.3251150000000003</v>
      </c>
      <c r="Q1065" s="54">
        <v>0</v>
      </c>
      <c r="R1065" s="54">
        <v>2.3098E-2</v>
      </c>
      <c r="S1065" s="54">
        <v>2.4458000000000002</v>
      </c>
      <c r="T1065" s="54">
        <v>2.3646E-2</v>
      </c>
      <c r="U1065" s="54">
        <v>0</v>
      </c>
      <c r="V1065" s="54">
        <v>0</v>
      </c>
      <c r="W1065" s="54">
        <v>1.306389</v>
      </c>
      <c r="X1065" s="54">
        <v>1.6241999999999999E-2</v>
      </c>
      <c r="Y1065" s="54">
        <v>1.4094499999999999</v>
      </c>
      <c r="Z1065" s="54">
        <v>0</v>
      </c>
      <c r="AA1065" s="54">
        <v>0</v>
      </c>
      <c r="AB1065" s="54">
        <v>0</v>
      </c>
      <c r="AC1065" s="54">
        <v>0</v>
      </c>
      <c r="AD1065" s="54">
        <v>0</v>
      </c>
      <c r="AE1065" s="54">
        <v>85.732820000000004</v>
      </c>
      <c r="AF1065" s="54">
        <v>6.6004940000000003</v>
      </c>
      <c r="AG1065" s="53">
        <v>56.713495999999999</v>
      </c>
      <c r="AH1065" s="53">
        <v>3.9109999999999999E-2</v>
      </c>
      <c r="AI1065" s="54">
        <v>0</v>
      </c>
      <c r="AJ1065" s="54">
        <v>1.2903910000000001</v>
      </c>
      <c r="AK1065" s="53">
        <v>1.6977</v>
      </c>
      <c r="AL1065" s="53">
        <v>0</v>
      </c>
      <c r="AM1065" s="53">
        <v>1.653E-2</v>
      </c>
      <c r="AN1065" s="53">
        <v>9.0211E-2</v>
      </c>
      <c r="AO1065" s="53">
        <v>0</v>
      </c>
      <c r="AP1065" s="53">
        <v>1.5762240000000001</v>
      </c>
      <c r="AQ1065" s="53">
        <v>1.199184</v>
      </c>
      <c r="AR1065" s="53">
        <v>2.2061999999999998E-2</v>
      </c>
      <c r="AS1065" s="53">
        <v>2.0733999999999999E-2</v>
      </c>
      <c r="AT1065" s="53">
        <v>0.99973500000000004</v>
      </c>
      <c r="AU1065" s="109">
        <v>0</v>
      </c>
      <c r="AV1065" s="109">
        <v>1.2071999999999999E-2</v>
      </c>
    </row>
    <row r="1066" spans="1:48" x14ac:dyDescent="0.3">
      <c r="A1066" s="9">
        <v>1065</v>
      </c>
      <c r="B1066" s="3">
        <v>43151</v>
      </c>
      <c r="C1066" s="112">
        <v>4.1082770000000002</v>
      </c>
      <c r="D1066" s="54">
        <v>1.2512000000000001E-2</v>
      </c>
      <c r="E1066" s="112">
        <v>2.0254999999999999E-2</v>
      </c>
      <c r="F1066" s="54">
        <v>3.696177</v>
      </c>
      <c r="G1066" s="54">
        <v>1.3794360000000001</v>
      </c>
      <c r="H1066" s="54">
        <v>3.941554</v>
      </c>
      <c r="I1066" s="54">
        <v>2.4060000000000002E-2</v>
      </c>
      <c r="J1066" s="54">
        <v>1.4987459999999999</v>
      </c>
      <c r="K1066" s="54">
        <v>0.97914000000000001</v>
      </c>
      <c r="L1066" s="54">
        <v>1.392876</v>
      </c>
      <c r="M1066" s="54">
        <v>0.12621299999999999</v>
      </c>
      <c r="N1066" s="54">
        <v>0</v>
      </c>
      <c r="O1066" s="54">
        <v>9.2984999999999998E-2</v>
      </c>
      <c r="P1066" s="54">
        <v>5.3253139999999997</v>
      </c>
      <c r="Q1066" s="54">
        <v>0</v>
      </c>
      <c r="R1066" s="54">
        <v>2.3536999999999999E-2</v>
      </c>
      <c r="S1066" s="54">
        <v>2.4896000000000003</v>
      </c>
      <c r="T1066" s="54">
        <v>2.3528E-2</v>
      </c>
      <c r="U1066" s="54">
        <v>0</v>
      </c>
      <c r="V1066" s="54">
        <v>0</v>
      </c>
      <c r="W1066" s="54">
        <v>1.3071140000000001</v>
      </c>
      <c r="X1066" s="54">
        <v>1.6236E-2</v>
      </c>
      <c r="Y1066" s="54">
        <v>1.4347099999999999</v>
      </c>
      <c r="Z1066" s="54">
        <v>0</v>
      </c>
      <c r="AA1066" s="54">
        <v>0</v>
      </c>
      <c r="AB1066" s="54">
        <v>0</v>
      </c>
      <c r="AC1066" s="54">
        <v>0</v>
      </c>
      <c r="AD1066" s="54">
        <v>0</v>
      </c>
      <c r="AE1066" s="54">
        <v>85.693492000000006</v>
      </c>
      <c r="AF1066" s="54">
        <v>6.6675779999999998</v>
      </c>
      <c r="AG1066" s="53">
        <v>56.863224000000002</v>
      </c>
      <c r="AH1066" s="53">
        <v>3.9260000000000003E-2</v>
      </c>
      <c r="AI1066" s="54">
        <v>0</v>
      </c>
      <c r="AJ1066" s="54">
        <v>1.2893699999999999</v>
      </c>
      <c r="AK1066" s="53">
        <v>1.6886000000000001</v>
      </c>
      <c r="AL1066" s="53">
        <v>0</v>
      </c>
      <c r="AM1066" s="53">
        <v>1.6469000000000001E-2</v>
      </c>
      <c r="AN1066" s="53">
        <v>9.1093999999999994E-2</v>
      </c>
      <c r="AO1066" s="53">
        <v>0</v>
      </c>
      <c r="AP1066" s="53">
        <v>1.564961</v>
      </c>
      <c r="AQ1066" s="53">
        <v>1.199184</v>
      </c>
      <c r="AR1066" s="53">
        <v>2.1982000000000002E-2</v>
      </c>
      <c r="AS1066" s="53">
        <v>2.0677000000000001E-2</v>
      </c>
      <c r="AT1066" s="53">
        <v>0.99844599999999994</v>
      </c>
      <c r="AU1066" s="109">
        <v>0</v>
      </c>
      <c r="AV1066" s="109">
        <v>1.2031E-2</v>
      </c>
    </row>
    <row r="1067" spans="1:48" x14ac:dyDescent="0.3">
      <c r="A1067" s="9">
        <v>1066</v>
      </c>
      <c r="B1067" s="3">
        <v>43150</v>
      </c>
      <c r="C1067" s="112">
        <v>4.1068150000000001</v>
      </c>
      <c r="D1067" s="54">
        <v>1.2506E-2</v>
      </c>
      <c r="E1067" s="112">
        <v>2.0247000000000001E-2</v>
      </c>
      <c r="F1067" s="54">
        <v>3.6995459999999998</v>
      </c>
      <c r="G1067" s="54">
        <v>1.380533</v>
      </c>
      <c r="H1067" s="54">
        <v>3.9373770000000001</v>
      </c>
      <c r="I1067" s="54">
        <v>2.4240000000000001E-2</v>
      </c>
      <c r="J1067" s="54">
        <v>1.507358</v>
      </c>
      <c r="K1067" s="54">
        <v>0.97826199999999996</v>
      </c>
      <c r="L1067" s="54">
        <v>1.39347</v>
      </c>
      <c r="M1067" s="54">
        <v>0.126134</v>
      </c>
      <c r="N1067" s="54">
        <v>0</v>
      </c>
      <c r="O1067" s="54">
        <v>9.2952999999999994E-2</v>
      </c>
      <c r="P1067" s="54">
        <v>5.3193039999999998</v>
      </c>
      <c r="Q1067" s="54">
        <v>0</v>
      </c>
      <c r="R1067" s="54">
        <v>2.3546999999999998E-2</v>
      </c>
      <c r="S1067" s="54">
        <v>2.4993000000000003</v>
      </c>
      <c r="T1067" s="54">
        <v>2.3573E-2</v>
      </c>
      <c r="U1067" s="54">
        <v>0</v>
      </c>
      <c r="V1067" s="54">
        <v>0</v>
      </c>
      <c r="W1067" s="54">
        <v>1.3061119999999999</v>
      </c>
      <c r="X1067" s="54">
        <v>1.6230999999999999E-2</v>
      </c>
      <c r="Y1067" s="54">
        <v>1.4402300000000001</v>
      </c>
      <c r="Z1067" s="54">
        <v>0</v>
      </c>
      <c r="AA1067" s="54">
        <v>0</v>
      </c>
      <c r="AB1067" s="54">
        <v>0</v>
      </c>
      <c r="AC1067" s="54">
        <v>0</v>
      </c>
      <c r="AD1067" s="54">
        <v>0</v>
      </c>
      <c r="AE1067" s="54">
        <v>85.640321999999998</v>
      </c>
      <c r="AF1067" s="54">
        <v>6.6769790000000002</v>
      </c>
      <c r="AG1067" s="53">
        <v>56.874918000000001</v>
      </c>
      <c r="AH1067" s="53">
        <v>3.9185999999999999E-2</v>
      </c>
      <c r="AI1067" s="54">
        <v>0</v>
      </c>
      <c r="AJ1067" s="54">
        <v>1.288319</v>
      </c>
      <c r="AK1067" s="53">
        <v>1.6892</v>
      </c>
      <c r="AL1067" s="53">
        <v>0</v>
      </c>
      <c r="AM1067" s="53">
        <v>1.6435000000000002E-2</v>
      </c>
      <c r="AN1067" s="53">
        <v>9.0528999999999998E-2</v>
      </c>
      <c r="AO1067" s="53">
        <v>0</v>
      </c>
      <c r="AP1067" s="53">
        <v>1.564961</v>
      </c>
      <c r="AQ1067" s="53">
        <v>1.199184</v>
      </c>
      <c r="AR1067" s="53">
        <v>2.1982000000000002E-2</v>
      </c>
      <c r="AS1067" s="53">
        <v>2.0677000000000001E-2</v>
      </c>
      <c r="AT1067" s="53">
        <v>0.998865</v>
      </c>
      <c r="AU1067" s="109">
        <v>0</v>
      </c>
      <c r="AV1067" s="109">
        <v>1.2030000000000001E-2</v>
      </c>
    </row>
    <row r="1068" spans="1:48" x14ac:dyDescent="0.3">
      <c r="A1068" s="9">
        <v>1067</v>
      </c>
      <c r="B1068" s="3">
        <v>43147</v>
      </c>
      <c r="C1068" s="112">
        <v>4.1027259999999997</v>
      </c>
      <c r="D1068" s="54">
        <v>1.2491E-2</v>
      </c>
      <c r="E1068" s="112">
        <v>2.0223000000000001E-2</v>
      </c>
      <c r="F1068" s="54">
        <v>3.688561</v>
      </c>
      <c r="G1068" s="54">
        <v>1.3793010000000001</v>
      </c>
      <c r="H1068" s="54">
        <v>3.9479769999999998</v>
      </c>
      <c r="I1068" s="54">
        <v>2.4305E-2</v>
      </c>
      <c r="J1068" s="54">
        <v>1.503242</v>
      </c>
      <c r="K1068" s="54">
        <v>0.97724999999999995</v>
      </c>
      <c r="L1068" s="54">
        <v>1.3921300000000001</v>
      </c>
      <c r="M1068" s="54">
        <v>0.12600800000000001</v>
      </c>
      <c r="N1068" s="54">
        <v>0</v>
      </c>
      <c r="O1068" s="54">
        <v>9.2859999999999998E-2</v>
      </c>
      <c r="P1068" s="54">
        <v>5.3128159999999998</v>
      </c>
      <c r="Q1068" s="54">
        <v>0</v>
      </c>
      <c r="R1068" s="54">
        <v>2.3470000000000001E-2</v>
      </c>
      <c r="S1068" s="54">
        <v>2.4912000000000001</v>
      </c>
      <c r="T1068" s="54">
        <v>2.3803999999999999E-2</v>
      </c>
      <c r="U1068" s="54">
        <v>0</v>
      </c>
      <c r="V1068" s="54">
        <v>0</v>
      </c>
      <c r="W1068" s="54">
        <v>1.3042720000000001</v>
      </c>
      <c r="X1068" s="54">
        <v>1.6213000000000002E-2</v>
      </c>
      <c r="Y1068" s="54">
        <v>1.4358199999999999</v>
      </c>
      <c r="Z1068" s="54">
        <v>0</v>
      </c>
      <c r="AA1068" s="54">
        <v>0</v>
      </c>
      <c r="AB1068" s="54">
        <v>0</v>
      </c>
      <c r="AC1068" s="54">
        <v>0</v>
      </c>
      <c r="AD1068" s="54">
        <v>0</v>
      </c>
      <c r="AE1068" s="54">
        <v>85.559838999999997</v>
      </c>
      <c r="AF1068" s="54">
        <v>6.671195</v>
      </c>
      <c r="AG1068" s="53">
        <v>56.781100000000002</v>
      </c>
      <c r="AH1068" s="53">
        <v>3.9155000000000002E-2</v>
      </c>
      <c r="AI1068" s="54">
        <v>0</v>
      </c>
      <c r="AJ1068" s="54">
        <v>1.2869360000000001</v>
      </c>
      <c r="AK1068" s="53">
        <v>1.6833</v>
      </c>
      <c r="AL1068" s="53">
        <v>0</v>
      </c>
      <c r="AM1068" s="53">
        <v>1.6492E-2</v>
      </c>
      <c r="AN1068" s="53">
        <v>9.0149000000000007E-2</v>
      </c>
      <c r="AO1068" s="53">
        <v>0</v>
      </c>
      <c r="AP1068" s="53">
        <v>1.564961</v>
      </c>
      <c r="AQ1068" s="53">
        <v>1.199184</v>
      </c>
      <c r="AR1068" s="53">
        <v>2.1982000000000002E-2</v>
      </c>
      <c r="AS1068" s="53">
        <v>2.0677000000000001E-2</v>
      </c>
      <c r="AT1068" s="53">
        <v>0.99876200000000004</v>
      </c>
      <c r="AU1068" s="109">
        <v>0</v>
      </c>
      <c r="AV1068" s="109">
        <v>1.2070000000000001E-2</v>
      </c>
    </row>
    <row r="1069" spans="1:48" x14ac:dyDescent="0.3">
      <c r="A1069" s="9">
        <v>1068</v>
      </c>
      <c r="B1069" s="3">
        <v>43146</v>
      </c>
      <c r="C1069" s="112">
        <v>4.1013419999999998</v>
      </c>
      <c r="D1069" s="54">
        <v>1.2482999999999999E-2</v>
      </c>
      <c r="E1069" s="112">
        <v>2.0215E-2</v>
      </c>
      <c r="F1069" s="54">
        <v>3.6734279999999999</v>
      </c>
      <c r="G1069" s="54">
        <v>1.37574</v>
      </c>
      <c r="H1069" s="54">
        <v>3.9784619999999999</v>
      </c>
      <c r="I1069" s="54">
        <v>2.4039000000000001E-2</v>
      </c>
      <c r="J1069" s="54">
        <v>1.4730369999999999</v>
      </c>
      <c r="K1069" s="54">
        <v>0.96467499999999995</v>
      </c>
      <c r="L1069" s="54">
        <v>1.3898170000000001</v>
      </c>
      <c r="M1069" s="54">
        <v>0.125919</v>
      </c>
      <c r="N1069" s="54">
        <v>0</v>
      </c>
      <c r="O1069" s="54">
        <v>9.2829999999999996E-2</v>
      </c>
      <c r="P1069" s="54">
        <v>5.3080030000000002</v>
      </c>
      <c r="Q1069" s="54">
        <v>0</v>
      </c>
      <c r="R1069" s="54">
        <v>2.3078000000000001E-2</v>
      </c>
      <c r="S1069" s="54">
        <v>2.4394</v>
      </c>
      <c r="T1069" s="54">
        <v>2.3449000000000001E-2</v>
      </c>
      <c r="U1069" s="54">
        <v>0</v>
      </c>
      <c r="V1069" s="54">
        <v>0</v>
      </c>
      <c r="W1069" s="54">
        <v>1.3007059999999999</v>
      </c>
      <c r="X1069" s="54">
        <v>1.6206999999999999E-2</v>
      </c>
      <c r="Y1069" s="54">
        <v>1.4064999999999999</v>
      </c>
      <c r="Z1069" s="54">
        <v>0</v>
      </c>
      <c r="AA1069" s="54">
        <v>0</v>
      </c>
      <c r="AB1069" s="54">
        <v>0</v>
      </c>
      <c r="AC1069" s="54">
        <v>0</v>
      </c>
      <c r="AD1069" s="54">
        <v>0</v>
      </c>
      <c r="AE1069" s="54">
        <v>85.453664000000003</v>
      </c>
      <c r="AF1069" s="54">
        <v>6.6062669999999999</v>
      </c>
      <c r="AG1069" s="53">
        <v>56.685991000000001</v>
      </c>
      <c r="AH1069" s="53">
        <v>3.9003999999999997E-2</v>
      </c>
      <c r="AI1069" s="54">
        <v>0</v>
      </c>
      <c r="AJ1069" s="54">
        <v>1.2858970000000001</v>
      </c>
      <c r="AK1069" s="53">
        <v>1.6913</v>
      </c>
      <c r="AL1069" s="53">
        <v>0</v>
      </c>
      <c r="AM1069" s="53">
        <v>1.6257000000000001E-2</v>
      </c>
      <c r="AN1069" s="53">
        <v>8.9331999999999995E-2</v>
      </c>
      <c r="AO1069" s="53">
        <v>0</v>
      </c>
      <c r="AP1069" s="53">
        <v>1.564961</v>
      </c>
      <c r="AQ1069" s="53">
        <v>1.199184</v>
      </c>
      <c r="AR1069" s="53">
        <v>2.1982000000000002E-2</v>
      </c>
      <c r="AS1069" s="53">
        <v>2.0677000000000001E-2</v>
      </c>
      <c r="AT1069" s="53">
        <v>0.99769799999999997</v>
      </c>
      <c r="AU1069" s="109">
        <v>0</v>
      </c>
      <c r="AV1069" s="109">
        <v>1.2097999999999999E-2</v>
      </c>
    </row>
    <row r="1070" spans="1:48" x14ac:dyDescent="0.3">
      <c r="A1070" s="9">
        <v>1069</v>
      </c>
      <c r="B1070" s="3">
        <v>43145</v>
      </c>
      <c r="C1070" s="112">
        <v>4.0999749999999997</v>
      </c>
      <c r="D1070" s="54">
        <v>1.2478E-2</v>
      </c>
      <c r="E1070" s="112">
        <v>2.0206999999999999E-2</v>
      </c>
      <c r="F1070" s="54">
        <v>3.6780430000000002</v>
      </c>
      <c r="G1070" s="54">
        <v>1.377875</v>
      </c>
      <c r="H1070" s="54">
        <v>3.985646</v>
      </c>
      <c r="I1070" s="54">
        <v>2.4018999999999999E-2</v>
      </c>
      <c r="J1070" s="54">
        <v>1.4889699999999999</v>
      </c>
      <c r="K1070" s="54">
        <v>0.96503000000000005</v>
      </c>
      <c r="L1070" s="54">
        <v>1.391086</v>
      </c>
      <c r="M1070" s="54">
        <v>0.125889</v>
      </c>
      <c r="N1070" s="54">
        <v>0</v>
      </c>
      <c r="O1070" s="54">
        <v>9.2799000000000006E-2</v>
      </c>
      <c r="P1070" s="54">
        <v>5.3077129999999997</v>
      </c>
      <c r="Q1070" s="54">
        <v>0</v>
      </c>
      <c r="R1070" s="54">
        <v>2.3186999999999999E-2</v>
      </c>
      <c r="S1070" s="54">
        <v>2.4639000000000002</v>
      </c>
      <c r="T1070" s="54">
        <v>2.2925999999999998E-2</v>
      </c>
      <c r="U1070" s="54">
        <v>0</v>
      </c>
      <c r="V1070" s="54">
        <v>0</v>
      </c>
      <c r="W1070" s="54">
        <v>1.298851</v>
      </c>
      <c r="X1070" s="54">
        <v>1.6202000000000001E-2</v>
      </c>
      <c r="Y1070" s="54">
        <v>1.42042</v>
      </c>
      <c r="Z1070" s="54">
        <v>0</v>
      </c>
      <c r="AA1070" s="54">
        <v>0</v>
      </c>
      <c r="AB1070" s="54">
        <v>0</v>
      </c>
      <c r="AC1070" s="54">
        <v>0</v>
      </c>
      <c r="AD1070" s="54">
        <v>0</v>
      </c>
      <c r="AE1070" s="54">
        <v>85.470635000000001</v>
      </c>
      <c r="AF1070" s="54">
        <v>6.6345999999999998</v>
      </c>
      <c r="AG1070" s="53">
        <v>56.659548000000001</v>
      </c>
      <c r="AH1070" s="53">
        <v>3.9100999999999997E-2</v>
      </c>
      <c r="AI1070" s="54">
        <v>0</v>
      </c>
      <c r="AJ1070" s="54">
        <v>1.283812</v>
      </c>
      <c r="AK1070" s="53">
        <v>1.6897</v>
      </c>
      <c r="AL1070" s="53">
        <v>0</v>
      </c>
      <c r="AM1070" s="53">
        <v>1.6201E-2</v>
      </c>
      <c r="AN1070" s="53">
        <v>8.9421E-2</v>
      </c>
      <c r="AO1070" s="53">
        <v>0</v>
      </c>
      <c r="AP1070" s="53">
        <v>1.564961</v>
      </c>
      <c r="AQ1070" s="53">
        <v>1.199184</v>
      </c>
      <c r="AR1070" s="53">
        <v>2.1982000000000002E-2</v>
      </c>
      <c r="AS1070" s="53">
        <v>2.0677000000000001E-2</v>
      </c>
      <c r="AT1070" s="53">
        <v>1.000008</v>
      </c>
      <c r="AU1070" s="109">
        <v>0</v>
      </c>
      <c r="AV1070" s="109">
        <v>1.1913E-2</v>
      </c>
    </row>
    <row r="1071" spans="1:48" x14ac:dyDescent="0.3">
      <c r="A1071" s="9">
        <v>1070</v>
      </c>
      <c r="B1071" s="3">
        <v>43144</v>
      </c>
      <c r="C1071" s="112">
        <v>4.0985560000000003</v>
      </c>
      <c r="D1071" s="54">
        <v>1.2474000000000001E-2</v>
      </c>
      <c r="E1071" s="112">
        <v>2.0199000000000002E-2</v>
      </c>
      <c r="F1071" s="54">
        <v>3.6779950000000001</v>
      </c>
      <c r="G1071" s="54">
        <v>1.377286</v>
      </c>
      <c r="H1071" s="54">
        <v>3.9939</v>
      </c>
      <c r="I1071" s="54">
        <v>2.3947E-2</v>
      </c>
      <c r="J1071" s="54">
        <v>1.49525</v>
      </c>
      <c r="K1071" s="54">
        <v>0.96196199999999998</v>
      </c>
      <c r="L1071" s="54">
        <v>1.391348</v>
      </c>
      <c r="M1071" s="54">
        <v>0.12587699999999999</v>
      </c>
      <c r="N1071" s="54">
        <v>0</v>
      </c>
      <c r="O1071" s="54">
        <v>9.2768000000000003E-2</v>
      </c>
      <c r="P1071" s="54">
        <v>5.3065829999999998</v>
      </c>
      <c r="Q1071" s="54">
        <v>0</v>
      </c>
      <c r="R1071" s="54">
        <v>2.3293999999999999E-2</v>
      </c>
      <c r="S1071" s="54">
        <v>2.4834000000000001</v>
      </c>
      <c r="T1071" s="54">
        <v>2.2811000000000001E-2</v>
      </c>
      <c r="U1071" s="54">
        <v>0</v>
      </c>
      <c r="V1071" s="54">
        <v>0</v>
      </c>
      <c r="W1071" s="54">
        <v>1.29759</v>
      </c>
      <c r="X1071" s="54">
        <v>1.6195999999999999E-2</v>
      </c>
      <c r="Y1071" s="54">
        <v>1.4318300000000002</v>
      </c>
      <c r="Z1071" s="54">
        <v>0</v>
      </c>
      <c r="AA1071" s="54">
        <v>0</v>
      </c>
      <c r="AB1071" s="54">
        <v>0</v>
      </c>
      <c r="AC1071" s="54">
        <v>0</v>
      </c>
      <c r="AD1071" s="54">
        <v>0</v>
      </c>
      <c r="AE1071" s="54">
        <v>85.468216999999996</v>
      </c>
      <c r="AF1071" s="54">
        <v>6.6418090000000003</v>
      </c>
      <c r="AG1071" s="53">
        <v>56.714044000000001</v>
      </c>
      <c r="AH1071" s="53">
        <v>3.9059000000000003E-2</v>
      </c>
      <c r="AI1071" s="54">
        <v>0</v>
      </c>
      <c r="AJ1071" s="54">
        <v>1.2820039999999999</v>
      </c>
      <c r="AK1071" s="53">
        <v>1.7014999999999998</v>
      </c>
      <c r="AL1071" s="53">
        <v>0</v>
      </c>
      <c r="AM1071" s="53">
        <v>1.6192999999999999E-2</v>
      </c>
      <c r="AN1071" s="53">
        <v>8.9528999999999997E-2</v>
      </c>
      <c r="AO1071" s="53">
        <v>0</v>
      </c>
      <c r="AP1071" s="53">
        <v>1.532637</v>
      </c>
      <c r="AQ1071" s="53">
        <v>1.199184</v>
      </c>
      <c r="AR1071" s="53">
        <v>2.1538999999999999E-2</v>
      </c>
      <c r="AS1071" s="53">
        <v>2.0632999999999999E-2</v>
      </c>
      <c r="AT1071" s="53">
        <v>0</v>
      </c>
      <c r="AU1071" s="109">
        <v>0</v>
      </c>
      <c r="AV1071" s="109">
        <v>1.1901999999999999E-2</v>
      </c>
    </row>
    <row r="1072" spans="1:48" x14ac:dyDescent="0.3">
      <c r="A1072" s="9">
        <v>1071</v>
      </c>
      <c r="B1072" s="3">
        <v>43143</v>
      </c>
      <c r="C1072" s="112">
        <v>4.0970800000000001</v>
      </c>
      <c r="D1072" s="54">
        <v>1.2468E-2</v>
      </c>
      <c r="E1072" s="112">
        <v>2.019E-2</v>
      </c>
      <c r="F1072" s="54">
        <v>3.678067</v>
      </c>
      <c r="G1072" s="54">
        <v>1.375488</v>
      </c>
      <c r="H1072" s="54">
        <v>4.0058990000000003</v>
      </c>
      <c r="I1072" s="54">
        <v>2.3900999999999999E-2</v>
      </c>
      <c r="J1072" s="54">
        <v>1.480756</v>
      </c>
      <c r="K1072" s="54">
        <v>0.95503899999999997</v>
      </c>
      <c r="L1072" s="54">
        <v>1.3897809999999999</v>
      </c>
      <c r="M1072" s="54">
        <v>0.12582599999999999</v>
      </c>
      <c r="N1072" s="54">
        <v>0</v>
      </c>
      <c r="O1072" s="54">
        <v>9.2739000000000002E-2</v>
      </c>
      <c r="P1072" s="54">
        <v>5.3071190000000001</v>
      </c>
      <c r="Q1072" s="54">
        <v>0</v>
      </c>
      <c r="R1072" s="54">
        <v>2.3092000000000001E-2</v>
      </c>
      <c r="S1072" s="54">
        <v>2.4590000000000001</v>
      </c>
      <c r="T1072" s="54">
        <v>2.2435E-2</v>
      </c>
      <c r="U1072" s="54">
        <v>0</v>
      </c>
      <c r="V1072" s="54">
        <v>0</v>
      </c>
      <c r="W1072" s="54">
        <v>1.2969599999999999</v>
      </c>
      <c r="X1072" s="54">
        <v>1.619E-2</v>
      </c>
      <c r="Y1072" s="54">
        <v>1.4180300000000001</v>
      </c>
      <c r="Z1072" s="54">
        <v>0</v>
      </c>
      <c r="AA1072" s="54">
        <v>0</v>
      </c>
      <c r="AB1072" s="54">
        <v>0</v>
      </c>
      <c r="AC1072" s="54">
        <v>0</v>
      </c>
      <c r="AD1072" s="54">
        <v>0</v>
      </c>
      <c r="AE1072" s="54">
        <v>85.480204000000001</v>
      </c>
      <c r="AF1072" s="54">
        <v>6.6049850000000001</v>
      </c>
      <c r="AG1072" s="53">
        <v>56.650976999999997</v>
      </c>
      <c r="AH1072" s="53">
        <v>3.8984999999999999E-2</v>
      </c>
      <c r="AI1072" s="54">
        <v>0</v>
      </c>
      <c r="AJ1072" s="54">
        <v>1.2827409999999999</v>
      </c>
      <c r="AK1072" s="53">
        <v>1.7024999999999999</v>
      </c>
      <c r="AL1072" s="53">
        <v>0</v>
      </c>
      <c r="AM1072" s="53">
        <v>1.6365000000000001E-2</v>
      </c>
      <c r="AN1072" s="53">
        <v>8.9096999999999996E-2</v>
      </c>
      <c r="AO1072" s="53">
        <v>0</v>
      </c>
      <c r="AP1072" s="53">
        <v>1.532637</v>
      </c>
      <c r="AQ1072" s="53">
        <v>1.199184</v>
      </c>
      <c r="AR1072" s="53">
        <v>2.1538999999999999E-2</v>
      </c>
      <c r="AS1072" s="53">
        <v>2.0632999999999999E-2</v>
      </c>
      <c r="AT1072" s="53">
        <v>0</v>
      </c>
      <c r="AU1072" s="109">
        <v>0</v>
      </c>
      <c r="AV1072" s="109">
        <v>1.1858E-2</v>
      </c>
    </row>
    <row r="1073" spans="1:48" x14ac:dyDescent="0.3">
      <c r="A1073" s="9">
        <v>1072</v>
      </c>
      <c r="B1073" s="3">
        <v>43140</v>
      </c>
      <c r="C1073" s="112">
        <v>4.0930710000000001</v>
      </c>
      <c r="D1073" s="54">
        <v>1.2456E-2</v>
      </c>
      <c r="E1073" s="112">
        <v>2.0166E-2</v>
      </c>
      <c r="F1073" s="54">
        <v>3.6826750000000001</v>
      </c>
      <c r="G1073" s="54">
        <v>1.376825</v>
      </c>
      <c r="H1073" s="54">
        <v>4.0149939999999997</v>
      </c>
      <c r="I1073" s="54">
        <v>2.3812E-2</v>
      </c>
      <c r="J1073" s="54">
        <v>1.4882169999999999</v>
      </c>
      <c r="K1073" s="54">
        <v>0.96354099999999998</v>
      </c>
      <c r="L1073" s="54">
        <v>1.389872</v>
      </c>
      <c r="M1073" s="54">
        <v>0.12565200000000001</v>
      </c>
      <c r="N1073" s="54">
        <v>0</v>
      </c>
      <c r="O1073" s="54">
        <v>9.2645000000000005E-2</v>
      </c>
      <c r="P1073" s="54">
        <v>5.3026850000000003</v>
      </c>
      <c r="Q1073" s="54">
        <v>0</v>
      </c>
      <c r="R1073" s="54">
        <v>2.3147999999999998E-2</v>
      </c>
      <c r="S1073" s="54">
        <v>2.4715000000000003</v>
      </c>
      <c r="T1073" s="54">
        <v>2.2089999999999999E-2</v>
      </c>
      <c r="U1073" s="54">
        <v>0</v>
      </c>
      <c r="V1073" s="54">
        <v>0</v>
      </c>
      <c r="W1073" s="54">
        <v>1.299282</v>
      </c>
      <c r="X1073" s="54">
        <v>1.6171999999999999E-2</v>
      </c>
      <c r="Y1073" s="54">
        <v>1.4253800000000001</v>
      </c>
      <c r="Z1073" s="54">
        <v>0</v>
      </c>
      <c r="AA1073" s="54">
        <v>0</v>
      </c>
      <c r="AB1073" s="54">
        <v>0</v>
      </c>
      <c r="AC1073" s="54">
        <v>0</v>
      </c>
      <c r="AD1073" s="54">
        <v>0</v>
      </c>
      <c r="AE1073" s="54">
        <v>85.406698000000006</v>
      </c>
      <c r="AF1073" s="54">
        <v>6.6187180000000003</v>
      </c>
      <c r="AG1073" s="53">
        <v>56.660412999999998</v>
      </c>
      <c r="AH1073" s="53">
        <v>3.8789999999999998E-2</v>
      </c>
      <c r="AI1073" s="54">
        <v>0</v>
      </c>
      <c r="AJ1073" s="54">
        <v>1.2840849999999999</v>
      </c>
      <c r="AK1073" s="53">
        <v>1.7039</v>
      </c>
      <c r="AL1073" s="53">
        <v>0</v>
      </c>
      <c r="AM1073" s="53">
        <v>1.6487999999999999E-2</v>
      </c>
      <c r="AN1073" s="53">
        <v>8.9144000000000001E-2</v>
      </c>
      <c r="AO1073" s="53">
        <v>0</v>
      </c>
      <c r="AP1073" s="53">
        <v>1.532637</v>
      </c>
      <c r="AQ1073" s="53">
        <v>1.199184</v>
      </c>
      <c r="AR1073" s="53">
        <v>2.1538999999999999E-2</v>
      </c>
      <c r="AS1073" s="53">
        <v>2.0632999999999999E-2</v>
      </c>
      <c r="AT1073" s="53">
        <v>0</v>
      </c>
      <c r="AU1073" s="109">
        <v>0</v>
      </c>
      <c r="AV1073" s="109">
        <v>1.1972999999999999E-2</v>
      </c>
    </row>
    <row r="1074" spans="1:48" x14ac:dyDescent="0.3">
      <c r="A1074" s="9">
        <v>1073</v>
      </c>
      <c r="B1074" s="3">
        <v>43139</v>
      </c>
      <c r="C1074" s="112">
        <v>4.0916579999999998</v>
      </c>
      <c r="D1074" s="54">
        <v>1.2448000000000001E-2</v>
      </c>
      <c r="E1074" s="112">
        <v>2.0157999999999999E-2</v>
      </c>
      <c r="F1074" s="54">
        <v>3.6830560000000001</v>
      </c>
      <c r="G1074" s="54">
        <v>1.3775250000000001</v>
      </c>
      <c r="H1074" s="54">
        <v>3.9828890000000001</v>
      </c>
      <c r="I1074" s="54">
        <v>2.3879999999999998E-2</v>
      </c>
      <c r="J1074" s="54">
        <v>1.5008189999999999</v>
      </c>
      <c r="K1074" s="54">
        <v>0.97758500000000004</v>
      </c>
      <c r="L1074" s="54">
        <v>1.3906529999999999</v>
      </c>
      <c r="M1074" s="54">
        <v>0.12570700000000001</v>
      </c>
      <c r="N1074" s="54">
        <v>0</v>
      </c>
      <c r="O1074" s="54">
        <v>9.2613000000000001E-2</v>
      </c>
      <c r="P1074" s="54">
        <v>5.3045679999999997</v>
      </c>
      <c r="Q1074" s="54">
        <v>0</v>
      </c>
      <c r="R1074" s="54">
        <v>2.3445000000000001E-2</v>
      </c>
      <c r="S1074" s="54">
        <v>2.5042</v>
      </c>
      <c r="T1074" s="54">
        <v>2.2865E-2</v>
      </c>
      <c r="U1074" s="54">
        <v>0</v>
      </c>
      <c r="V1074" s="54">
        <v>0</v>
      </c>
      <c r="W1074" s="54">
        <v>1.302961</v>
      </c>
      <c r="X1074" s="54">
        <v>1.6166E-2</v>
      </c>
      <c r="Y1074" s="54">
        <v>1.4441899999999999</v>
      </c>
      <c r="Z1074" s="54">
        <v>0</v>
      </c>
      <c r="AA1074" s="54">
        <v>0</v>
      </c>
      <c r="AB1074" s="54">
        <v>0</v>
      </c>
      <c r="AC1074" s="54">
        <v>0</v>
      </c>
      <c r="AD1074" s="54">
        <v>0</v>
      </c>
      <c r="AE1074" s="54">
        <v>85.419850999999994</v>
      </c>
      <c r="AF1074" s="54">
        <v>6.6437039999999996</v>
      </c>
      <c r="AG1074" s="53">
        <v>56.671807000000001</v>
      </c>
      <c r="AH1074" s="53">
        <v>3.8838999999999999E-2</v>
      </c>
      <c r="AI1074" s="54">
        <v>0</v>
      </c>
      <c r="AJ1074" s="54">
        <v>1.286751</v>
      </c>
      <c r="AK1074" s="53">
        <v>1.7090000000000001</v>
      </c>
      <c r="AL1074" s="53">
        <v>0</v>
      </c>
      <c r="AM1074" s="53">
        <v>1.6636999999999999E-2</v>
      </c>
      <c r="AN1074" s="53">
        <v>8.9493000000000003E-2</v>
      </c>
      <c r="AO1074" s="53">
        <v>0</v>
      </c>
      <c r="AP1074" s="53">
        <v>1.532637</v>
      </c>
      <c r="AQ1074" s="53">
        <v>1.199184</v>
      </c>
      <c r="AR1074" s="53">
        <v>2.1538999999999999E-2</v>
      </c>
      <c r="AS1074" s="53">
        <v>2.0632999999999999E-2</v>
      </c>
      <c r="AT1074" s="53">
        <v>0</v>
      </c>
      <c r="AU1074" s="109">
        <v>0</v>
      </c>
      <c r="AV1074" s="109">
        <v>1.1949E-2</v>
      </c>
    </row>
    <row r="1075" spans="1:48" x14ac:dyDescent="0.3">
      <c r="A1075" s="9">
        <v>1074</v>
      </c>
      <c r="B1075" s="3">
        <v>43138</v>
      </c>
      <c r="C1075" s="112">
        <v>4.0903010000000002</v>
      </c>
      <c r="D1075" s="54">
        <v>1.2442E-2</v>
      </c>
      <c r="E1075" s="112">
        <v>2.0150000000000001E-2</v>
      </c>
      <c r="F1075" s="54">
        <v>3.6813389999999999</v>
      </c>
      <c r="G1075" s="54">
        <v>1.3757919999999999</v>
      </c>
      <c r="H1075" s="54">
        <v>3.9860129999999998</v>
      </c>
      <c r="I1075" s="54">
        <v>2.419E-2</v>
      </c>
      <c r="J1075" s="54">
        <v>1.4997339999999999</v>
      </c>
      <c r="K1075" s="54">
        <v>0.96533000000000002</v>
      </c>
      <c r="L1075" s="54">
        <v>1.38971</v>
      </c>
      <c r="M1075" s="54">
        <v>0.12571499999999999</v>
      </c>
      <c r="N1075" s="54">
        <v>0</v>
      </c>
      <c r="O1075" s="54">
        <v>9.2581999999999998E-2</v>
      </c>
      <c r="P1075" s="54">
        <v>5.3049910000000002</v>
      </c>
      <c r="Q1075" s="54">
        <v>0</v>
      </c>
      <c r="R1075" s="54">
        <v>2.3375E-2</v>
      </c>
      <c r="S1075" s="54">
        <v>2.4989999999999997</v>
      </c>
      <c r="T1075" s="54">
        <v>2.3136E-2</v>
      </c>
      <c r="U1075" s="54">
        <v>0</v>
      </c>
      <c r="V1075" s="54">
        <v>0</v>
      </c>
      <c r="W1075" s="54">
        <v>1.307059</v>
      </c>
      <c r="X1075" s="54">
        <v>1.6160999999999998E-2</v>
      </c>
      <c r="Y1075" s="54">
        <v>1.4413500000000001</v>
      </c>
      <c r="Z1075" s="54">
        <v>0</v>
      </c>
      <c r="AA1075" s="54">
        <v>0</v>
      </c>
      <c r="AB1075" s="54">
        <v>0</v>
      </c>
      <c r="AC1075" s="54">
        <v>0</v>
      </c>
      <c r="AD1075" s="54">
        <v>0</v>
      </c>
      <c r="AE1075" s="54">
        <v>85.385536000000002</v>
      </c>
      <c r="AF1075" s="54">
        <v>6.645848</v>
      </c>
      <c r="AG1075" s="53">
        <v>56.659393999999999</v>
      </c>
      <c r="AH1075" s="53">
        <v>3.8808000000000002E-2</v>
      </c>
      <c r="AI1075" s="54">
        <v>0</v>
      </c>
      <c r="AJ1075" s="54">
        <v>1.290702</v>
      </c>
      <c r="AK1075" s="53">
        <v>1.7033</v>
      </c>
      <c r="AL1075" s="53">
        <v>0</v>
      </c>
      <c r="AM1075" s="53">
        <v>1.6746E-2</v>
      </c>
      <c r="AN1075" s="53">
        <v>8.9500999999999997E-2</v>
      </c>
      <c r="AO1075" s="53">
        <v>0</v>
      </c>
      <c r="AP1075" s="53">
        <v>1.532637</v>
      </c>
      <c r="AQ1075" s="53">
        <v>1.199184</v>
      </c>
      <c r="AR1075" s="53">
        <v>2.1538999999999999E-2</v>
      </c>
      <c r="AS1075" s="53">
        <v>2.0632999999999999E-2</v>
      </c>
      <c r="AT1075" s="53">
        <v>0</v>
      </c>
      <c r="AU1075" s="109">
        <v>0</v>
      </c>
      <c r="AV1075" s="109">
        <v>1.2146000000000001E-2</v>
      </c>
    </row>
    <row r="1076" spans="1:48" x14ac:dyDescent="0.3">
      <c r="A1076" s="9">
        <v>1075</v>
      </c>
      <c r="B1076" s="3">
        <v>43137</v>
      </c>
      <c r="C1076" s="112">
        <v>4.0889139999999999</v>
      </c>
      <c r="D1076" s="54">
        <v>1.2437999999999999E-2</v>
      </c>
      <c r="E1076" s="112">
        <v>2.0140999999999999E-2</v>
      </c>
      <c r="F1076" s="54">
        <v>3.6856140000000002</v>
      </c>
      <c r="G1076" s="54">
        <v>1.3785689999999999</v>
      </c>
      <c r="H1076" s="54">
        <v>3.9743309999999998</v>
      </c>
      <c r="I1076" s="54">
        <v>2.3965E-2</v>
      </c>
      <c r="J1076" s="54">
        <v>1.5160709999999999</v>
      </c>
      <c r="K1076" s="54">
        <v>0.97755599999999998</v>
      </c>
      <c r="L1076" s="54">
        <v>1.3906639999999999</v>
      </c>
      <c r="M1076" s="54">
        <v>0.12596399999999999</v>
      </c>
      <c r="N1076" s="54">
        <v>0</v>
      </c>
      <c r="O1076" s="54">
        <v>9.2551999999999995E-2</v>
      </c>
      <c r="P1076" s="54">
        <v>5.3068949999999999</v>
      </c>
      <c r="Q1076" s="54">
        <v>0</v>
      </c>
      <c r="R1076" s="54">
        <v>2.3636000000000001E-2</v>
      </c>
      <c r="S1076" s="54">
        <v>2.5299</v>
      </c>
      <c r="T1076" s="54">
        <v>2.2692E-2</v>
      </c>
      <c r="U1076" s="54">
        <v>0</v>
      </c>
      <c r="V1076" s="54">
        <v>0</v>
      </c>
      <c r="W1076" s="54">
        <v>1.3088219999999999</v>
      </c>
      <c r="X1076" s="54">
        <v>1.6154999999999999E-2</v>
      </c>
      <c r="Y1076" s="54">
        <v>1.4592499999999999</v>
      </c>
      <c r="Z1076" s="54">
        <v>0</v>
      </c>
      <c r="AA1076" s="54">
        <v>0</v>
      </c>
      <c r="AB1076" s="54">
        <v>0</v>
      </c>
      <c r="AC1076" s="54">
        <v>0</v>
      </c>
      <c r="AD1076" s="54">
        <v>0</v>
      </c>
      <c r="AE1076" s="54">
        <v>85.399530999999996</v>
      </c>
      <c r="AF1076" s="54">
        <v>6.6844289999999997</v>
      </c>
      <c r="AG1076" s="53">
        <v>56.688955</v>
      </c>
      <c r="AH1076" s="53">
        <v>3.8771E-2</v>
      </c>
      <c r="AI1076" s="54">
        <v>0</v>
      </c>
      <c r="AJ1076" s="54">
        <v>1.2921800000000001</v>
      </c>
      <c r="AK1076" s="53">
        <v>1.7070999999999998</v>
      </c>
      <c r="AL1076" s="53">
        <v>0</v>
      </c>
      <c r="AM1076" s="53">
        <v>1.6843E-2</v>
      </c>
      <c r="AN1076" s="53">
        <v>9.0105000000000005E-2</v>
      </c>
      <c r="AO1076" s="53">
        <v>0</v>
      </c>
      <c r="AP1076" s="53">
        <v>1.5382800000000001</v>
      </c>
      <c r="AQ1076" s="53">
        <v>1.199184</v>
      </c>
      <c r="AR1076" s="53">
        <v>2.1520999999999998E-2</v>
      </c>
      <c r="AS1076" s="53">
        <v>2.0591999999999999E-2</v>
      </c>
      <c r="AT1076" s="53">
        <v>0</v>
      </c>
      <c r="AU1076" s="109">
        <v>0</v>
      </c>
      <c r="AV1076" s="109">
        <v>1.2179000000000001E-2</v>
      </c>
    </row>
    <row r="1077" spans="1:48" x14ac:dyDescent="0.3">
      <c r="A1077" s="9">
        <v>1076</v>
      </c>
      <c r="B1077" s="3">
        <v>43136</v>
      </c>
      <c r="C1077" s="112">
        <v>4.0889139999999999</v>
      </c>
      <c r="D1077" s="54">
        <v>1.2437E-2</v>
      </c>
      <c r="E1077" s="112">
        <v>2.0132000000000001E-2</v>
      </c>
      <c r="F1077" s="54">
        <v>3.6832760000000002</v>
      </c>
      <c r="G1077" s="54">
        <v>1.3811089999999999</v>
      </c>
      <c r="H1077" s="54">
        <v>3.9631319999999999</v>
      </c>
      <c r="I1077" s="54">
        <v>2.4025000000000001E-2</v>
      </c>
      <c r="J1077" s="54">
        <v>1.5327459999999999</v>
      </c>
      <c r="K1077" s="54">
        <v>0.99093299999999995</v>
      </c>
      <c r="L1077" s="54">
        <v>1.390476</v>
      </c>
      <c r="M1077" s="54">
        <v>0.125995</v>
      </c>
      <c r="N1077" s="54">
        <v>0</v>
      </c>
      <c r="O1077" s="54">
        <v>9.2521000000000006E-2</v>
      </c>
      <c r="P1077" s="54">
        <v>5.3059880000000001</v>
      </c>
      <c r="Q1077" s="54">
        <v>0</v>
      </c>
      <c r="R1077" s="54">
        <v>2.3932999999999999E-2</v>
      </c>
      <c r="S1077" s="54">
        <v>2.5531999999999999</v>
      </c>
      <c r="T1077" s="54">
        <v>2.3455E-2</v>
      </c>
      <c r="U1077" s="54">
        <v>0</v>
      </c>
      <c r="V1077" s="54">
        <v>0</v>
      </c>
      <c r="W1077" s="54">
        <v>1.318163</v>
      </c>
      <c r="X1077" s="54">
        <v>1.6154999999999999E-2</v>
      </c>
      <c r="Y1077" s="54">
        <v>1.47201</v>
      </c>
      <c r="Z1077" s="54">
        <v>0</v>
      </c>
      <c r="AA1077" s="54">
        <v>0</v>
      </c>
      <c r="AB1077" s="54">
        <v>0</v>
      </c>
      <c r="AC1077" s="54">
        <v>0</v>
      </c>
      <c r="AD1077" s="54">
        <v>0</v>
      </c>
      <c r="AE1077" s="54">
        <v>85.378435999999994</v>
      </c>
      <c r="AF1077" s="54">
        <v>6.7103910000000004</v>
      </c>
      <c r="AG1077" s="53">
        <v>56.606895999999999</v>
      </c>
      <c r="AH1077" s="53">
        <v>3.8806E-2</v>
      </c>
      <c r="AI1077" s="54">
        <v>0</v>
      </c>
      <c r="AJ1077" s="54">
        <v>1.299682</v>
      </c>
      <c r="AK1077" s="53">
        <v>1.7114999999999998</v>
      </c>
      <c r="AL1077" s="53">
        <v>0</v>
      </c>
      <c r="AM1077" s="53">
        <v>1.6997000000000002E-2</v>
      </c>
      <c r="AN1077" s="53">
        <v>9.0440999999999994E-2</v>
      </c>
      <c r="AO1077" s="53">
        <v>0</v>
      </c>
      <c r="AP1077" s="53">
        <v>1.5382800000000001</v>
      </c>
      <c r="AQ1077" s="53">
        <v>1.199184</v>
      </c>
      <c r="AR1077" s="53">
        <v>2.1520999999999998E-2</v>
      </c>
      <c r="AS1077" s="53">
        <v>2.0591999999999999E-2</v>
      </c>
      <c r="AT1077" s="53">
        <v>0</v>
      </c>
      <c r="AU1077" s="109">
        <v>0</v>
      </c>
      <c r="AV1077" s="109">
        <v>1.2168999999999999E-2</v>
      </c>
    </row>
    <row r="1078" spans="1:48" x14ac:dyDescent="0.3">
      <c r="A1078" s="9">
        <v>1077</v>
      </c>
      <c r="B1078" s="3">
        <v>43133</v>
      </c>
      <c r="C1078" s="112">
        <v>4.0833880000000002</v>
      </c>
      <c r="D1078" s="54">
        <v>1.2423999999999999E-2</v>
      </c>
      <c r="E1078" s="112">
        <v>2.0115999999999998E-2</v>
      </c>
      <c r="F1078" s="54">
        <v>3.6942110000000001</v>
      </c>
      <c r="G1078" s="54">
        <v>1.3824430000000001</v>
      </c>
      <c r="H1078" s="54">
        <v>3.9763510000000002</v>
      </c>
      <c r="I1078" s="54">
        <v>2.3991999999999999E-2</v>
      </c>
      <c r="J1078" s="54">
        <v>1.542594</v>
      </c>
      <c r="K1078" s="54">
        <v>0.99323899999999998</v>
      </c>
      <c r="L1078" s="54">
        <v>1.3923000000000001</v>
      </c>
      <c r="M1078" s="54">
        <v>0.12579399999999999</v>
      </c>
      <c r="N1078" s="54">
        <v>0</v>
      </c>
      <c r="O1078" s="54">
        <v>9.2430999999999999E-2</v>
      </c>
      <c r="P1078" s="54">
        <v>5.2989100000000002</v>
      </c>
      <c r="Q1078" s="54">
        <v>0</v>
      </c>
      <c r="R1078" s="54">
        <v>2.4122000000000001E-2</v>
      </c>
      <c r="S1078" s="54">
        <v>2.5742000000000003</v>
      </c>
      <c r="T1078" s="54">
        <v>2.4036999999999999E-2</v>
      </c>
      <c r="U1078" s="54">
        <v>0</v>
      </c>
      <c r="V1078" s="54">
        <v>0</v>
      </c>
      <c r="W1078" s="54">
        <v>1.321976</v>
      </c>
      <c r="X1078" s="54">
        <v>1.6135E-2</v>
      </c>
      <c r="Y1078" s="54">
        <v>1.4843799999999998</v>
      </c>
      <c r="Z1078" s="54">
        <v>0</v>
      </c>
      <c r="AA1078" s="54">
        <v>0</v>
      </c>
      <c r="AB1078" s="54">
        <v>0</v>
      </c>
      <c r="AC1078" s="54">
        <v>0</v>
      </c>
      <c r="AD1078" s="54">
        <v>0</v>
      </c>
      <c r="AE1078" s="54">
        <v>85.252711000000005</v>
      </c>
      <c r="AF1078" s="54">
        <v>6.7273560000000003</v>
      </c>
      <c r="AG1078" s="53">
        <v>56.774687999999998</v>
      </c>
      <c r="AH1078" s="53">
        <v>3.8856000000000002E-2</v>
      </c>
      <c r="AI1078" s="54">
        <v>0</v>
      </c>
      <c r="AJ1078" s="54">
        <v>1.303928</v>
      </c>
      <c r="AK1078" s="53">
        <v>1.7153</v>
      </c>
      <c r="AL1078" s="53">
        <v>0</v>
      </c>
      <c r="AM1078" s="53">
        <v>1.6958000000000001E-2</v>
      </c>
      <c r="AN1078" s="53">
        <v>9.0977000000000002E-2</v>
      </c>
      <c r="AO1078" s="53">
        <v>0</v>
      </c>
      <c r="AP1078" s="53">
        <v>1.5382800000000001</v>
      </c>
      <c r="AQ1078" s="53">
        <v>1.199184</v>
      </c>
      <c r="AR1078" s="53">
        <v>2.1520999999999998E-2</v>
      </c>
      <c r="AS1078" s="53">
        <v>2.0591999999999999E-2</v>
      </c>
      <c r="AT1078" s="53">
        <v>0</v>
      </c>
      <c r="AU1078" s="109">
        <v>0</v>
      </c>
      <c r="AV1078" s="109">
        <v>1.2355E-2</v>
      </c>
    </row>
    <row r="1079" spans="1:48" x14ac:dyDescent="0.3">
      <c r="A1079" s="9">
        <v>1078</v>
      </c>
      <c r="B1079" s="3">
        <v>43132</v>
      </c>
      <c r="C1079" s="112">
        <v>4.0820530000000002</v>
      </c>
      <c r="D1079" s="54">
        <v>1.2416999999999999E-2</v>
      </c>
      <c r="E1079" s="112">
        <v>2.0108000000000001E-2</v>
      </c>
      <c r="F1079" s="54">
        <v>3.6897509999999998</v>
      </c>
      <c r="G1079" s="54">
        <v>1.3817360000000001</v>
      </c>
      <c r="H1079" s="54">
        <v>3.9719030000000002</v>
      </c>
      <c r="I1079" s="54">
        <v>2.4034E-2</v>
      </c>
      <c r="J1079" s="54">
        <v>1.553615</v>
      </c>
      <c r="K1079" s="54">
        <v>0.99661</v>
      </c>
      <c r="L1079" s="54">
        <v>1.391065</v>
      </c>
      <c r="M1079" s="54">
        <v>0.12576599999999999</v>
      </c>
      <c r="N1079" s="54">
        <v>0</v>
      </c>
      <c r="O1079" s="54">
        <v>9.2401999999999998E-2</v>
      </c>
      <c r="P1079" s="54">
        <v>5.2940569999999996</v>
      </c>
      <c r="Q1079" s="54">
        <v>0</v>
      </c>
      <c r="R1079" s="54">
        <v>2.4213999999999999E-2</v>
      </c>
      <c r="S1079" s="54">
        <v>2.5790000000000002</v>
      </c>
      <c r="T1079" s="54">
        <v>2.4327000000000001E-2</v>
      </c>
      <c r="U1079" s="54">
        <v>0</v>
      </c>
      <c r="V1079" s="54">
        <v>0</v>
      </c>
      <c r="W1079" s="54">
        <v>1.3233200000000001</v>
      </c>
      <c r="X1079" s="54">
        <v>1.6128E-2</v>
      </c>
      <c r="Y1079" s="54">
        <v>1.4873000000000001</v>
      </c>
      <c r="Z1079" s="54">
        <v>0</v>
      </c>
      <c r="AA1079" s="54">
        <v>0</v>
      </c>
      <c r="AB1079" s="54">
        <v>0</v>
      </c>
      <c r="AC1079" s="54">
        <v>0</v>
      </c>
      <c r="AD1079" s="54">
        <v>0</v>
      </c>
      <c r="AE1079" s="54">
        <v>85.147239999999996</v>
      </c>
      <c r="AF1079" s="54">
        <v>6.7192309999999997</v>
      </c>
      <c r="AG1079" s="53">
        <v>56.705513000000003</v>
      </c>
      <c r="AH1079" s="53">
        <v>3.8868E-2</v>
      </c>
      <c r="AI1079" s="54">
        <v>0</v>
      </c>
      <c r="AJ1079" s="54">
        <v>1.305258</v>
      </c>
      <c r="AK1079" s="53">
        <v>1.7073</v>
      </c>
      <c r="AL1079" s="53">
        <v>0</v>
      </c>
      <c r="AM1079" s="53">
        <v>1.7016E-2</v>
      </c>
      <c r="AN1079" s="53">
        <v>9.0939999999999993E-2</v>
      </c>
      <c r="AO1079" s="53">
        <v>0</v>
      </c>
      <c r="AP1079" s="53">
        <v>1.5382800000000001</v>
      </c>
      <c r="AQ1079" s="53">
        <v>1.199184</v>
      </c>
      <c r="AR1079" s="53">
        <v>2.1520999999999998E-2</v>
      </c>
      <c r="AS1079" s="53">
        <v>2.0591999999999999E-2</v>
      </c>
      <c r="AT1079" s="53">
        <v>0</v>
      </c>
      <c r="AU1079" s="109">
        <v>0</v>
      </c>
      <c r="AV1079" s="109">
        <v>1.2248999999999999E-2</v>
      </c>
    </row>
    <row r="1080" spans="1:48" x14ac:dyDescent="0.3">
      <c r="A1080" s="9">
        <v>1079</v>
      </c>
      <c r="B1080" s="3">
        <v>43131</v>
      </c>
      <c r="C1080" s="112">
        <v>4.0807219999999997</v>
      </c>
      <c r="D1080" s="54">
        <v>1.2409E-2</v>
      </c>
      <c r="E1080" s="112">
        <v>2.0098000000000001E-2</v>
      </c>
      <c r="F1080" s="54">
        <v>3.691621</v>
      </c>
      <c r="G1080" s="54">
        <v>1.3814010000000001</v>
      </c>
      <c r="H1080" s="54">
        <v>3.9964550000000001</v>
      </c>
      <c r="I1080" s="54">
        <v>2.4240999999999999E-2</v>
      </c>
      <c r="J1080" s="54">
        <v>1.5510470000000001</v>
      </c>
      <c r="K1080" s="54">
        <v>1.0051600000000001</v>
      </c>
      <c r="L1080" s="54">
        <v>1.390218</v>
      </c>
      <c r="M1080" s="54">
        <v>0.12562799999999999</v>
      </c>
      <c r="N1080" s="54">
        <v>0</v>
      </c>
      <c r="O1080" s="54">
        <v>9.2371999999999996E-2</v>
      </c>
      <c r="P1080" s="54">
        <v>5.2888729999999997</v>
      </c>
      <c r="Q1080" s="54">
        <v>0</v>
      </c>
      <c r="R1080" s="54">
        <v>2.4163E-2</v>
      </c>
      <c r="S1080" s="54">
        <v>2.5754999999999999</v>
      </c>
      <c r="T1080" s="54">
        <v>2.4285999999999999E-2</v>
      </c>
      <c r="U1080" s="54">
        <v>0</v>
      </c>
      <c r="V1080" s="54">
        <v>0</v>
      </c>
      <c r="W1080" s="54">
        <v>1.3271059999999999</v>
      </c>
      <c r="X1080" s="54">
        <v>1.6121E-2</v>
      </c>
      <c r="Y1080" s="54">
        <v>1.4855399999999999</v>
      </c>
      <c r="Z1080" s="54">
        <v>0</v>
      </c>
      <c r="AA1080" s="54">
        <v>0</v>
      </c>
      <c r="AB1080" s="54">
        <v>0</v>
      </c>
      <c r="AC1080" s="54">
        <v>0</v>
      </c>
      <c r="AD1080" s="54">
        <v>0</v>
      </c>
      <c r="AE1080" s="54">
        <v>85.067059999999998</v>
      </c>
      <c r="AF1080" s="54">
        <v>6.7118409999999997</v>
      </c>
      <c r="AG1080" s="53">
        <v>56.705688000000002</v>
      </c>
      <c r="AH1080" s="53">
        <v>3.8858999999999998E-2</v>
      </c>
      <c r="AI1080" s="54">
        <v>0</v>
      </c>
      <c r="AJ1080" s="54">
        <v>1.3096270000000001</v>
      </c>
      <c r="AK1080" s="53">
        <v>1.7099</v>
      </c>
      <c r="AL1080" s="53">
        <v>0</v>
      </c>
      <c r="AM1080" s="53">
        <v>1.7274000000000001E-2</v>
      </c>
      <c r="AN1080" s="53">
        <v>9.0676000000000007E-2</v>
      </c>
      <c r="AO1080" s="53">
        <v>0</v>
      </c>
      <c r="AP1080" s="53">
        <v>1.540937</v>
      </c>
      <c r="AQ1080" s="53">
        <v>1.199184</v>
      </c>
      <c r="AR1080" s="53">
        <v>2.1514999999999999E-2</v>
      </c>
      <c r="AS1080" s="53">
        <v>2.0584999999999999E-2</v>
      </c>
      <c r="AT1080" s="53">
        <v>0</v>
      </c>
      <c r="AU1080" s="109">
        <v>0</v>
      </c>
      <c r="AV1080" s="109">
        <v>1.2305999999999999E-2</v>
      </c>
    </row>
    <row r="1081" spans="1:48" x14ac:dyDescent="0.3">
      <c r="A1081" s="9">
        <v>1080</v>
      </c>
      <c r="B1081" s="3">
        <v>43130</v>
      </c>
      <c r="C1081" s="112">
        <v>4.079402</v>
      </c>
      <c r="D1081" s="54">
        <v>1.2404999999999999E-2</v>
      </c>
      <c r="E1081" s="112">
        <v>2.009E-2</v>
      </c>
      <c r="F1081" s="54">
        <v>3.6841300000000001</v>
      </c>
      <c r="G1081" s="54">
        <v>1.380668</v>
      </c>
      <c r="H1081" s="54">
        <v>3.9878870000000002</v>
      </c>
      <c r="I1081" s="54">
        <v>2.4219999999999998E-2</v>
      </c>
      <c r="J1081" s="54">
        <v>1.5676509999999999</v>
      </c>
      <c r="K1081" s="54">
        <v>1.0085679999999999</v>
      </c>
      <c r="L1081" s="54">
        <v>1.3887259999999999</v>
      </c>
      <c r="M1081" s="54">
        <v>0.12571599999999999</v>
      </c>
      <c r="N1081" s="54">
        <v>0</v>
      </c>
      <c r="O1081" s="54">
        <v>9.2341999999999994E-2</v>
      </c>
      <c r="P1081" s="54">
        <v>5.2863420000000003</v>
      </c>
      <c r="Q1081" s="54">
        <v>0</v>
      </c>
      <c r="R1081" s="54">
        <v>2.4389000000000001E-2</v>
      </c>
      <c r="S1081" s="54">
        <v>2.5951999999999997</v>
      </c>
      <c r="T1081" s="54">
        <v>2.4576000000000001E-2</v>
      </c>
      <c r="U1081" s="54">
        <v>0</v>
      </c>
      <c r="V1081" s="54">
        <v>0</v>
      </c>
      <c r="W1081" s="54">
        <v>1.3276159999999999</v>
      </c>
      <c r="X1081" s="54">
        <v>1.6115000000000001E-2</v>
      </c>
      <c r="Y1081" s="54">
        <v>1.4970300000000001</v>
      </c>
      <c r="Z1081" s="54">
        <v>0</v>
      </c>
      <c r="AA1081" s="54">
        <v>0</v>
      </c>
      <c r="AB1081" s="54">
        <v>0</v>
      </c>
      <c r="AC1081" s="54">
        <v>0</v>
      </c>
      <c r="AD1081" s="54">
        <v>0</v>
      </c>
      <c r="AE1081" s="54">
        <v>85.035587000000007</v>
      </c>
      <c r="AF1081" s="54">
        <v>6.7477330000000002</v>
      </c>
      <c r="AG1081" s="53">
        <v>56.759213000000003</v>
      </c>
      <c r="AH1081" s="53">
        <v>3.8901999999999999E-2</v>
      </c>
      <c r="AI1081" s="54">
        <v>0</v>
      </c>
      <c r="AJ1081" s="54">
        <v>1.309906</v>
      </c>
      <c r="AK1081" s="53">
        <v>1.6966999999999999</v>
      </c>
      <c r="AL1081" s="53">
        <v>0</v>
      </c>
      <c r="AM1081" s="53">
        <v>1.7250999999999999E-2</v>
      </c>
      <c r="AN1081" s="53">
        <v>9.1197E-2</v>
      </c>
      <c r="AO1081" s="53">
        <v>0</v>
      </c>
      <c r="AP1081" s="53">
        <v>1.525703</v>
      </c>
      <c r="AQ1081" s="53">
        <v>1.1814359999999999</v>
      </c>
      <c r="AR1081" s="53">
        <v>2.1418E-2</v>
      </c>
      <c r="AS1081" s="53">
        <v>2.0532000000000002E-2</v>
      </c>
      <c r="AT1081" s="53">
        <v>0</v>
      </c>
      <c r="AU1081" s="109">
        <v>0</v>
      </c>
      <c r="AV1081" s="109">
        <v>1.2383999999999999E-2</v>
      </c>
    </row>
    <row r="1082" spans="1:48" x14ac:dyDescent="0.3">
      <c r="A1082" s="9">
        <v>1081</v>
      </c>
      <c r="B1082" s="3">
        <v>43129</v>
      </c>
      <c r="C1082" s="112">
        <v>4.0779509999999997</v>
      </c>
      <c r="D1082" s="54">
        <v>1.2401000000000001E-2</v>
      </c>
      <c r="E1082" s="112">
        <v>2.0081999999999999E-2</v>
      </c>
      <c r="F1082" s="54">
        <v>3.6792989999999999</v>
      </c>
      <c r="G1082" s="54">
        <v>1.3799680000000001</v>
      </c>
      <c r="H1082" s="54">
        <v>3.9575610000000001</v>
      </c>
      <c r="I1082" s="54">
        <v>2.4143000000000001E-2</v>
      </c>
      <c r="J1082" s="54">
        <v>1.5673820000000001</v>
      </c>
      <c r="K1082" s="54">
        <v>1.00525</v>
      </c>
      <c r="L1082" s="54">
        <v>1.388182</v>
      </c>
      <c r="M1082" s="54">
        <v>0.12573200000000001</v>
      </c>
      <c r="N1082" s="54">
        <v>0</v>
      </c>
      <c r="O1082" s="54">
        <v>9.2312000000000005E-2</v>
      </c>
      <c r="P1082" s="54">
        <v>5.2884399999999996</v>
      </c>
      <c r="Q1082" s="54">
        <v>0</v>
      </c>
      <c r="R1082" s="54">
        <v>2.4372000000000001E-2</v>
      </c>
      <c r="S1082" s="54">
        <v>2.5811000000000002</v>
      </c>
      <c r="T1082" s="54">
        <v>2.4560999999999999E-2</v>
      </c>
      <c r="U1082" s="54">
        <v>0</v>
      </c>
      <c r="V1082" s="54">
        <v>0</v>
      </c>
      <c r="W1082" s="54">
        <v>1.324724</v>
      </c>
      <c r="X1082" s="54">
        <v>1.6107E-2</v>
      </c>
      <c r="Y1082" s="54">
        <v>1.4889299999999999</v>
      </c>
      <c r="Z1082" s="54">
        <v>0</v>
      </c>
      <c r="AA1082" s="54">
        <v>0</v>
      </c>
      <c r="AB1082" s="54">
        <v>0</v>
      </c>
      <c r="AC1082" s="54">
        <v>0</v>
      </c>
      <c r="AD1082" s="54">
        <v>0</v>
      </c>
      <c r="AE1082" s="54">
        <v>85.034163000000007</v>
      </c>
      <c r="AF1082" s="54">
        <v>6.7279499999999999</v>
      </c>
      <c r="AG1082" s="53">
        <v>56.660725999999997</v>
      </c>
      <c r="AH1082" s="53">
        <v>3.8810999999999998E-2</v>
      </c>
      <c r="AI1082" s="54">
        <v>0</v>
      </c>
      <c r="AJ1082" s="54">
        <v>1.306637</v>
      </c>
      <c r="AK1082" s="53">
        <v>1.6901999999999999</v>
      </c>
      <c r="AL1082" s="53">
        <v>0</v>
      </c>
      <c r="AM1082" s="53">
        <v>1.7080999999999999E-2</v>
      </c>
      <c r="AN1082" s="53">
        <v>9.1051000000000007E-2</v>
      </c>
      <c r="AO1082" s="53">
        <v>0</v>
      </c>
      <c r="AP1082" s="53">
        <v>1.525703</v>
      </c>
      <c r="AQ1082" s="53">
        <v>1.1814359999999999</v>
      </c>
      <c r="AR1082" s="53">
        <v>2.1418E-2</v>
      </c>
      <c r="AS1082" s="53">
        <v>2.0532000000000002E-2</v>
      </c>
      <c r="AT1082" s="53">
        <v>0</v>
      </c>
      <c r="AU1082" s="109">
        <v>0</v>
      </c>
      <c r="AV1082" s="109">
        <v>1.2305999999999999E-2</v>
      </c>
    </row>
    <row r="1083" spans="1:48" x14ac:dyDescent="0.3">
      <c r="A1083" s="9">
        <v>1082</v>
      </c>
      <c r="B1083" s="3">
        <v>43126</v>
      </c>
      <c r="C1083" s="112">
        <v>4.0733790000000001</v>
      </c>
      <c r="D1083" s="54">
        <v>1.2389000000000001E-2</v>
      </c>
      <c r="E1083" s="112">
        <v>2.0057999999999999E-2</v>
      </c>
      <c r="F1083" s="54">
        <v>3.6792859999999998</v>
      </c>
      <c r="G1083" s="54">
        <v>1.3770500000000001</v>
      </c>
      <c r="H1083" s="54">
        <v>3.9600230000000001</v>
      </c>
      <c r="I1083" s="54">
        <v>2.4271999999999998E-2</v>
      </c>
      <c r="J1083" s="54">
        <v>1.5383230000000001</v>
      </c>
      <c r="K1083" s="54">
        <v>0.99543400000000004</v>
      </c>
      <c r="L1083" s="54">
        <v>1.3858170000000001</v>
      </c>
      <c r="M1083" s="54">
        <v>0.12540499999999999</v>
      </c>
      <c r="N1083" s="54">
        <v>0</v>
      </c>
      <c r="O1083" s="54">
        <v>9.2214000000000004E-2</v>
      </c>
      <c r="P1083" s="54">
        <v>5.2814649999999999</v>
      </c>
      <c r="Q1083" s="54">
        <v>0</v>
      </c>
      <c r="R1083" s="54">
        <v>2.3983000000000001E-2</v>
      </c>
      <c r="S1083" s="54">
        <v>2.5411999999999999</v>
      </c>
      <c r="T1083" s="54">
        <v>2.4204E-2</v>
      </c>
      <c r="U1083" s="54">
        <v>0</v>
      </c>
      <c r="V1083" s="54">
        <v>0</v>
      </c>
      <c r="W1083" s="54">
        <v>1.3226450000000001</v>
      </c>
      <c r="X1083" s="54">
        <v>1.6091999999999999E-2</v>
      </c>
      <c r="Y1083" s="54">
        <v>1.4660500000000001</v>
      </c>
      <c r="Z1083" s="54">
        <v>0</v>
      </c>
      <c r="AA1083" s="54">
        <v>0</v>
      </c>
      <c r="AB1083" s="54">
        <v>0</v>
      </c>
      <c r="AC1083" s="54">
        <v>0</v>
      </c>
      <c r="AD1083" s="54">
        <v>0</v>
      </c>
      <c r="AE1083" s="54">
        <v>84.944204999999997</v>
      </c>
      <c r="AF1083" s="54">
        <v>6.6862389999999996</v>
      </c>
      <c r="AG1083" s="53">
        <v>56.619363999999997</v>
      </c>
      <c r="AH1083" s="53">
        <v>3.8670999999999997E-2</v>
      </c>
      <c r="AI1083" s="54">
        <v>0</v>
      </c>
      <c r="AJ1083" s="54">
        <v>1.304945</v>
      </c>
      <c r="AK1083" s="53">
        <v>1.6944000000000001</v>
      </c>
      <c r="AL1083" s="53">
        <v>0</v>
      </c>
      <c r="AM1083" s="53">
        <v>1.7170999999999999E-2</v>
      </c>
      <c r="AN1083" s="53">
        <v>9.0440999999999994E-2</v>
      </c>
      <c r="AO1083" s="53">
        <v>0</v>
      </c>
      <c r="AP1083" s="53">
        <v>1.525703</v>
      </c>
      <c r="AQ1083" s="53">
        <v>1.1814359999999999</v>
      </c>
      <c r="AR1083" s="53">
        <v>2.1418E-2</v>
      </c>
      <c r="AS1083" s="53">
        <v>2.0532000000000002E-2</v>
      </c>
      <c r="AT1083" s="53">
        <v>0</v>
      </c>
      <c r="AU1083" s="109">
        <v>0</v>
      </c>
      <c r="AV1083" s="109">
        <v>1.2263E-2</v>
      </c>
    </row>
    <row r="1084" spans="1:48" x14ac:dyDescent="0.3">
      <c r="A1084" s="9">
        <v>1083</v>
      </c>
      <c r="B1084" s="3">
        <v>43125</v>
      </c>
      <c r="C1084" s="112">
        <v>4.071923</v>
      </c>
      <c r="D1084" s="54">
        <v>1.2382000000000001E-2</v>
      </c>
      <c r="E1084" s="112">
        <v>2.0049999999999998E-2</v>
      </c>
      <c r="F1084" s="54">
        <v>3.6830910000000001</v>
      </c>
      <c r="G1084" s="54">
        <v>1.3778079999999999</v>
      </c>
      <c r="H1084" s="54">
        <v>3.9729770000000002</v>
      </c>
      <c r="I1084" s="54">
        <v>2.4201E-2</v>
      </c>
      <c r="J1084" s="54">
        <v>1.5444599999999999</v>
      </c>
      <c r="K1084" s="54">
        <v>1.0031030000000001</v>
      </c>
      <c r="L1084" s="54">
        <v>1.3868640000000001</v>
      </c>
      <c r="M1084" s="54">
        <v>0.125523</v>
      </c>
      <c r="N1084" s="54">
        <v>0</v>
      </c>
      <c r="O1084" s="54">
        <v>9.2180999999999999E-2</v>
      </c>
      <c r="P1084" s="54">
        <v>5.2719529999999999</v>
      </c>
      <c r="Q1084" s="54">
        <v>0</v>
      </c>
      <c r="R1084" s="54">
        <v>2.4060999999999999E-2</v>
      </c>
      <c r="S1084" s="54">
        <v>2.5690999999999997</v>
      </c>
      <c r="T1084" s="54">
        <v>2.4251999999999999E-2</v>
      </c>
      <c r="U1084" s="54">
        <v>0</v>
      </c>
      <c r="V1084" s="54">
        <v>0</v>
      </c>
      <c r="W1084" s="54">
        <v>1.327815</v>
      </c>
      <c r="X1084" s="54">
        <v>1.6084999999999999E-2</v>
      </c>
      <c r="Y1084" s="54">
        <v>1.4822500000000001</v>
      </c>
      <c r="Z1084" s="54">
        <v>0</v>
      </c>
      <c r="AA1084" s="54">
        <v>0</v>
      </c>
      <c r="AB1084" s="54">
        <v>0</v>
      </c>
      <c r="AC1084" s="54">
        <v>0</v>
      </c>
      <c r="AD1084" s="54">
        <v>0</v>
      </c>
      <c r="AE1084" s="54">
        <v>84.862290000000002</v>
      </c>
      <c r="AF1084" s="54">
        <v>6.7170069999999997</v>
      </c>
      <c r="AG1084" s="53">
        <v>56.650179999999999</v>
      </c>
      <c r="AH1084" s="53">
        <v>3.8669000000000002E-2</v>
      </c>
      <c r="AI1084" s="54">
        <v>0</v>
      </c>
      <c r="AJ1084" s="54">
        <v>1.3095079999999999</v>
      </c>
      <c r="AK1084" s="53">
        <v>1.6993999999999998</v>
      </c>
      <c r="AL1084" s="53">
        <v>0</v>
      </c>
      <c r="AM1084" s="53">
        <v>1.6997000000000002E-2</v>
      </c>
      <c r="AN1084" s="53">
        <v>9.0770000000000003E-2</v>
      </c>
      <c r="AO1084" s="53">
        <v>0</v>
      </c>
      <c r="AP1084" s="53">
        <v>1.525703</v>
      </c>
      <c r="AQ1084" s="53">
        <v>1.1814359999999999</v>
      </c>
      <c r="AR1084" s="53">
        <v>2.1418E-2</v>
      </c>
      <c r="AS1084" s="53">
        <v>2.0532000000000002E-2</v>
      </c>
      <c r="AT1084" s="53">
        <v>0</v>
      </c>
      <c r="AU1084" s="109">
        <v>0</v>
      </c>
      <c r="AV1084" s="109">
        <v>1.2369E-2</v>
      </c>
    </row>
    <row r="1085" spans="1:48" x14ac:dyDescent="0.3">
      <c r="A1085" s="9">
        <v>1084</v>
      </c>
      <c r="B1085" s="3">
        <v>43124</v>
      </c>
      <c r="C1085" s="112">
        <v>4.0706189999999998</v>
      </c>
      <c r="D1085" s="54">
        <v>1.2378E-2</v>
      </c>
      <c r="E1085" s="112">
        <v>2.0042999999999998E-2</v>
      </c>
      <c r="F1085" s="54">
        <v>3.6841919999999999</v>
      </c>
      <c r="G1085" s="54">
        <v>1.376344</v>
      </c>
      <c r="H1085" s="54">
        <v>4.006704</v>
      </c>
      <c r="I1085" s="54">
        <v>2.4160000000000001E-2</v>
      </c>
      <c r="J1085" s="54">
        <v>1.5296860000000001</v>
      </c>
      <c r="K1085" s="54">
        <v>1.004513</v>
      </c>
      <c r="L1085" s="54">
        <v>1.38486</v>
      </c>
      <c r="M1085" s="54">
        <v>0.12520999999999999</v>
      </c>
      <c r="N1085" s="54">
        <v>0</v>
      </c>
      <c r="O1085" s="54">
        <v>9.2147999999999994E-2</v>
      </c>
      <c r="P1085" s="54">
        <v>5.2668210000000002</v>
      </c>
      <c r="Q1085" s="54">
        <v>0</v>
      </c>
      <c r="R1085" s="54">
        <v>2.3737000000000001E-2</v>
      </c>
      <c r="S1085" s="54">
        <v>2.5368999999999997</v>
      </c>
      <c r="T1085" s="54">
        <v>2.4178999999999999E-2</v>
      </c>
      <c r="U1085" s="54">
        <v>0</v>
      </c>
      <c r="V1085" s="54">
        <v>0</v>
      </c>
      <c r="W1085" s="54">
        <v>1.330225</v>
      </c>
      <c r="X1085" s="54">
        <v>1.6079E-2</v>
      </c>
      <c r="Y1085" s="54">
        <v>1.4637100000000001</v>
      </c>
      <c r="Z1085" s="54">
        <v>0</v>
      </c>
      <c r="AA1085" s="54">
        <v>0</v>
      </c>
      <c r="AB1085" s="54">
        <v>0</v>
      </c>
      <c r="AC1085" s="54">
        <v>0</v>
      </c>
      <c r="AD1085" s="54">
        <v>0</v>
      </c>
      <c r="AE1085" s="54">
        <v>84.813429999999997</v>
      </c>
      <c r="AF1085" s="54">
        <v>6.6954799999999999</v>
      </c>
      <c r="AG1085" s="53">
        <v>56.624018999999997</v>
      </c>
      <c r="AH1085" s="53">
        <v>3.8596999999999999E-2</v>
      </c>
      <c r="AI1085" s="54">
        <v>0</v>
      </c>
      <c r="AJ1085" s="54">
        <v>1.311809</v>
      </c>
      <c r="AK1085" s="53">
        <v>1.6982000000000002</v>
      </c>
      <c r="AL1085" s="53">
        <v>0</v>
      </c>
      <c r="AM1085" s="53">
        <v>1.7014999999999999E-2</v>
      </c>
      <c r="AN1085" s="53">
        <v>9.0181999999999998E-2</v>
      </c>
      <c r="AO1085" s="53">
        <v>0</v>
      </c>
      <c r="AP1085" s="53">
        <v>1.525703</v>
      </c>
      <c r="AQ1085" s="53">
        <v>1.1814359999999999</v>
      </c>
      <c r="AR1085" s="53">
        <v>2.1418E-2</v>
      </c>
      <c r="AS1085" s="53">
        <v>2.0532000000000002E-2</v>
      </c>
      <c r="AT1085" s="53">
        <v>0</v>
      </c>
      <c r="AU1085" s="109">
        <v>0</v>
      </c>
      <c r="AV1085" s="109">
        <v>1.2297000000000001E-2</v>
      </c>
    </row>
    <row r="1086" spans="1:48" x14ac:dyDescent="0.3">
      <c r="A1086" s="9">
        <v>1085</v>
      </c>
      <c r="B1086" s="3">
        <v>43123</v>
      </c>
      <c r="C1086" s="112">
        <v>4.0692380000000004</v>
      </c>
      <c r="D1086" s="54">
        <v>1.2374E-2</v>
      </c>
      <c r="E1086" s="112">
        <v>2.0035000000000001E-2</v>
      </c>
      <c r="F1086" s="54">
        <v>3.6884450000000002</v>
      </c>
      <c r="G1086" s="54">
        <v>1.3754280000000001</v>
      </c>
      <c r="H1086" s="54">
        <v>4.0272649999999999</v>
      </c>
      <c r="I1086" s="54">
        <v>2.4240999999999999E-2</v>
      </c>
      <c r="J1086" s="54">
        <v>1.518165</v>
      </c>
      <c r="K1086" s="54">
        <v>0.99675999999999998</v>
      </c>
      <c r="L1086" s="54">
        <v>1.3846579999999999</v>
      </c>
      <c r="M1086" s="54">
        <v>0.12517200000000001</v>
      </c>
      <c r="N1086" s="54">
        <v>0</v>
      </c>
      <c r="O1086" s="54">
        <v>9.2115000000000002E-2</v>
      </c>
      <c r="P1086" s="54">
        <v>5.2638999999999996</v>
      </c>
      <c r="Q1086" s="54">
        <v>0</v>
      </c>
      <c r="R1086" s="54">
        <v>2.3595999999999999E-2</v>
      </c>
      <c r="S1086" s="54">
        <v>2.5122999999999998</v>
      </c>
      <c r="T1086" s="54">
        <v>2.4188999999999999E-2</v>
      </c>
      <c r="U1086" s="54">
        <v>0</v>
      </c>
      <c r="V1086" s="54">
        <v>0</v>
      </c>
      <c r="W1086" s="54">
        <v>1.3245709999999999</v>
      </c>
      <c r="X1086" s="54">
        <v>1.6073E-2</v>
      </c>
      <c r="Y1086" s="54">
        <v>1.4490700000000001</v>
      </c>
      <c r="Z1086" s="54">
        <v>0</v>
      </c>
      <c r="AA1086" s="54">
        <v>0</v>
      </c>
      <c r="AB1086" s="54">
        <v>0</v>
      </c>
      <c r="AC1086" s="54">
        <v>0</v>
      </c>
      <c r="AD1086" s="54">
        <v>0</v>
      </c>
      <c r="AE1086" s="54">
        <v>84.770911999999996</v>
      </c>
      <c r="AF1086" s="54">
        <v>6.6641690000000002</v>
      </c>
      <c r="AG1086" s="53">
        <v>56.611713999999999</v>
      </c>
      <c r="AH1086" s="53">
        <v>3.8441999999999997E-2</v>
      </c>
      <c r="AI1086" s="54">
        <v>0</v>
      </c>
      <c r="AJ1086" s="54">
        <v>1.305884</v>
      </c>
      <c r="AK1086" s="53">
        <v>1.6955999999999998</v>
      </c>
      <c r="AL1086" s="53">
        <v>0</v>
      </c>
      <c r="AM1086" s="53">
        <v>1.7062999999999998E-2</v>
      </c>
      <c r="AN1086" s="53">
        <v>8.9911000000000005E-2</v>
      </c>
      <c r="AO1086" s="53">
        <v>0</v>
      </c>
      <c r="AP1086" s="53">
        <v>1.4997849999999999</v>
      </c>
      <c r="AQ1086" s="53">
        <v>1.1814359999999999</v>
      </c>
      <c r="AR1086" s="53">
        <v>2.1299999999999999E-2</v>
      </c>
      <c r="AS1086" s="53">
        <v>2.0489E-2</v>
      </c>
      <c r="AT1086" s="53">
        <v>0</v>
      </c>
      <c r="AU1086" s="109">
        <v>0</v>
      </c>
      <c r="AV1086" s="109">
        <v>1.2338E-2</v>
      </c>
    </row>
    <row r="1087" spans="1:48" x14ac:dyDescent="0.3">
      <c r="A1087" s="9">
        <v>1086</v>
      </c>
      <c r="B1087" s="3">
        <v>43122</v>
      </c>
      <c r="C1087" s="112">
        <v>4.0674190000000001</v>
      </c>
      <c r="D1087" s="54">
        <v>1.2371999999999999E-2</v>
      </c>
      <c r="E1087" s="112">
        <v>2.0027E-2</v>
      </c>
      <c r="F1087" s="54">
        <v>3.6755740000000001</v>
      </c>
      <c r="G1087" s="54">
        <v>1.3724510000000001</v>
      </c>
      <c r="H1087" s="54">
        <v>3.9986259999999998</v>
      </c>
      <c r="I1087" s="54">
        <v>2.4087000000000001E-2</v>
      </c>
      <c r="J1087" s="54">
        <v>1.4911220000000001</v>
      </c>
      <c r="K1087" s="54">
        <v>0.99202000000000001</v>
      </c>
      <c r="L1087" s="54">
        <v>1.381151</v>
      </c>
      <c r="M1087" s="54">
        <v>0.12496699999999999</v>
      </c>
      <c r="N1087" s="54">
        <v>0</v>
      </c>
      <c r="O1087" s="54">
        <v>9.2081999999999997E-2</v>
      </c>
      <c r="P1087" s="54">
        <v>5.2637939999999999</v>
      </c>
      <c r="Q1087" s="54">
        <v>0</v>
      </c>
      <c r="R1087" s="54">
        <v>2.3186999999999999E-2</v>
      </c>
      <c r="S1087" s="54">
        <v>2.4742999999999999</v>
      </c>
      <c r="T1087" s="54">
        <v>2.3806999999999998E-2</v>
      </c>
      <c r="U1087" s="54">
        <v>0</v>
      </c>
      <c r="V1087" s="54">
        <v>0</v>
      </c>
      <c r="W1087" s="54">
        <v>1.323941</v>
      </c>
      <c r="X1087" s="54">
        <v>1.6067000000000001E-2</v>
      </c>
      <c r="Y1087" s="54">
        <v>1.42737</v>
      </c>
      <c r="Z1087" s="54">
        <v>0</v>
      </c>
      <c r="AA1087" s="54">
        <v>0</v>
      </c>
      <c r="AB1087" s="54">
        <v>0</v>
      </c>
      <c r="AC1087" s="54">
        <v>0</v>
      </c>
      <c r="AD1087" s="54">
        <v>0</v>
      </c>
      <c r="AE1087" s="54">
        <v>84.752571000000003</v>
      </c>
      <c r="AF1087" s="54">
        <v>6.6101020000000004</v>
      </c>
      <c r="AG1087" s="53">
        <v>56.365676999999998</v>
      </c>
      <c r="AH1087" s="53">
        <v>3.8376E-2</v>
      </c>
      <c r="AI1087" s="54">
        <v>0</v>
      </c>
      <c r="AJ1087" s="54">
        <v>1.3056399999999999</v>
      </c>
      <c r="AK1087" s="53">
        <v>1.7058</v>
      </c>
      <c r="AL1087" s="53">
        <v>0</v>
      </c>
      <c r="AM1087" s="53">
        <v>1.6951000000000001E-2</v>
      </c>
      <c r="AN1087" s="53">
        <v>8.9150999999999994E-2</v>
      </c>
      <c r="AO1087" s="53">
        <v>0</v>
      </c>
      <c r="AP1087" s="53">
        <v>1.4997849999999999</v>
      </c>
      <c r="AQ1087" s="53">
        <v>1.1814359999999999</v>
      </c>
      <c r="AR1087" s="53">
        <v>2.1299999999999999E-2</v>
      </c>
      <c r="AS1087" s="53">
        <v>2.0489E-2</v>
      </c>
      <c r="AT1087" s="53">
        <v>0</v>
      </c>
      <c r="AU1087" s="109">
        <v>0</v>
      </c>
      <c r="AV1087" s="109">
        <v>1.2181000000000001E-2</v>
      </c>
    </row>
    <row r="1088" spans="1:48" x14ac:dyDescent="0.3">
      <c r="A1088" s="9">
        <v>1087</v>
      </c>
      <c r="B1088" s="3">
        <v>43119</v>
      </c>
      <c r="C1088" s="112">
        <v>4.0633270000000001</v>
      </c>
      <c r="D1088" s="54">
        <v>1.2359E-2</v>
      </c>
      <c r="E1088" s="112">
        <v>2.0004999999999998E-2</v>
      </c>
      <c r="F1088" s="54">
        <v>3.682633</v>
      </c>
      <c r="G1088" s="54">
        <v>1.3730230000000001</v>
      </c>
      <c r="H1088" s="54">
        <v>4.0226249999999997</v>
      </c>
      <c r="I1088" s="54">
        <v>2.4101000000000001E-2</v>
      </c>
      <c r="J1088" s="54">
        <v>1.5106999999999999</v>
      </c>
      <c r="K1088" s="54">
        <v>1.0012509999999999</v>
      </c>
      <c r="L1088" s="54">
        <v>1.3827670000000001</v>
      </c>
      <c r="M1088" s="54">
        <v>0.124959</v>
      </c>
      <c r="N1088" s="54">
        <v>0</v>
      </c>
      <c r="O1088" s="54">
        <v>9.1988E-2</v>
      </c>
      <c r="P1088" s="54">
        <v>5.2607410000000003</v>
      </c>
      <c r="Q1088" s="54">
        <v>0</v>
      </c>
      <c r="R1088" s="54">
        <v>2.3424E-2</v>
      </c>
      <c r="S1088" s="54">
        <v>2.5053999999999998</v>
      </c>
      <c r="T1088" s="54">
        <v>2.3741999999999999E-2</v>
      </c>
      <c r="U1088" s="54">
        <v>0</v>
      </c>
      <c r="V1088" s="54">
        <v>0</v>
      </c>
      <c r="W1088" s="54">
        <v>1.3289550000000001</v>
      </c>
      <c r="X1088" s="54">
        <v>1.6048E-2</v>
      </c>
      <c r="Y1088" s="54">
        <v>1.4456099999999998</v>
      </c>
      <c r="Z1088" s="54">
        <v>0</v>
      </c>
      <c r="AA1088" s="54">
        <v>0</v>
      </c>
      <c r="AB1088" s="54">
        <v>0</v>
      </c>
      <c r="AC1088" s="54">
        <v>0</v>
      </c>
      <c r="AD1088" s="54">
        <v>0</v>
      </c>
      <c r="AE1088" s="54">
        <v>84.684517999999997</v>
      </c>
      <c r="AF1088" s="54">
        <v>6.6423459999999999</v>
      </c>
      <c r="AG1088" s="53">
        <v>56.526051000000002</v>
      </c>
      <c r="AH1088" s="53">
        <v>3.8565000000000002E-2</v>
      </c>
      <c r="AI1088" s="54">
        <v>0</v>
      </c>
      <c r="AJ1088" s="54">
        <v>1.3096570000000001</v>
      </c>
      <c r="AK1088" s="53">
        <v>1.7065000000000001</v>
      </c>
      <c r="AL1088" s="53">
        <v>0</v>
      </c>
      <c r="AM1088" s="53">
        <v>1.702E-2</v>
      </c>
      <c r="AN1088" s="53">
        <v>8.9514999999999997E-2</v>
      </c>
      <c r="AO1088" s="53">
        <v>0</v>
      </c>
      <c r="AP1088" s="53">
        <v>1.4997849999999999</v>
      </c>
      <c r="AQ1088" s="53">
        <v>1.1814359999999999</v>
      </c>
      <c r="AR1088" s="53">
        <v>2.1299999999999999E-2</v>
      </c>
      <c r="AS1088" s="53">
        <v>2.0489E-2</v>
      </c>
      <c r="AT1088" s="53">
        <v>0</v>
      </c>
      <c r="AU1088" s="109">
        <v>0</v>
      </c>
      <c r="AV1088" s="109">
        <v>1.2262E-2</v>
      </c>
    </row>
    <row r="1089" spans="1:48" x14ac:dyDescent="0.3">
      <c r="A1089" s="9">
        <v>1088</v>
      </c>
      <c r="B1089" s="3">
        <v>43118</v>
      </c>
      <c r="C1089" s="112">
        <v>4.0619420000000002</v>
      </c>
      <c r="D1089" s="54">
        <v>1.2356000000000001E-2</v>
      </c>
      <c r="E1089" s="112">
        <v>1.9997999999999998E-2</v>
      </c>
      <c r="F1089" s="54">
        <v>3.6787939999999999</v>
      </c>
      <c r="G1089" s="54">
        <v>1.374425</v>
      </c>
      <c r="H1089" s="54">
        <v>4.0439360000000004</v>
      </c>
      <c r="I1089" s="54">
        <v>2.4344999999999999E-2</v>
      </c>
      <c r="J1089" s="54">
        <v>1.5061880000000001</v>
      </c>
      <c r="K1089" s="54">
        <v>1.000386</v>
      </c>
      <c r="L1089" s="54">
        <v>1.3828670000000001</v>
      </c>
      <c r="M1089" s="54">
        <v>0.12489400000000001</v>
      </c>
      <c r="N1089" s="54">
        <v>0</v>
      </c>
      <c r="O1089" s="54">
        <v>9.1954999999999995E-2</v>
      </c>
      <c r="P1089" s="54">
        <v>5.2582120000000003</v>
      </c>
      <c r="Q1089" s="54">
        <v>0</v>
      </c>
      <c r="R1089" s="54">
        <v>2.3259999999999999E-2</v>
      </c>
      <c r="S1089" s="54">
        <v>2.4988000000000001</v>
      </c>
      <c r="T1089" s="54">
        <v>2.3954E-2</v>
      </c>
      <c r="U1089" s="54">
        <v>0</v>
      </c>
      <c r="V1089" s="54">
        <v>0</v>
      </c>
      <c r="W1089" s="54">
        <v>1.3298209999999999</v>
      </c>
      <c r="X1089" s="54">
        <v>1.6043999999999999E-2</v>
      </c>
      <c r="Y1089" s="54">
        <v>1.44197</v>
      </c>
      <c r="Z1089" s="54">
        <v>0</v>
      </c>
      <c r="AA1089" s="54">
        <v>0</v>
      </c>
      <c r="AB1089" s="54">
        <v>0</v>
      </c>
      <c r="AC1089" s="54">
        <v>0</v>
      </c>
      <c r="AD1089" s="54">
        <v>0</v>
      </c>
      <c r="AE1089" s="54">
        <v>84.642320999999995</v>
      </c>
      <c r="AF1089" s="54">
        <v>6.6380590000000002</v>
      </c>
      <c r="AG1089" s="53">
        <v>56.453588000000003</v>
      </c>
      <c r="AH1089" s="53">
        <v>3.8503999999999997E-2</v>
      </c>
      <c r="AI1089" s="54">
        <v>0</v>
      </c>
      <c r="AJ1089" s="54">
        <v>1.3097639999999999</v>
      </c>
      <c r="AK1089" s="53">
        <v>1.7066999999999999</v>
      </c>
      <c r="AL1089" s="53">
        <v>0</v>
      </c>
      <c r="AM1089" s="53">
        <v>1.7094999999999999E-2</v>
      </c>
      <c r="AN1089" s="53">
        <v>8.9533000000000001E-2</v>
      </c>
      <c r="AO1089" s="53">
        <v>0</v>
      </c>
      <c r="AP1089" s="53">
        <v>1.4997849999999999</v>
      </c>
      <c r="AQ1089" s="53">
        <v>1.1814359999999999</v>
      </c>
      <c r="AR1089" s="53">
        <v>2.1299999999999999E-2</v>
      </c>
      <c r="AS1089" s="53">
        <v>2.0489E-2</v>
      </c>
      <c r="AT1089" s="53">
        <v>0</v>
      </c>
      <c r="AU1089" s="109">
        <v>0</v>
      </c>
      <c r="AV1089" s="109">
        <v>1.2311000000000001E-2</v>
      </c>
    </row>
    <row r="1090" spans="1:48" x14ac:dyDescent="0.3">
      <c r="A1090" s="9">
        <v>1089</v>
      </c>
      <c r="B1090" s="3">
        <v>43117</v>
      </c>
      <c r="C1090" s="112">
        <v>4.0605650000000004</v>
      </c>
      <c r="D1090" s="54">
        <v>1.2349000000000001E-2</v>
      </c>
      <c r="E1090" s="112">
        <v>1.9990000000000001E-2</v>
      </c>
      <c r="F1090" s="54">
        <v>3.6818409999999999</v>
      </c>
      <c r="G1090" s="54">
        <v>1.3716349999999999</v>
      </c>
      <c r="H1090" s="54">
        <v>4.0474690000000004</v>
      </c>
      <c r="I1090" s="54">
        <v>2.4320000000000001E-2</v>
      </c>
      <c r="J1090" s="54">
        <v>1.4833590000000001</v>
      </c>
      <c r="K1090" s="54">
        <v>0.98591600000000001</v>
      </c>
      <c r="L1090" s="54">
        <v>1.3819900000000001</v>
      </c>
      <c r="M1090" s="54">
        <v>0.124829</v>
      </c>
      <c r="N1090" s="54">
        <v>0</v>
      </c>
      <c r="O1090" s="54">
        <v>9.1923000000000005E-2</v>
      </c>
      <c r="P1090" s="54">
        <v>5.2567880000000002</v>
      </c>
      <c r="Q1090" s="54">
        <v>0</v>
      </c>
      <c r="R1090" s="54">
        <v>2.3015000000000001E-2</v>
      </c>
      <c r="S1090" s="54">
        <v>2.4619</v>
      </c>
      <c r="T1090" s="54">
        <v>2.3657000000000001E-2</v>
      </c>
      <c r="U1090" s="54">
        <v>0</v>
      </c>
      <c r="V1090" s="54">
        <v>0</v>
      </c>
      <c r="W1090" s="54">
        <v>1.3190189999999999</v>
      </c>
      <c r="X1090" s="54">
        <v>1.6038E-2</v>
      </c>
      <c r="Y1090" s="54">
        <v>1.42075</v>
      </c>
      <c r="Z1090" s="54">
        <v>0</v>
      </c>
      <c r="AA1090" s="54">
        <v>0</v>
      </c>
      <c r="AB1090" s="54">
        <v>0</v>
      </c>
      <c r="AC1090" s="54">
        <v>0</v>
      </c>
      <c r="AD1090" s="54">
        <v>0</v>
      </c>
      <c r="AE1090" s="54">
        <v>84.606222000000002</v>
      </c>
      <c r="AF1090" s="54">
        <v>6.5858970000000001</v>
      </c>
      <c r="AG1090" s="53">
        <v>56.453830000000004</v>
      </c>
      <c r="AH1090" s="53">
        <v>3.8182000000000001E-2</v>
      </c>
      <c r="AI1090" s="54">
        <v>0</v>
      </c>
      <c r="AJ1090" s="54">
        <v>1.2984469999999999</v>
      </c>
      <c r="AK1090" s="53">
        <v>1.7129999999999999</v>
      </c>
      <c r="AL1090" s="53">
        <v>0</v>
      </c>
      <c r="AM1090" s="53">
        <v>1.7048000000000001E-2</v>
      </c>
      <c r="AN1090" s="53">
        <v>8.9534000000000002E-2</v>
      </c>
      <c r="AO1090" s="53">
        <v>0</v>
      </c>
      <c r="AP1090" s="53">
        <v>1.4997849999999999</v>
      </c>
      <c r="AQ1090" s="53">
        <v>1.1814359999999999</v>
      </c>
      <c r="AR1090" s="53">
        <v>2.1299999999999999E-2</v>
      </c>
      <c r="AS1090" s="53">
        <v>2.0489E-2</v>
      </c>
      <c r="AT1090" s="53">
        <v>0</v>
      </c>
      <c r="AU1090" s="109">
        <v>0</v>
      </c>
      <c r="AV1090" s="109">
        <v>1.2317E-2</v>
      </c>
    </row>
    <row r="1091" spans="1:48" x14ac:dyDescent="0.3">
      <c r="A1091" s="9">
        <v>1090</v>
      </c>
      <c r="B1091" s="3">
        <v>43116</v>
      </c>
      <c r="C1091" s="112">
        <v>4.0590320000000002</v>
      </c>
      <c r="D1091" s="54">
        <v>1.2349000000000001E-2</v>
      </c>
      <c r="E1091" s="112">
        <v>1.9982E-2</v>
      </c>
      <c r="F1091" s="54">
        <v>3.6515460000000002</v>
      </c>
      <c r="G1091" s="54">
        <v>1.3675660000000001</v>
      </c>
      <c r="H1091" s="54">
        <v>3.9908419999999998</v>
      </c>
      <c r="I1091" s="54">
        <v>2.4052E-2</v>
      </c>
      <c r="J1091" s="54">
        <v>1.4601489999999999</v>
      </c>
      <c r="K1091" s="54">
        <v>0.97647899999999999</v>
      </c>
      <c r="L1091" s="54">
        <v>1.377704</v>
      </c>
      <c r="M1091" s="54">
        <v>0.124586</v>
      </c>
      <c r="N1091" s="54">
        <v>0</v>
      </c>
      <c r="O1091" s="54">
        <v>9.1889999999999999E-2</v>
      </c>
      <c r="P1091" s="54">
        <v>5.261469</v>
      </c>
      <c r="Q1091" s="54">
        <v>0</v>
      </c>
      <c r="R1091" s="54">
        <v>2.2630000000000001E-2</v>
      </c>
      <c r="S1091" s="54">
        <v>2.4160999999999997</v>
      </c>
      <c r="T1091" s="54">
        <v>2.3498999999999999E-2</v>
      </c>
      <c r="U1091" s="54">
        <v>0</v>
      </c>
      <c r="V1091" s="54">
        <v>0</v>
      </c>
      <c r="W1091" s="54">
        <v>1.315572</v>
      </c>
      <c r="X1091" s="54">
        <v>1.6031E-2</v>
      </c>
      <c r="Y1091" s="54">
        <v>1.3944500000000002</v>
      </c>
      <c r="Z1091" s="54">
        <v>0</v>
      </c>
      <c r="AA1091" s="54">
        <v>0</v>
      </c>
      <c r="AB1091" s="54">
        <v>0</v>
      </c>
      <c r="AC1091" s="54">
        <v>0</v>
      </c>
      <c r="AD1091" s="54">
        <v>0</v>
      </c>
      <c r="AE1091" s="54">
        <v>84.623914999999997</v>
      </c>
      <c r="AF1091" s="54">
        <v>6.5379940000000003</v>
      </c>
      <c r="AG1091" s="53">
        <v>56.285223999999999</v>
      </c>
      <c r="AH1091" s="53">
        <v>3.8030000000000001E-2</v>
      </c>
      <c r="AI1091" s="54">
        <v>0</v>
      </c>
      <c r="AJ1091" s="54">
        <v>1.296273</v>
      </c>
      <c r="AK1091" s="53">
        <v>1.7163999999999999</v>
      </c>
      <c r="AL1091" s="53">
        <v>0</v>
      </c>
      <c r="AM1091" s="53">
        <v>1.6822E-2</v>
      </c>
      <c r="AN1091" s="53">
        <v>8.8841000000000003E-2</v>
      </c>
      <c r="AO1091" s="53">
        <v>0</v>
      </c>
      <c r="AP1091" s="53">
        <v>1.4632419999999999</v>
      </c>
      <c r="AQ1091" s="53">
        <v>1.1814359999999999</v>
      </c>
      <c r="AR1091" s="53">
        <v>2.1134E-2</v>
      </c>
      <c r="AS1091" s="53">
        <v>2.044E-2</v>
      </c>
      <c r="AT1091" s="53">
        <v>0</v>
      </c>
      <c r="AU1091" s="109">
        <v>0</v>
      </c>
      <c r="AV1091" s="109">
        <v>1.2206E-2</v>
      </c>
    </row>
    <row r="1092" spans="1:48" x14ac:dyDescent="0.3">
      <c r="A1092" s="9">
        <v>1091</v>
      </c>
      <c r="B1092" s="3">
        <v>43115</v>
      </c>
      <c r="C1092" s="112">
        <v>4.0576230000000004</v>
      </c>
      <c r="D1092" s="54">
        <v>1.2349000000000001E-2</v>
      </c>
      <c r="E1092" s="112">
        <v>1.9973999999999999E-2</v>
      </c>
      <c r="F1092" s="54">
        <v>3.6653370000000001</v>
      </c>
      <c r="G1092" s="54">
        <v>1.3677520000000001</v>
      </c>
      <c r="H1092" s="54">
        <v>3.9932180000000002</v>
      </c>
      <c r="I1092" s="54">
        <v>2.3941E-2</v>
      </c>
      <c r="J1092" s="54">
        <v>1.485047</v>
      </c>
      <c r="K1092" s="54">
        <v>0.99201099999999998</v>
      </c>
      <c r="L1092" s="54">
        <v>1.378851</v>
      </c>
      <c r="M1092" s="54">
        <v>0.124671</v>
      </c>
      <c r="N1092" s="54">
        <v>0</v>
      </c>
      <c r="O1092" s="54">
        <v>9.1856999999999994E-2</v>
      </c>
      <c r="P1092" s="54">
        <v>5.2603179999999998</v>
      </c>
      <c r="Q1092" s="54">
        <v>0</v>
      </c>
      <c r="R1092" s="54">
        <v>2.3047000000000002E-2</v>
      </c>
      <c r="S1092" s="54">
        <v>2.4750000000000001</v>
      </c>
      <c r="T1092" s="54">
        <v>2.3491999999999999E-2</v>
      </c>
      <c r="U1092" s="54">
        <v>0</v>
      </c>
      <c r="V1092" s="54">
        <v>0</v>
      </c>
      <c r="W1092" s="54">
        <v>1.319178</v>
      </c>
      <c r="X1092" s="54">
        <v>1.6022999999999999E-2</v>
      </c>
      <c r="Y1092" s="54">
        <v>1.42841</v>
      </c>
      <c r="Z1092" s="54">
        <v>0</v>
      </c>
      <c r="AA1092" s="54">
        <v>0</v>
      </c>
      <c r="AB1092" s="54">
        <v>0</v>
      </c>
      <c r="AC1092" s="54">
        <v>0</v>
      </c>
      <c r="AD1092" s="54">
        <v>0</v>
      </c>
      <c r="AE1092" s="54">
        <v>84.587046999999998</v>
      </c>
      <c r="AF1092" s="54">
        <v>6.5956599999999996</v>
      </c>
      <c r="AG1092" s="53">
        <v>56.364806999999999</v>
      </c>
      <c r="AH1092" s="53">
        <v>3.8225000000000002E-2</v>
      </c>
      <c r="AI1092" s="54">
        <v>0</v>
      </c>
      <c r="AJ1092" s="54">
        <v>1.2994840000000001</v>
      </c>
      <c r="AK1092" s="53">
        <v>1.7193000000000001</v>
      </c>
      <c r="AL1092" s="53">
        <v>0</v>
      </c>
      <c r="AM1092" s="53">
        <v>1.6837000000000001E-2</v>
      </c>
      <c r="AN1092" s="53">
        <v>8.9677999999999994E-2</v>
      </c>
      <c r="AO1092" s="53">
        <v>0</v>
      </c>
      <c r="AP1092" s="53">
        <v>1.4632419999999999</v>
      </c>
      <c r="AQ1092" s="53">
        <v>1.1814359999999999</v>
      </c>
      <c r="AR1092" s="53">
        <v>2.1134E-2</v>
      </c>
      <c r="AS1092" s="53">
        <v>2.044E-2</v>
      </c>
      <c r="AT1092" s="53">
        <v>0</v>
      </c>
      <c r="AU1092" s="109">
        <v>0</v>
      </c>
      <c r="AV1092" s="109">
        <v>1.2189999999999999E-2</v>
      </c>
    </row>
    <row r="1093" spans="1:48" x14ac:dyDescent="0.3">
      <c r="A1093" s="9">
        <v>1092</v>
      </c>
      <c r="B1093" s="3">
        <v>43112</v>
      </c>
      <c r="C1093" s="112">
        <v>4.0534220000000003</v>
      </c>
      <c r="D1093" s="54">
        <v>1.2336E-2</v>
      </c>
      <c r="E1093" s="112">
        <v>1.9951E-2</v>
      </c>
      <c r="F1093" s="54">
        <v>3.6605240000000001</v>
      </c>
      <c r="G1093" s="54">
        <v>1.3673550000000001</v>
      </c>
      <c r="H1093" s="54">
        <v>4.0224820000000001</v>
      </c>
      <c r="I1093" s="54">
        <v>2.3907000000000001E-2</v>
      </c>
      <c r="J1093" s="54">
        <v>1.4838370000000001</v>
      </c>
      <c r="K1093" s="54">
        <v>0.99826899999999996</v>
      </c>
      <c r="L1093" s="54">
        <v>1.3775770000000001</v>
      </c>
      <c r="M1093" s="54">
        <v>0.124678</v>
      </c>
      <c r="N1093" s="54">
        <v>0</v>
      </c>
      <c r="O1093" s="54">
        <v>9.1767000000000001E-2</v>
      </c>
      <c r="P1093" s="54">
        <v>5.2557239999999998</v>
      </c>
      <c r="Q1093" s="54">
        <v>0</v>
      </c>
      <c r="R1093" s="54">
        <v>2.2948E-2</v>
      </c>
      <c r="S1093" s="54">
        <v>2.4624000000000001</v>
      </c>
      <c r="T1093" s="54">
        <v>2.3505000000000002E-2</v>
      </c>
      <c r="U1093" s="54">
        <v>0</v>
      </c>
      <c r="V1093" s="54">
        <v>0</v>
      </c>
      <c r="W1093" s="54">
        <v>1.3180879999999999</v>
      </c>
      <c r="X1093" s="54">
        <v>1.6004000000000001E-2</v>
      </c>
      <c r="Y1093" s="54">
        <v>1.42116</v>
      </c>
      <c r="Z1093" s="54">
        <v>0</v>
      </c>
      <c r="AA1093" s="54">
        <v>0</v>
      </c>
      <c r="AB1093" s="54">
        <v>0</v>
      </c>
      <c r="AC1093" s="54">
        <v>0</v>
      </c>
      <c r="AD1093" s="54">
        <v>0</v>
      </c>
      <c r="AE1093" s="54">
        <v>84.486261999999996</v>
      </c>
      <c r="AF1093" s="54">
        <v>6.5939050000000003</v>
      </c>
      <c r="AG1093" s="53">
        <v>56.333841999999997</v>
      </c>
      <c r="AH1093" s="53">
        <v>3.8089999999999999E-2</v>
      </c>
      <c r="AI1093" s="54">
        <v>0</v>
      </c>
      <c r="AJ1093" s="54">
        <v>1.298108</v>
      </c>
      <c r="AK1093" s="53">
        <v>1.7141</v>
      </c>
      <c r="AL1093" s="53">
        <v>0</v>
      </c>
      <c r="AM1093" s="53">
        <v>1.6874E-2</v>
      </c>
      <c r="AN1093" s="53">
        <v>8.9383000000000004E-2</v>
      </c>
      <c r="AO1093" s="53">
        <v>0</v>
      </c>
      <c r="AP1093" s="53">
        <v>1.4632419999999999</v>
      </c>
      <c r="AQ1093" s="53">
        <v>1.1814359999999999</v>
      </c>
      <c r="AR1093" s="53">
        <v>2.1134E-2</v>
      </c>
      <c r="AS1093" s="53">
        <v>2.044E-2</v>
      </c>
      <c r="AT1093" s="53">
        <v>0</v>
      </c>
      <c r="AU1093" s="109">
        <v>0</v>
      </c>
      <c r="AV1093" s="109">
        <v>1.2205000000000001E-2</v>
      </c>
    </row>
    <row r="1094" spans="1:48" x14ac:dyDescent="0.3">
      <c r="A1094" s="9">
        <v>1093</v>
      </c>
      <c r="B1094" s="3">
        <v>43111</v>
      </c>
      <c r="C1094" s="112">
        <v>4.0520560000000003</v>
      </c>
      <c r="D1094" s="54">
        <v>1.2330000000000001E-2</v>
      </c>
      <c r="E1094" s="112">
        <v>1.9942999999999999E-2</v>
      </c>
      <c r="F1094" s="54">
        <v>3.6532279999999999</v>
      </c>
      <c r="G1094" s="54">
        <v>1.3656410000000001</v>
      </c>
      <c r="H1094" s="54">
        <v>4.0135259999999997</v>
      </c>
      <c r="I1094" s="54">
        <v>2.3876999999999999E-2</v>
      </c>
      <c r="J1094" s="54">
        <v>1.471554</v>
      </c>
      <c r="K1094" s="54">
        <v>0.99167799999999995</v>
      </c>
      <c r="L1094" s="54">
        <v>1.3756250000000001</v>
      </c>
      <c r="M1094" s="54">
        <v>0.124692</v>
      </c>
      <c r="N1094" s="54">
        <v>0</v>
      </c>
      <c r="O1094" s="54">
        <v>9.1735999999999998E-2</v>
      </c>
      <c r="P1094" s="54">
        <v>5.2540430000000002</v>
      </c>
      <c r="Q1094" s="54">
        <v>0</v>
      </c>
      <c r="R1094" s="54">
        <v>2.2692E-2</v>
      </c>
      <c r="S1094" s="54">
        <v>2.4292000000000002</v>
      </c>
      <c r="T1094" s="54">
        <v>2.3243E-2</v>
      </c>
      <c r="U1094" s="54">
        <v>0</v>
      </c>
      <c r="V1094" s="54">
        <v>0</v>
      </c>
      <c r="W1094" s="54">
        <v>1.3138860000000001</v>
      </c>
      <c r="X1094" s="54">
        <v>1.5996E-2</v>
      </c>
      <c r="Y1094" s="54">
        <v>1.40191</v>
      </c>
      <c r="Z1094" s="54">
        <v>0</v>
      </c>
      <c r="AA1094" s="54">
        <v>0</v>
      </c>
      <c r="AB1094" s="54">
        <v>0</v>
      </c>
      <c r="AC1094" s="54">
        <v>0</v>
      </c>
      <c r="AD1094" s="54">
        <v>0</v>
      </c>
      <c r="AE1094" s="54">
        <v>84.484610000000004</v>
      </c>
      <c r="AF1094" s="54">
        <v>6.5667400000000002</v>
      </c>
      <c r="AG1094" s="53">
        <v>56.255124000000002</v>
      </c>
      <c r="AH1094" s="53">
        <v>3.7765E-2</v>
      </c>
      <c r="AI1094" s="54">
        <v>0</v>
      </c>
      <c r="AJ1094" s="54">
        <v>1.2940590000000001</v>
      </c>
      <c r="AK1094" s="53">
        <v>1.6980999999999999</v>
      </c>
      <c r="AL1094" s="53">
        <v>0</v>
      </c>
      <c r="AM1094" s="53">
        <v>1.678E-2</v>
      </c>
      <c r="AN1094" s="53">
        <v>8.8886000000000007E-2</v>
      </c>
      <c r="AO1094" s="53">
        <v>0</v>
      </c>
      <c r="AP1094" s="53">
        <v>1.4632419999999999</v>
      </c>
      <c r="AQ1094" s="53">
        <v>1.1814359999999999</v>
      </c>
      <c r="AR1094" s="53">
        <v>2.1134E-2</v>
      </c>
      <c r="AS1094" s="53">
        <v>2.044E-2</v>
      </c>
      <c r="AT1094" s="53">
        <v>0</v>
      </c>
      <c r="AU1094" s="109">
        <v>0</v>
      </c>
      <c r="AV1094" s="109">
        <v>1.2179000000000001E-2</v>
      </c>
    </row>
    <row r="1095" spans="1:48" x14ac:dyDescent="0.3">
      <c r="A1095" s="9">
        <v>1094</v>
      </c>
      <c r="B1095" s="3">
        <v>43110</v>
      </c>
      <c r="C1095" s="112">
        <v>4.0506500000000001</v>
      </c>
      <c r="D1095" s="54">
        <v>1.2321E-2</v>
      </c>
      <c r="E1095" s="112">
        <v>1.9935999999999999E-2</v>
      </c>
      <c r="F1095" s="54">
        <v>3.6505230000000002</v>
      </c>
      <c r="G1095" s="54">
        <v>1.364981</v>
      </c>
      <c r="H1095" s="54">
        <v>3.9899770000000001</v>
      </c>
      <c r="I1095" s="54">
        <v>2.3595000000000001E-2</v>
      </c>
      <c r="J1095" s="54">
        <v>1.486256</v>
      </c>
      <c r="K1095" s="54">
        <v>1.000454</v>
      </c>
      <c r="L1095" s="54">
        <v>1.375048</v>
      </c>
      <c r="M1095" s="54">
        <v>0.124524</v>
      </c>
      <c r="N1095" s="54">
        <v>0</v>
      </c>
      <c r="O1095" s="54">
        <v>9.1705999999999996E-2</v>
      </c>
      <c r="P1095" s="54">
        <v>5.2543550000000003</v>
      </c>
      <c r="Q1095" s="54">
        <v>0</v>
      </c>
      <c r="R1095" s="54">
        <v>2.2891000000000002E-2</v>
      </c>
      <c r="S1095" s="54">
        <v>2.4641999999999999</v>
      </c>
      <c r="T1095" s="54">
        <v>2.3181E-2</v>
      </c>
      <c r="U1095" s="54">
        <v>0</v>
      </c>
      <c r="V1095" s="54">
        <v>0</v>
      </c>
      <c r="W1095" s="54">
        <v>1.3141799999999999</v>
      </c>
      <c r="X1095" s="54">
        <v>1.5990000000000001E-2</v>
      </c>
      <c r="Y1095" s="54">
        <v>1.4217</v>
      </c>
      <c r="Z1095" s="54">
        <v>0</v>
      </c>
      <c r="AA1095" s="54">
        <v>0</v>
      </c>
      <c r="AB1095" s="54">
        <v>0</v>
      </c>
      <c r="AC1095" s="54">
        <v>0</v>
      </c>
      <c r="AD1095" s="54">
        <v>0</v>
      </c>
      <c r="AE1095" s="54">
        <v>84.454583999999997</v>
      </c>
      <c r="AF1095" s="54">
        <v>6.608886</v>
      </c>
      <c r="AG1095" s="53">
        <v>56.245992000000001</v>
      </c>
      <c r="AH1095" s="53">
        <v>3.7788000000000002E-2</v>
      </c>
      <c r="AI1095" s="54">
        <v>0</v>
      </c>
      <c r="AJ1095" s="54">
        <v>1.2944469999999999</v>
      </c>
      <c r="AK1095" s="53">
        <v>1.7111999999999998</v>
      </c>
      <c r="AL1095" s="53">
        <v>0</v>
      </c>
      <c r="AM1095" s="53">
        <v>1.6514999999999998E-2</v>
      </c>
      <c r="AN1095" s="53">
        <v>8.9331999999999995E-2</v>
      </c>
      <c r="AO1095" s="53">
        <v>0</v>
      </c>
      <c r="AP1095" s="53">
        <v>1.4632419999999999</v>
      </c>
      <c r="AQ1095" s="53">
        <v>1.1814359999999999</v>
      </c>
      <c r="AR1095" s="53">
        <v>2.1134E-2</v>
      </c>
      <c r="AS1095" s="53">
        <v>2.044E-2</v>
      </c>
      <c r="AT1095" s="53">
        <v>0</v>
      </c>
      <c r="AU1095" s="109">
        <v>0</v>
      </c>
      <c r="AV1095" s="109">
        <v>1.2049000000000001E-2</v>
      </c>
    </row>
    <row r="1096" spans="1:48" x14ac:dyDescent="0.3">
      <c r="A1096" s="9">
        <v>1095</v>
      </c>
      <c r="B1096" s="3">
        <v>43109</v>
      </c>
      <c r="C1096" s="112">
        <v>4.0491390000000003</v>
      </c>
      <c r="D1096" s="54">
        <v>1.2316000000000001E-2</v>
      </c>
      <c r="E1096" s="112">
        <v>1.9928000000000001E-2</v>
      </c>
      <c r="F1096" s="54">
        <v>3.653734</v>
      </c>
      <c r="G1096" s="54">
        <v>1.365532</v>
      </c>
      <c r="H1096" s="54">
        <v>3.9854449999999999</v>
      </c>
      <c r="I1096" s="54">
        <v>2.3604E-2</v>
      </c>
      <c r="J1096" s="54">
        <v>1.502497</v>
      </c>
      <c r="K1096" s="54">
        <v>1.008745</v>
      </c>
      <c r="L1096" s="54">
        <v>1.375526</v>
      </c>
      <c r="M1096" s="54">
        <v>0.124496</v>
      </c>
      <c r="N1096" s="54">
        <v>0</v>
      </c>
      <c r="O1096" s="54">
        <v>9.1674000000000005E-2</v>
      </c>
      <c r="P1096" s="54">
        <v>5.2513639999999997</v>
      </c>
      <c r="Q1096" s="54">
        <v>0</v>
      </c>
      <c r="R1096" s="54">
        <v>2.3095999999999998E-2</v>
      </c>
      <c r="S1096" s="54">
        <v>2.4870000000000001</v>
      </c>
      <c r="T1096" s="54">
        <v>2.3141999999999999E-2</v>
      </c>
      <c r="U1096" s="54">
        <v>0</v>
      </c>
      <c r="V1096" s="54">
        <v>0</v>
      </c>
      <c r="W1096" s="54">
        <v>1.315645</v>
      </c>
      <c r="X1096" s="54">
        <v>1.5984000000000002E-2</v>
      </c>
      <c r="Y1096" s="54">
        <v>1.4349700000000001</v>
      </c>
      <c r="Z1096" s="54">
        <v>0</v>
      </c>
      <c r="AA1096" s="54">
        <v>0</v>
      </c>
      <c r="AB1096" s="54">
        <v>0</v>
      </c>
      <c r="AC1096" s="54">
        <v>0</v>
      </c>
      <c r="AD1096" s="54">
        <v>0</v>
      </c>
      <c r="AE1096" s="54">
        <v>84.415322000000003</v>
      </c>
      <c r="AF1096" s="54">
        <v>6.6431899999999997</v>
      </c>
      <c r="AG1096" s="53">
        <v>56.268152000000001</v>
      </c>
      <c r="AH1096" s="53">
        <v>3.7810999999999997E-2</v>
      </c>
      <c r="AI1096" s="54">
        <v>0</v>
      </c>
      <c r="AJ1096" s="54">
        <v>1.295588</v>
      </c>
      <c r="AK1096" s="53">
        <v>1.7079</v>
      </c>
      <c r="AL1096" s="53">
        <v>0</v>
      </c>
      <c r="AM1096" s="53">
        <v>1.6454E-2</v>
      </c>
      <c r="AN1096" s="53">
        <v>8.9746999999999993E-2</v>
      </c>
      <c r="AO1096" s="53">
        <v>0</v>
      </c>
      <c r="AP1096" s="53">
        <v>1.4270959999999999</v>
      </c>
      <c r="AQ1096" s="53">
        <v>1.1814359999999999</v>
      </c>
      <c r="AR1096" s="53">
        <v>2.1004999999999999E-2</v>
      </c>
      <c r="AS1096" s="53">
        <v>2.0371E-2</v>
      </c>
      <c r="AT1096" s="53">
        <v>0</v>
      </c>
      <c r="AU1096" s="109">
        <v>0</v>
      </c>
      <c r="AV1096" s="109">
        <v>1.1967E-2</v>
      </c>
    </row>
    <row r="1097" spans="1:48" x14ac:dyDescent="0.3">
      <c r="A1097" s="9">
        <v>1096</v>
      </c>
      <c r="B1097" s="3">
        <v>43108</v>
      </c>
      <c r="C1097" s="112">
        <v>4.0470930000000003</v>
      </c>
      <c r="D1097" s="54">
        <v>1.2307999999999999E-2</v>
      </c>
      <c r="E1097" s="112">
        <v>1.992E-2</v>
      </c>
      <c r="F1097" s="54">
        <v>3.6531099999999999</v>
      </c>
      <c r="G1097" s="54">
        <v>1.365129</v>
      </c>
      <c r="H1097" s="54">
        <v>3.984537</v>
      </c>
      <c r="I1097" s="54">
        <v>2.3587E-2</v>
      </c>
      <c r="J1097" s="54">
        <v>1.504478</v>
      </c>
      <c r="K1097" s="54">
        <v>1.0086649999999999</v>
      </c>
      <c r="L1097" s="54">
        <v>1.375491</v>
      </c>
      <c r="M1097" s="54">
        <v>0.124459</v>
      </c>
      <c r="N1097" s="54">
        <v>0</v>
      </c>
      <c r="O1097" s="54">
        <v>9.1556999999999999E-2</v>
      </c>
      <c r="P1097" s="54">
        <v>5.2502500000000003</v>
      </c>
      <c r="Q1097" s="54">
        <v>0</v>
      </c>
      <c r="R1097" s="54">
        <v>2.3074000000000001E-2</v>
      </c>
      <c r="S1097" s="54">
        <v>2.4828999999999999</v>
      </c>
      <c r="T1097" s="54">
        <v>2.3082999999999999E-2</v>
      </c>
      <c r="U1097" s="54">
        <v>0</v>
      </c>
      <c r="V1097" s="54">
        <v>0</v>
      </c>
      <c r="W1097" s="54">
        <v>1.3147390000000001</v>
      </c>
      <c r="X1097" s="54">
        <v>1.5977999999999999E-2</v>
      </c>
      <c r="Y1097" s="54">
        <v>1.4325399999999999</v>
      </c>
      <c r="Z1097" s="54">
        <v>0</v>
      </c>
      <c r="AA1097" s="54">
        <v>0</v>
      </c>
      <c r="AB1097" s="54">
        <v>0</v>
      </c>
      <c r="AC1097" s="54">
        <v>0</v>
      </c>
      <c r="AD1097" s="54">
        <v>0</v>
      </c>
      <c r="AE1097" s="54">
        <v>84.399327999999997</v>
      </c>
      <c r="AF1097" s="54">
        <v>6.646744</v>
      </c>
      <c r="AG1097" s="53">
        <v>56.288283</v>
      </c>
      <c r="AH1097" s="53">
        <v>3.7805999999999999E-2</v>
      </c>
      <c r="AI1097" s="54">
        <v>0</v>
      </c>
      <c r="AJ1097" s="54">
        <v>1.2944119999999999</v>
      </c>
      <c r="AK1097" s="53">
        <v>1.6978</v>
      </c>
      <c r="AL1097" s="53">
        <v>0</v>
      </c>
      <c r="AM1097" s="53">
        <v>1.6504000000000001E-2</v>
      </c>
      <c r="AN1097" s="53">
        <v>8.9719999999999994E-2</v>
      </c>
      <c r="AO1097" s="53">
        <v>0</v>
      </c>
      <c r="AP1097" s="53">
        <v>1.4270959999999999</v>
      </c>
      <c r="AQ1097" s="53">
        <v>1.1814359999999999</v>
      </c>
      <c r="AR1097" s="53">
        <v>2.1004999999999999E-2</v>
      </c>
      <c r="AS1097" s="53">
        <v>2.0371E-2</v>
      </c>
      <c r="AT1097" s="53">
        <v>0</v>
      </c>
      <c r="AU1097" s="109">
        <v>0</v>
      </c>
      <c r="AV1097" s="109">
        <v>1.1975E-2</v>
      </c>
    </row>
    <row r="1098" spans="1:48" x14ac:dyDescent="0.3">
      <c r="A1098" s="9">
        <v>1097</v>
      </c>
      <c r="B1098" s="3">
        <v>43105</v>
      </c>
      <c r="C1098" s="112">
        <v>4.0429449999999996</v>
      </c>
      <c r="D1098" s="54">
        <v>1.2295E-2</v>
      </c>
      <c r="E1098" s="112">
        <v>1.9897999999999999E-2</v>
      </c>
      <c r="F1098" s="54">
        <v>3.6398619999999999</v>
      </c>
      <c r="G1098" s="54">
        <v>1.363329</v>
      </c>
      <c r="H1098" s="54">
        <v>3.9911789999999998</v>
      </c>
      <c r="I1098" s="54">
        <v>2.3594E-2</v>
      </c>
      <c r="J1098" s="54">
        <v>1.491206</v>
      </c>
      <c r="K1098" s="54">
        <v>1.0016039999999999</v>
      </c>
      <c r="L1098" s="54">
        <v>1.373448</v>
      </c>
      <c r="M1098" s="54">
        <v>0.124167</v>
      </c>
      <c r="N1098" s="54">
        <v>0</v>
      </c>
      <c r="O1098" s="54">
        <v>9.1464000000000004E-2</v>
      </c>
      <c r="P1098" s="54">
        <v>5.2458879999999999</v>
      </c>
      <c r="Q1098" s="54">
        <v>0</v>
      </c>
      <c r="R1098" s="54">
        <v>2.2811999999999999E-2</v>
      </c>
      <c r="S1098" s="54">
        <v>2.4485999999999999</v>
      </c>
      <c r="T1098" s="54">
        <v>2.2929999999999999E-2</v>
      </c>
      <c r="U1098" s="54">
        <v>0</v>
      </c>
      <c r="V1098" s="54">
        <v>0</v>
      </c>
      <c r="W1098" s="54">
        <v>1.3125260000000001</v>
      </c>
      <c r="X1098" s="54">
        <v>1.5958E-2</v>
      </c>
      <c r="Y1098" s="54">
        <v>1.4127799999999999</v>
      </c>
      <c r="Z1098" s="54">
        <v>0</v>
      </c>
      <c r="AA1098" s="54">
        <v>0</v>
      </c>
      <c r="AB1098" s="54">
        <v>0</v>
      </c>
      <c r="AC1098" s="54">
        <v>0</v>
      </c>
      <c r="AD1098" s="54">
        <v>0</v>
      </c>
      <c r="AE1098" s="54">
        <v>84.335976000000002</v>
      </c>
      <c r="AF1098" s="54">
        <v>6.6143710000000002</v>
      </c>
      <c r="AG1098" s="53">
        <v>56.220080000000003</v>
      </c>
      <c r="AH1098" s="53">
        <v>3.7679999999999998E-2</v>
      </c>
      <c r="AI1098" s="54">
        <v>0</v>
      </c>
      <c r="AJ1098" s="54">
        <v>1.2924869999999999</v>
      </c>
      <c r="AK1098" s="53">
        <v>1.6913999999999998</v>
      </c>
      <c r="AL1098" s="53">
        <v>0</v>
      </c>
      <c r="AM1098" s="53">
        <v>1.6729999999999998E-2</v>
      </c>
      <c r="AN1098" s="53">
        <v>8.9183999999999999E-2</v>
      </c>
      <c r="AO1098" s="53">
        <v>0</v>
      </c>
      <c r="AP1098" s="53">
        <v>1.4270959999999999</v>
      </c>
      <c r="AQ1098" s="53">
        <v>1.1814359999999999</v>
      </c>
      <c r="AR1098" s="53">
        <v>2.1004999999999999E-2</v>
      </c>
      <c r="AS1098" s="53">
        <v>2.0371E-2</v>
      </c>
      <c r="AT1098" s="53">
        <v>0</v>
      </c>
      <c r="AU1098" s="109">
        <v>0</v>
      </c>
      <c r="AV1098" s="109">
        <v>1.2087000000000001E-2</v>
      </c>
    </row>
    <row r="1099" spans="1:48" x14ac:dyDescent="0.3">
      <c r="A1099" s="9">
        <v>1098</v>
      </c>
      <c r="B1099" s="3">
        <v>43104</v>
      </c>
      <c r="C1099" s="112">
        <v>4.0413629999999996</v>
      </c>
      <c r="D1099" s="54">
        <v>1.2291E-2</v>
      </c>
      <c r="E1099" s="112">
        <v>1.9890000000000001E-2</v>
      </c>
      <c r="F1099" s="54">
        <v>3.6298339999999998</v>
      </c>
      <c r="G1099" s="54">
        <v>1.3630040000000001</v>
      </c>
      <c r="H1099" s="54">
        <v>3.9801000000000002</v>
      </c>
      <c r="I1099" s="54">
        <v>2.3640999999999999E-2</v>
      </c>
      <c r="J1099" s="54">
        <v>1.495261</v>
      </c>
      <c r="K1099" s="54">
        <v>1.004432</v>
      </c>
      <c r="L1099" s="54">
        <v>1.3721859999999999</v>
      </c>
      <c r="M1099" s="54">
        <v>0.124276</v>
      </c>
      <c r="N1099" s="54">
        <v>0</v>
      </c>
      <c r="O1099" s="54">
        <v>9.1429999999999997E-2</v>
      </c>
      <c r="P1099" s="54">
        <v>5.2428309999999998</v>
      </c>
      <c r="Q1099" s="54">
        <v>0</v>
      </c>
      <c r="R1099" s="54">
        <v>2.2779000000000001E-2</v>
      </c>
      <c r="S1099" s="54">
        <v>2.4368999999999996</v>
      </c>
      <c r="T1099" s="54">
        <v>2.2776999999999999E-2</v>
      </c>
      <c r="U1099" s="54">
        <v>0</v>
      </c>
      <c r="V1099" s="54">
        <v>0</v>
      </c>
      <c r="W1099" s="54">
        <v>1.31186</v>
      </c>
      <c r="X1099" s="54">
        <v>1.5951E-2</v>
      </c>
      <c r="Y1099" s="54">
        <v>1.40602</v>
      </c>
      <c r="Z1099" s="54">
        <v>0</v>
      </c>
      <c r="AA1099" s="54">
        <v>0</v>
      </c>
      <c r="AB1099" s="54">
        <v>0</v>
      </c>
      <c r="AC1099" s="54">
        <v>0</v>
      </c>
      <c r="AD1099" s="54">
        <v>0</v>
      </c>
      <c r="AE1099" s="54">
        <v>84.279538000000002</v>
      </c>
      <c r="AF1099" s="54">
        <v>6.6290180000000003</v>
      </c>
      <c r="AG1099" s="53">
        <v>56.159232000000003</v>
      </c>
      <c r="AH1099" s="53">
        <v>3.7388999999999999E-2</v>
      </c>
      <c r="AI1099" s="54">
        <v>0</v>
      </c>
      <c r="AJ1099" s="54">
        <v>1.292184</v>
      </c>
      <c r="AK1099" s="53">
        <v>1.6738</v>
      </c>
      <c r="AL1099" s="53">
        <v>0</v>
      </c>
      <c r="AM1099" s="53">
        <v>1.6650000000000002E-2</v>
      </c>
      <c r="AN1099" s="53">
        <v>8.8939000000000004E-2</v>
      </c>
      <c r="AO1099" s="53">
        <v>0</v>
      </c>
      <c r="AP1099" s="53">
        <v>1.4270959999999999</v>
      </c>
      <c r="AQ1099" s="53">
        <v>1.1814359999999999</v>
      </c>
      <c r="AR1099" s="53">
        <v>2.1004999999999999E-2</v>
      </c>
      <c r="AS1099" s="53">
        <v>2.0371E-2</v>
      </c>
      <c r="AT1099" s="53">
        <v>0</v>
      </c>
      <c r="AU1099" s="109">
        <v>0</v>
      </c>
      <c r="AV1099" s="109">
        <v>1.2061000000000001E-2</v>
      </c>
    </row>
    <row r="1100" spans="1:48" x14ac:dyDescent="0.3">
      <c r="A1100" s="9">
        <v>1099</v>
      </c>
      <c r="B1100" s="3">
        <v>43103</v>
      </c>
      <c r="C1100" s="112">
        <v>4.0398769999999997</v>
      </c>
      <c r="D1100" s="54">
        <v>1.2286999999999999E-2</v>
      </c>
      <c r="E1100" s="112">
        <v>1.9882E-2</v>
      </c>
      <c r="F1100" s="54">
        <v>3.6322510000000001</v>
      </c>
      <c r="G1100" s="54">
        <v>1.362015</v>
      </c>
      <c r="H1100" s="54">
        <v>3.9784999999999999</v>
      </c>
      <c r="I1100" s="54">
        <v>2.3626999999999999E-2</v>
      </c>
      <c r="J1100" s="54">
        <v>1.5088760000000001</v>
      </c>
      <c r="K1100" s="54">
        <v>1.017876</v>
      </c>
      <c r="L1100" s="54">
        <v>1.370825</v>
      </c>
      <c r="M1100" s="54">
        <v>0.124376</v>
      </c>
      <c r="N1100" s="54">
        <v>0</v>
      </c>
      <c r="O1100" s="54">
        <v>9.1398999999999994E-2</v>
      </c>
      <c r="P1100" s="54">
        <v>5.2408229999999998</v>
      </c>
      <c r="Q1100" s="54">
        <v>0</v>
      </c>
      <c r="R1100" s="54">
        <v>2.2984999999999998E-2</v>
      </c>
      <c r="S1100" s="54">
        <v>2.4555000000000002</v>
      </c>
      <c r="T1100" s="54">
        <v>2.2671E-2</v>
      </c>
      <c r="U1100" s="54">
        <v>0</v>
      </c>
      <c r="V1100" s="54">
        <v>0</v>
      </c>
      <c r="W1100" s="54">
        <v>1.3102640000000001</v>
      </c>
      <c r="X1100" s="54">
        <v>1.5945000000000001E-2</v>
      </c>
      <c r="Y1100" s="54">
        <v>1.4169</v>
      </c>
      <c r="Z1100" s="54">
        <v>0</v>
      </c>
      <c r="AA1100" s="54">
        <v>0</v>
      </c>
      <c r="AB1100" s="54">
        <v>0</v>
      </c>
      <c r="AC1100" s="54">
        <v>0</v>
      </c>
      <c r="AD1100" s="54">
        <v>0</v>
      </c>
      <c r="AE1100" s="54">
        <v>84.298192</v>
      </c>
      <c r="AF1100" s="54">
        <v>6.6516710000000003</v>
      </c>
      <c r="AG1100" s="53">
        <v>56.179842999999998</v>
      </c>
      <c r="AH1100" s="53">
        <v>3.7477000000000003E-2</v>
      </c>
      <c r="AI1100" s="54">
        <v>0</v>
      </c>
      <c r="AJ1100" s="54">
        <v>1.290073</v>
      </c>
      <c r="AK1100" s="53">
        <v>1.6652</v>
      </c>
      <c r="AL1100" s="53">
        <v>0</v>
      </c>
      <c r="AM1100" s="53">
        <v>1.6709000000000002E-2</v>
      </c>
      <c r="AN1100" s="53">
        <v>8.9243000000000003E-2</v>
      </c>
      <c r="AO1100" s="53">
        <v>0</v>
      </c>
      <c r="AP1100" s="53">
        <v>1.4270959999999999</v>
      </c>
      <c r="AQ1100" s="53">
        <v>1.1814359999999999</v>
      </c>
      <c r="AR1100" s="53">
        <v>2.1004999999999999E-2</v>
      </c>
      <c r="AS1100" s="53">
        <v>2.0371E-2</v>
      </c>
      <c r="AT1100" s="53">
        <v>0</v>
      </c>
      <c r="AU1100" s="109">
        <v>0</v>
      </c>
      <c r="AV1100" s="109">
        <v>1.2015E-2</v>
      </c>
    </row>
    <row r="1101" spans="1:48" x14ac:dyDescent="0.3">
      <c r="A1101" s="9">
        <v>1100</v>
      </c>
      <c r="B1101" s="3">
        <v>43102</v>
      </c>
      <c r="C1101" s="112">
        <v>4.0384000000000002</v>
      </c>
      <c r="D1101" s="54">
        <v>1.2272E-2</v>
      </c>
      <c r="E1101" s="112">
        <v>1.9876000000000001E-2</v>
      </c>
      <c r="F1101" s="54">
        <v>3.6266189999999998</v>
      </c>
      <c r="G1101" s="54">
        <v>1.360231</v>
      </c>
      <c r="H1101" s="54">
        <v>3.9807100000000002</v>
      </c>
      <c r="I1101" s="54">
        <v>2.3376000000000001E-2</v>
      </c>
      <c r="J1101" s="54">
        <v>1.4885090000000001</v>
      </c>
      <c r="K1101" s="54">
        <v>1.0033749999999999</v>
      </c>
      <c r="L1101" s="54">
        <v>1.36954</v>
      </c>
      <c r="M1101" s="54">
        <v>0.124138</v>
      </c>
      <c r="N1101" s="54">
        <v>0</v>
      </c>
      <c r="O1101" s="54">
        <v>9.1368000000000005E-2</v>
      </c>
      <c r="P1101" s="54">
        <v>5.235144</v>
      </c>
      <c r="Q1101" s="54">
        <v>0</v>
      </c>
      <c r="R1101" s="54">
        <v>2.2807999999999998E-2</v>
      </c>
      <c r="S1101" s="54">
        <v>2.4178000000000002</v>
      </c>
      <c r="T1101" s="54">
        <v>2.2152999999999999E-2</v>
      </c>
      <c r="U1101" s="54">
        <v>0</v>
      </c>
      <c r="V1101" s="54">
        <v>0</v>
      </c>
      <c r="W1101" s="54">
        <v>1.3087409999999999</v>
      </c>
      <c r="X1101" s="54">
        <v>1.5938000000000001E-2</v>
      </c>
      <c r="Y1101" s="54">
        <v>1.3951199999999999</v>
      </c>
      <c r="Z1101" s="54">
        <v>0</v>
      </c>
      <c r="AA1101" s="54">
        <v>0</v>
      </c>
      <c r="AB1101" s="54">
        <v>0</v>
      </c>
      <c r="AC1101" s="54">
        <v>0</v>
      </c>
      <c r="AD1101" s="54">
        <v>0</v>
      </c>
      <c r="AE1101" s="54">
        <v>84.176930999999996</v>
      </c>
      <c r="AF1101" s="54">
        <v>6.6086749999999999</v>
      </c>
      <c r="AG1101" s="53">
        <v>56.106788999999999</v>
      </c>
      <c r="AH1101" s="53">
        <v>3.7287000000000001E-2</v>
      </c>
      <c r="AI1101" s="54">
        <v>0</v>
      </c>
      <c r="AJ1101" s="54">
        <v>1.2888109999999999</v>
      </c>
      <c r="AK1101" s="53">
        <v>1.6598000000000002</v>
      </c>
      <c r="AL1101" s="53">
        <v>0</v>
      </c>
      <c r="AM1101" s="53">
        <v>1.6632999999999998E-2</v>
      </c>
      <c r="AN1101" s="53">
        <v>8.8538000000000006E-2</v>
      </c>
      <c r="AO1101" s="53">
        <v>0</v>
      </c>
      <c r="AP1101" s="53">
        <v>1.420336</v>
      </c>
      <c r="AQ1101" s="53">
        <v>1.1814359999999999</v>
      </c>
      <c r="AR1101" s="53">
        <v>2.0926E-2</v>
      </c>
      <c r="AS1101" s="53">
        <v>2.0362999999999999E-2</v>
      </c>
      <c r="AT1101" s="53">
        <v>0</v>
      </c>
      <c r="AU1101" s="109">
        <v>0</v>
      </c>
      <c r="AV1101" s="109">
        <v>1.1952000000000001E-2</v>
      </c>
    </row>
    <row r="1102" spans="1:48" x14ac:dyDescent="0.3">
      <c r="A1102" s="9">
        <v>1101</v>
      </c>
      <c r="B1102" s="3">
        <v>43098</v>
      </c>
      <c r="C1102" s="112">
        <v>4.0327320000000002</v>
      </c>
      <c r="D1102" s="54">
        <v>1.2263E-2</v>
      </c>
      <c r="E1102" s="112">
        <v>1.9845999999999999E-2</v>
      </c>
      <c r="F1102" s="54">
        <v>3.6309130000000001</v>
      </c>
      <c r="G1102" s="54">
        <v>1.358927</v>
      </c>
      <c r="H1102" s="54">
        <v>4.0175879999999999</v>
      </c>
      <c r="I1102" s="54">
        <v>2.3531E-2</v>
      </c>
      <c r="J1102" s="54">
        <v>1.4810749999999999</v>
      </c>
      <c r="K1102" s="54">
        <v>0.99477800000000005</v>
      </c>
      <c r="L1102" s="54">
        <v>1.3692679999999999</v>
      </c>
      <c r="M1102" s="54">
        <v>0.12379800000000001</v>
      </c>
      <c r="N1102" s="54">
        <v>0</v>
      </c>
      <c r="O1102" s="54">
        <v>9.1236999999999999E-2</v>
      </c>
      <c r="P1102" s="54">
        <v>5.2171519999999996</v>
      </c>
      <c r="Q1102" s="54">
        <v>0</v>
      </c>
      <c r="R1102" s="54">
        <v>2.2665000000000001E-2</v>
      </c>
      <c r="S1102" s="54">
        <v>2.3983999999999996</v>
      </c>
      <c r="T1102" s="54">
        <v>2.2296E-2</v>
      </c>
      <c r="U1102" s="54">
        <v>0</v>
      </c>
      <c r="V1102" s="54">
        <v>0</v>
      </c>
      <c r="W1102" s="54">
        <v>1.312451</v>
      </c>
      <c r="X1102" s="54">
        <v>1.5907999999999999E-2</v>
      </c>
      <c r="Y1102" s="54">
        <v>1.3842599999999998</v>
      </c>
      <c r="Z1102" s="54">
        <v>0</v>
      </c>
      <c r="AA1102" s="54">
        <v>0</v>
      </c>
      <c r="AB1102" s="54">
        <v>0</v>
      </c>
      <c r="AC1102" s="54">
        <v>0</v>
      </c>
      <c r="AD1102" s="54">
        <v>0</v>
      </c>
      <c r="AE1102" s="54">
        <v>84.035235999999998</v>
      </c>
      <c r="AF1102" s="54">
        <v>6.5768129999999996</v>
      </c>
      <c r="AG1102" s="53">
        <v>56.181381000000002</v>
      </c>
      <c r="AH1102" s="53">
        <v>3.7239000000000001E-2</v>
      </c>
      <c r="AI1102" s="54">
        <v>0</v>
      </c>
      <c r="AJ1102" s="54">
        <v>1.292098</v>
      </c>
      <c r="AK1102" s="53">
        <v>1.6698000000000002</v>
      </c>
      <c r="AL1102" s="53">
        <v>0</v>
      </c>
      <c r="AM1102" s="53">
        <v>1.6695000000000002E-2</v>
      </c>
      <c r="AN1102" s="53">
        <v>8.8229000000000002E-2</v>
      </c>
      <c r="AO1102" s="53">
        <v>0</v>
      </c>
      <c r="AP1102" s="53">
        <v>1.402722</v>
      </c>
      <c r="AQ1102" s="53">
        <v>1.1814359999999999</v>
      </c>
      <c r="AR1102" s="53">
        <v>2.0962000000000001E-2</v>
      </c>
      <c r="AS1102" s="53">
        <v>2.0320999999999999E-2</v>
      </c>
      <c r="AT1102" s="53">
        <v>0</v>
      </c>
      <c r="AU1102" s="109">
        <v>0</v>
      </c>
      <c r="AV1102" s="109">
        <v>1.2055E-2</v>
      </c>
    </row>
    <row r="1103" spans="1:48" x14ac:dyDescent="0.3">
      <c r="A1103" s="9">
        <v>1102</v>
      </c>
      <c r="B1103" s="3">
        <v>43097</v>
      </c>
      <c r="C1103" s="112">
        <v>4.0313509999999999</v>
      </c>
      <c r="D1103" s="54">
        <v>1.2255E-2</v>
      </c>
      <c r="E1103" s="112">
        <v>1.9838999999999999E-2</v>
      </c>
      <c r="F1103" s="54">
        <v>3.6152959999999998</v>
      </c>
      <c r="G1103" s="54">
        <v>1.3556950000000001</v>
      </c>
      <c r="H1103" s="54">
        <v>4.0262840000000004</v>
      </c>
      <c r="I1103" s="54">
        <v>2.3473000000000001E-2</v>
      </c>
      <c r="J1103" s="54">
        <v>1.4541090000000001</v>
      </c>
      <c r="K1103" s="54">
        <v>0.98360199999999998</v>
      </c>
      <c r="L1103" s="54">
        <v>1.365602</v>
      </c>
      <c r="M1103" s="54">
        <v>0.123514</v>
      </c>
      <c r="N1103" s="54">
        <v>0</v>
      </c>
      <c r="O1103" s="54">
        <v>9.1205999999999995E-2</v>
      </c>
      <c r="P1103" s="54">
        <v>5.2170610000000002</v>
      </c>
      <c r="Q1103" s="54">
        <v>0</v>
      </c>
      <c r="R1103" s="54">
        <v>2.2266999999999999E-2</v>
      </c>
      <c r="S1103" s="54">
        <v>2.3529</v>
      </c>
      <c r="T1103" s="54">
        <v>2.2346999999999999E-2</v>
      </c>
      <c r="U1103" s="54">
        <v>0</v>
      </c>
      <c r="V1103" s="54">
        <v>0</v>
      </c>
      <c r="W1103" s="54">
        <v>1.3089150000000001</v>
      </c>
      <c r="X1103" s="54">
        <v>1.5900999999999998E-2</v>
      </c>
      <c r="Y1103" s="54">
        <v>1.3578899999999998</v>
      </c>
      <c r="Z1103" s="54">
        <v>0</v>
      </c>
      <c r="AA1103" s="54">
        <v>0</v>
      </c>
      <c r="AB1103" s="54">
        <v>0</v>
      </c>
      <c r="AC1103" s="54">
        <v>0</v>
      </c>
      <c r="AD1103" s="54">
        <v>0</v>
      </c>
      <c r="AE1103" s="54">
        <v>83.986682000000002</v>
      </c>
      <c r="AF1103" s="54">
        <v>6.518796</v>
      </c>
      <c r="AG1103" s="53">
        <v>56.076732</v>
      </c>
      <c r="AH1103" s="53">
        <v>3.7123999999999997E-2</v>
      </c>
      <c r="AI1103" s="54">
        <v>0</v>
      </c>
      <c r="AJ1103" s="54">
        <v>1.2882769999999999</v>
      </c>
      <c r="AK1103" s="53">
        <v>1.6705999999999999</v>
      </c>
      <c r="AL1103" s="53">
        <v>0</v>
      </c>
      <c r="AM1103" s="53">
        <v>1.6511999999999999E-2</v>
      </c>
      <c r="AN1103" s="53">
        <v>8.7426000000000004E-2</v>
      </c>
      <c r="AO1103" s="53">
        <v>0</v>
      </c>
      <c r="AP1103" s="53">
        <v>1.402722</v>
      </c>
      <c r="AQ1103" s="53">
        <v>1.167692</v>
      </c>
      <c r="AR1103" s="53">
        <v>2.0962000000000001E-2</v>
      </c>
      <c r="AS1103" s="53">
        <v>2.0320999999999999E-2</v>
      </c>
      <c r="AT1103" s="53">
        <v>0</v>
      </c>
      <c r="AU1103" s="109">
        <v>0</v>
      </c>
      <c r="AV1103" s="109">
        <v>1.2024999999999999E-2</v>
      </c>
    </row>
    <row r="1104" spans="1:48" x14ac:dyDescent="0.3">
      <c r="A1104" s="9">
        <v>1103</v>
      </c>
      <c r="B1104" s="3">
        <v>43096</v>
      </c>
      <c r="C1104" s="112">
        <v>4.0300289999999999</v>
      </c>
      <c r="D1104" s="54">
        <v>1.2241999999999999E-2</v>
      </c>
      <c r="E1104" s="112">
        <v>1.9823E-2</v>
      </c>
      <c r="F1104" s="54">
        <v>3.6107689999999999</v>
      </c>
      <c r="G1104" s="54">
        <v>1.353281</v>
      </c>
      <c r="H1104" s="54">
        <v>4.0064719999999996</v>
      </c>
      <c r="I1104" s="54">
        <v>2.324E-2</v>
      </c>
      <c r="J1104" s="54">
        <v>1.4491080000000001</v>
      </c>
      <c r="K1104" s="54">
        <v>0.98087899999999995</v>
      </c>
      <c r="L1104" s="54">
        <v>1.3634770000000001</v>
      </c>
      <c r="M1104" s="54">
        <v>0.12345399999999999</v>
      </c>
      <c r="N1104" s="54">
        <v>0</v>
      </c>
      <c r="O1104" s="54">
        <v>9.1175999999999993E-2</v>
      </c>
      <c r="P1104" s="54">
        <v>5.2144079999999997</v>
      </c>
      <c r="Q1104" s="54">
        <v>0</v>
      </c>
      <c r="R1104" s="54">
        <v>2.2172000000000001E-2</v>
      </c>
      <c r="S1104" s="54">
        <v>2.3424</v>
      </c>
      <c r="T1104" s="54">
        <v>2.2391999999999999E-2</v>
      </c>
      <c r="U1104" s="54">
        <v>0</v>
      </c>
      <c r="V1104" s="54">
        <v>0</v>
      </c>
      <c r="W1104" s="54">
        <v>1.309342</v>
      </c>
      <c r="X1104" s="54">
        <v>1.5893999999999998E-2</v>
      </c>
      <c r="Y1104" s="54">
        <v>1.3516300000000001</v>
      </c>
      <c r="Z1104" s="54">
        <v>0</v>
      </c>
      <c r="AA1104" s="54">
        <v>0</v>
      </c>
      <c r="AB1104" s="54">
        <v>0</v>
      </c>
      <c r="AC1104" s="54">
        <v>0</v>
      </c>
      <c r="AD1104" s="54">
        <v>0</v>
      </c>
      <c r="AE1104" s="54">
        <v>83.964736000000002</v>
      </c>
      <c r="AF1104" s="54">
        <v>6.5147579999999996</v>
      </c>
      <c r="AG1104" s="53">
        <v>56.047122000000002</v>
      </c>
      <c r="AH1104" s="53">
        <v>3.7178999999999997E-2</v>
      </c>
      <c r="AI1104" s="54">
        <v>0</v>
      </c>
      <c r="AJ1104" s="54">
        <v>1.2883770000000001</v>
      </c>
      <c r="AK1104" s="53">
        <v>1.6563999999999999</v>
      </c>
      <c r="AL1104" s="53">
        <v>0</v>
      </c>
      <c r="AM1104" s="53">
        <v>1.6278000000000001E-2</v>
      </c>
      <c r="AN1104" s="53">
        <v>8.7367E-2</v>
      </c>
      <c r="AO1104" s="53">
        <v>0</v>
      </c>
      <c r="AP1104" s="53">
        <v>1.402722</v>
      </c>
      <c r="AQ1104" s="53">
        <v>1.167692</v>
      </c>
      <c r="AR1104" s="53">
        <v>2.0962000000000001E-2</v>
      </c>
      <c r="AS1104" s="53">
        <v>2.0320999999999999E-2</v>
      </c>
      <c r="AT1104" s="53">
        <v>0</v>
      </c>
      <c r="AU1104" s="109">
        <v>0</v>
      </c>
      <c r="AV1104" s="109">
        <v>1.1901E-2</v>
      </c>
    </row>
    <row r="1105" spans="1:48" x14ac:dyDescent="0.3">
      <c r="A1105" s="9">
        <v>1104</v>
      </c>
      <c r="B1105" s="3">
        <v>43095</v>
      </c>
      <c r="C1105" s="112">
        <v>4.0286200000000001</v>
      </c>
      <c r="D1105" s="54">
        <v>1.2233000000000001E-2</v>
      </c>
      <c r="E1105" s="112">
        <v>1.9814999999999999E-2</v>
      </c>
      <c r="F1105" s="54">
        <v>3.6133929999999999</v>
      </c>
      <c r="G1105" s="54">
        <v>1.353809</v>
      </c>
      <c r="H1105" s="54">
        <v>4.0131899999999998</v>
      </c>
      <c r="I1105" s="54">
        <v>2.3213999999999999E-2</v>
      </c>
      <c r="J1105" s="54">
        <v>1.449114</v>
      </c>
      <c r="K1105" s="54">
        <v>0.98107100000000003</v>
      </c>
      <c r="L1105" s="54">
        <v>1.364134</v>
      </c>
      <c r="M1105" s="54">
        <v>0.123394</v>
      </c>
      <c r="N1105" s="54">
        <v>0</v>
      </c>
      <c r="O1105" s="54">
        <v>9.1144000000000003E-2</v>
      </c>
      <c r="P1105" s="54">
        <v>5.214213</v>
      </c>
      <c r="Q1105" s="54">
        <v>0</v>
      </c>
      <c r="R1105" s="54">
        <v>2.2193999999999998E-2</v>
      </c>
      <c r="S1105" s="54">
        <v>2.3405999999999998</v>
      </c>
      <c r="T1105" s="54">
        <v>2.2395999999999999E-2</v>
      </c>
      <c r="U1105" s="54">
        <v>0</v>
      </c>
      <c r="V1105" s="54">
        <v>0</v>
      </c>
      <c r="W1105" s="54">
        <v>1.3086260000000001</v>
      </c>
      <c r="X1105" s="54">
        <v>1.5882E-2</v>
      </c>
      <c r="Y1105" s="54">
        <v>1.3508200000000001</v>
      </c>
      <c r="Z1105" s="54">
        <v>0</v>
      </c>
      <c r="AA1105" s="54">
        <v>0</v>
      </c>
      <c r="AB1105" s="54">
        <v>0</v>
      </c>
      <c r="AC1105" s="54">
        <v>0</v>
      </c>
      <c r="AD1105" s="54">
        <v>0</v>
      </c>
      <c r="AE1105" s="54">
        <v>83.878711999999993</v>
      </c>
      <c r="AF1105" s="54">
        <v>6.5105560000000002</v>
      </c>
      <c r="AG1105" s="53">
        <v>56.064005000000002</v>
      </c>
      <c r="AH1105" s="53">
        <v>3.7085E-2</v>
      </c>
      <c r="AI1105" s="54">
        <v>0</v>
      </c>
      <c r="AJ1105" s="54">
        <v>1.287765</v>
      </c>
      <c r="AK1105" s="53">
        <v>1.6611</v>
      </c>
      <c r="AL1105" s="53">
        <v>0</v>
      </c>
      <c r="AM1105" s="53">
        <v>1.6246E-2</v>
      </c>
      <c r="AN1105" s="53">
        <v>8.7354000000000001E-2</v>
      </c>
      <c r="AO1105" s="53">
        <v>0</v>
      </c>
      <c r="AP1105" s="53">
        <v>1.3812059999999999</v>
      </c>
      <c r="AQ1105" s="53">
        <v>1.167692</v>
      </c>
      <c r="AR1105" s="53">
        <v>2.0809999999999999E-2</v>
      </c>
      <c r="AS1105" s="53">
        <v>2.0240000000000001E-2</v>
      </c>
      <c r="AT1105" s="53">
        <v>0</v>
      </c>
      <c r="AU1105" s="109">
        <v>0</v>
      </c>
      <c r="AV1105" s="109">
        <v>1.1789000000000001E-2</v>
      </c>
    </row>
    <row r="1106" spans="1:48" x14ac:dyDescent="0.3">
      <c r="A1106" s="9">
        <v>1105</v>
      </c>
      <c r="B1106" s="3">
        <v>43094</v>
      </c>
      <c r="C1106" s="112">
        <v>4.0272300000000003</v>
      </c>
      <c r="D1106" s="54">
        <v>1.2226000000000001E-2</v>
      </c>
      <c r="E1106" s="112">
        <v>1.9807000000000002E-2</v>
      </c>
      <c r="F1106" s="54">
        <v>3.6110329999999999</v>
      </c>
      <c r="G1106" s="54">
        <v>1.3523480000000001</v>
      </c>
      <c r="H1106" s="54">
        <v>4.0160150000000003</v>
      </c>
      <c r="I1106" s="54">
        <v>2.3105000000000001E-2</v>
      </c>
      <c r="J1106" s="54">
        <v>1.4376720000000001</v>
      </c>
      <c r="K1106" s="54">
        <v>0.97453400000000001</v>
      </c>
      <c r="L1106" s="54">
        <v>1.3625339999999999</v>
      </c>
      <c r="M1106" s="54">
        <v>0.12331400000000001</v>
      </c>
      <c r="N1106" s="54">
        <v>0</v>
      </c>
      <c r="O1106" s="54">
        <v>9.1110999999999998E-2</v>
      </c>
      <c r="P1106" s="54">
        <v>5.2098699999999996</v>
      </c>
      <c r="Q1106" s="54">
        <v>0</v>
      </c>
      <c r="R1106" s="54">
        <v>2.2053E-2</v>
      </c>
      <c r="S1106" s="54">
        <v>2.3258000000000001</v>
      </c>
      <c r="T1106" s="54">
        <v>2.2412999999999999E-2</v>
      </c>
      <c r="U1106" s="54">
        <v>0</v>
      </c>
      <c r="V1106" s="54">
        <v>0</v>
      </c>
      <c r="W1106" s="54">
        <v>1.3094330000000001</v>
      </c>
      <c r="X1106" s="54">
        <v>1.5876000000000001E-2</v>
      </c>
      <c r="Y1106" s="54">
        <v>1.34213</v>
      </c>
      <c r="Z1106" s="54">
        <v>0</v>
      </c>
      <c r="AA1106" s="54">
        <v>0</v>
      </c>
      <c r="AB1106" s="54">
        <v>0</v>
      </c>
      <c r="AC1106" s="54">
        <v>0</v>
      </c>
      <c r="AD1106" s="54">
        <v>0</v>
      </c>
      <c r="AE1106" s="54">
        <v>83.894276000000005</v>
      </c>
      <c r="AF1106" s="54">
        <v>6.5022310000000001</v>
      </c>
      <c r="AG1106" s="53">
        <v>55.974612</v>
      </c>
      <c r="AH1106" s="53">
        <v>3.6814E-2</v>
      </c>
      <c r="AI1106" s="54">
        <v>0</v>
      </c>
      <c r="AJ1106" s="54">
        <v>1.2884800000000001</v>
      </c>
      <c r="AK1106" s="53">
        <v>1.6555</v>
      </c>
      <c r="AL1106" s="53">
        <v>0</v>
      </c>
      <c r="AM1106" s="53">
        <v>1.6195999999999999E-2</v>
      </c>
      <c r="AN1106" s="53">
        <v>8.7054000000000006E-2</v>
      </c>
      <c r="AO1106" s="53">
        <v>0</v>
      </c>
      <c r="AP1106" s="53">
        <v>1.3812059999999999</v>
      </c>
      <c r="AQ1106" s="53">
        <v>1.167692</v>
      </c>
      <c r="AR1106" s="53">
        <v>2.0809999999999999E-2</v>
      </c>
      <c r="AS1106" s="53">
        <v>2.0240000000000001E-2</v>
      </c>
      <c r="AT1106" s="53">
        <v>0</v>
      </c>
      <c r="AU1106" s="109">
        <v>0</v>
      </c>
      <c r="AV1106" s="109">
        <v>1.1797999999999999E-2</v>
      </c>
    </row>
    <row r="1107" spans="1:48" x14ac:dyDescent="0.3">
      <c r="A1107" s="9">
        <v>1106</v>
      </c>
      <c r="B1107" s="3">
        <v>43091</v>
      </c>
      <c r="C1107" s="112">
        <v>4.023212</v>
      </c>
      <c r="D1107" s="54">
        <v>1.2213999999999999E-2</v>
      </c>
      <c r="E1107" s="112">
        <v>1.9785000000000001E-2</v>
      </c>
      <c r="F1107" s="54">
        <v>3.6117789999999999</v>
      </c>
      <c r="G1107" s="54">
        <v>1.3518730000000001</v>
      </c>
      <c r="H1107" s="54">
        <v>4.026459</v>
      </c>
      <c r="I1107" s="54">
        <v>2.3136E-2</v>
      </c>
      <c r="J1107" s="54">
        <v>1.4386570000000001</v>
      </c>
      <c r="K1107" s="54">
        <v>0.97649600000000003</v>
      </c>
      <c r="L1107" s="54">
        <v>1.3616330000000001</v>
      </c>
      <c r="M1107" s="54">
        <v>0.123205</v>
      </c>
      <c r="N1107" s="54">
        <v>0</v>
      </c>
      <c r="O1107" s="54">
        <v>9.1013999999999998E-2</v>
      </c>
      <c r="P1107" s="54">
        <v>5.2041719999999998</v>
      </c>
      <c r="Q1107" s="54">
        <v>0</v>
      </c>
      <c r="R1107" s="54">
        <v>2.2037999999999999E-2</v>
      </c>
      <c r="S1107" s="54">
        <v>2.3268</v>
      </c>
      <c r="T1107" s="54">
        <v>2.2461999999999999E-2</v>
      </c>
      <c r="U1107" s="54">
        <v>0</v>
      </c>
      <c r="V1107" s="54">
        <v>0</v>
      </c>
      <c r="W1107" s="54">
        <v>1.3104849999999999</v>
      </c>
      <c r="X1107" s="54">
        <v>1.5857E-2</v>
      </c>
      <c r="Y1107" s="54">
        <v>1.3429599999999999</v>
      </c>
      <c r="Z1107" s="54">
        <v>0</v>
      </c>
      <c r="AA1107" s="54">
        <v>0</v>
      </c>
      <c r="AB1107" s="54">
        <v>0</v>
      </c>
      <c r="AC1107" s="54">
        <v>0</v>
      </c>
      <c r="AD1107" s="54">
        <v>0</v>
      </c>
      <c r="AE1107" s="54">
        <v>83.865677000000005</v>
      </c>
      <c r="AF1107" s="54">
        <v>6.5012100000000004</v>
      </c>
      <c r="AG1107" s="53">
        <v>55.946733999999999</v>
      </c>
      <c r="AH1107" s="53">
        <v>3.6845999999999997E-2</v>
      </c>
      <c r="AI1107" s="54">
        <v>0</v>
      </c>
      <c r="AJ1107" s="54">
        <v>1.2890680000000001</v>
      </c>
      <c r="AK1107" s="53">
        <v>1.6542000000000001</v>
      </c>
      <c r="AL1107" s="53">
        <v>0</v>
      </c>
      <c r="AM1107" s="53">
        <v>1.6135E-2</v>
      </c>
      <c r="AN1107" s="53">
        <v>8.7119000000000002E-2</v>
      </c>
      <c r="AO1107" s="53">
        <v>0</v>
      </c>
      <c r="AP1107" s="53">
        <v>1.3812059999999999</v>
      </c>
      <c r="AQ1107" s="53">
        <v>1.167692</v>
      </c>
      <c r="AR1107" s="53">
        <v>2.0809999999999999E-2</v>
      </c>
      <c r="AS1107" s="53">
        <v>2.0240000000000001E-2</v>
      </c>
      <c r="AT1107" s="53">
        <v>0</v>
      </c>
      <c r="AU1107" s="109">
        <v>0</v>
      </c>
      <c r="AV1107" s="109">
        <v>1.1802999999999999E-2</v>
      </c>
    </row>
    <row r="1108" spans="1:48" x14ac:dyDescent="0.3">
      <c r="A1108" s="9">
        <v>1107</v>
      </c>
      <c r="B1108" s="3">
        <v>43090</v>
      </c>
      <c r="C1108" s="112">
        <v>4.0217520000000002</v>
      </c>
      <c r="D1108" s="54">
        <v>1.2208E-2</v>
      </c>
      <c r="E1108" s="112">
        <v>1.9776999999999999E-2</v>
      </c>
      <c r="F1108" s="54">
        <v>3.6128140000000002</v>
      </c>
      <c r="G1108" s="54">
        <v>1.351167</v>
      </c>
      <c r="H1108" s="54">
        <v>4.0397790000000002</v>
      </c>
      <c r="I1108" s="54">
        <v>2.3206000000000001E-2</v>
      </c>
      <c r="J1108" s="54">
        <v>1.429584</v>
      </c>
      <c r="K1108" s="54">
        <v>0.976553</v>
      </c>
      <c r="L1108" s="54">
        <v>1.361429</v>
      </c>
      <c r="M1108" s="54">
        <v>0.123095</v>
      </c>
      <c r="N1108" s="54">
        <v>0</v>
      </c>
      <c r="O1108" s="54">
        <v>9.0976000000000001E-2</v>
      </c>
      <c r="P1108" s="54">
        <v>5.2008419999999997</v>
      </c>
      <c r="Q1108" s="54">
        <v>0</v>
      </c>
      <c r="R1108" s="54">
        <v>2.1906999999999999E-2</v>
      </c>
      <c r="S1108" s="54">
        <v>2.3121999999999998</v>
      </c>
      <c r="T1108" s="54">
        <v>2.2328000000000001E-2</v>
      </c>
      <c r="U1108" s="54">
        <v>0</v>
      </c>
      <c r="V1108" s="54">
        <v>0</v>
      </c>
      <c r="W1108" s="54">
        <v>1.311361</v>
      </c>
      <c r="X1108" s="54">
        <v>1.5851000000000001E-2</v>
      </c>
      <c r="Y1108" s="54">
        <v>1.3345499999999999</v>
      </c>
      <c r="Z1108" s="54">
        <v>0</v>
      </c>
      <c r="AA1108" s="54">
        <v>0</v>
      </c>
      <c r="AB1108" s="54">
        <v>0</v>
      </c>
      <c r="AC1108" s="54">
        <v>0</v>
      </c>
      <c r="AD1108" s="54">
        <v>0</v>
      </c>
      <c r="AE1108" s="54">
        <v>83.844100999999995</v>
      </c>
      <c r="AF1108" s="54">
        <v>6.4838209999999998</v>
      </c>
      <c r="AG1108" s="53">
        <v>55.943818</v>
      </c>
      <c r="AH1108" s="53">
        <v>3.6926E-2</v>
      </c>
      <c r="AI1108" s="54">
        <v>0</v>
      </c>
      <c r="AJ1108" s="54">
        <v>1.2895840000000001</v>
      </c>
      <c r="AK1108" s="53">
        <v>1.6536999999999999</v>
      </c>
      <c r="AL1108" s="53">
        <v>0</v>
      </c>
      <c r="AM1108" s="53">
        <v>1.6187E-2</v>
      </c>
      <c r="AN1108" s="53">
        <v>8.6798E-2</v>
      </c>
      <c r="AO1108" s="53">
        <v>0</v>
      </c>
      <c r="AP1108" s="53">
        <v>1.3812059999999999</v>
      </c>
      <c r="AQ1108" s="53">
        <v>1.167692</v>
      </c>
      <c r="AR1108" s="53">
        <v>2.0809999999999999E-2</v>
      </c>
      <c r="AS1108" s="53">
        <v>2.0240000000000001E-2</v>
      </c>
      <c r="AT1108" s="53">
        <v>0</v>
      </c>
      <c r="AU1108" s="109">
        <v>0</v>
      </c>
      <c r="AV1108" s="109">
        <v>1.1815000000000001E-2</v>
      </c>
    </row>
    <row r="1109" spans="1:48" x14ac:dyDescent="0.3">
      <c r="A1109" s="9">
        <v>1108</v>
      </c>
      <c r="B1109" s="3">
        <v>43089</v>
      </c>
      <c r="C1109" s="112">
        <v>4.0203870000000004</v>
      </c>
      <c r="D1109" s="54">
        <v>1.2203E-2</v>
      </c>
      <c r="E1109" s="112">
        <v>1.9769999999999999E-2</v>
      </c>
      <c r="F1109" s="54">
        <v>3.6122649999999998</v>
      </c>
      <c r="G1109" s="54">
        <v>1.350644</v>
      </c>
      <c r="H1109" s="54">
        <v>4.0410630000000003</v>
      </c>
      <c r="I1109" s="54">
        <v>2.3168000000000001E-2</v>
      </c>
      <c r="J1109" s="54">
        <v>1.4243060000000001</v>
      </c>
      <c r="K1109" s="54">
        <v>0.97317900000000002</v>
      </c>
      <c r="L1109" s="54">
        <v>1.360697</v>
      </c>
      <c r="M1109" s="54">
        <v>0.123019</v>
      </c>
      <c r="N1109" s="54">
        <v>0</v>
      </c>
      <c r="O1109" s="54">
        <v>9.0945999999999999E-2</v>
      </c>
      <c r="P1109" s="54">
        <v>5.1996830000000003</v>
      </c>
      <c r="Q1109" s="54">
        <v>0</v>
      </c>
      <c r="R1109" s="54">
        <v>2.1940000000000001E-2</v>
      </c>
      <c r="S1109" s="54">
        <v>2.3047999999999997</v>
      </c>
      <c r="T1109" s="54">
        <v>2.2314000000000001E-2</v>
      </c>
      <c r="U1109" s="54">
        <v>0</v>
      </c>
      <c r="V1109" s="54">
        <v>0</v>
      </c>
      <c r="W1109" s="54">
        <v>1.3135490000000001</v>
      </c>
      <c r="X1109" s="54">
        <v>1.5845999999999999E-2</v>
      </c>
      <c r="Y1109" s="54">
        <v>1.3303</v>
      </c>
      <c r="Z1109" s="54">
        <v>0</v>
      </c>
      <c r="AA1109" s="54">
        <v>0</v>
      </c>
      <c r="AB1109" s="54">
        <v>0</v>
      </c>
      <c r="AC1109" s="54">
        <v>0</v>
      </c>
      <c r="AD1109" s="54">
        <v>0</v>
      </c>
      <c r="AE1109" s="54">
        <v>83.861784</v>
      </c>
      <c r="AF1109" s="54">
        <v>6.4753379999999998</v>
      </c>
      <c r="AG1109" s="53">
        <v>55.907539999999997</v>
      </c>
      <c r="AH1109" s="53">
        <v>3.6898E-2</v>
      </c>
      <c r="AI1109" s="54">
        <v>0</v>
      </c>
      <c r="AJ1109" s="54">
        <v>1.2913829999999999</v>
      </c>
      <c r="AK1109" s="53">
        <v>1.6591000000000002</v>
      </c>
      <c r="AL1109" s="53">
        <v>0</v>
      </c>
      <c r="AM1109" s="53">
        <v>1.6088999999999999E-2</v>
      </c>
      <c r="AN1109" s="53">
        <v>8.6952000000000002E-2</v>
      </c>
      <c r="AO1109" s="53">
        <v>0</v>
      </c>
      <c r="AP1109" s="53">
        <v>1.3812059999999999</v>
      </c>
      <c r="AQ1109" s="53">
        <v>1.167692</v>
      </c>
      <c r="AR1109" s="53">
        <v>2.0809999999999999E-2</v>
      </c>
      <c r="AS1109" s="53">
        <v>2.0240000000000001E-2</v>
      </c>
      <c r="AT1109" s="53">
        <v>0</v>
      </c>
      <c r="AU1109" s="109">
        <v>0</v>
      </c>
      <c r="AV1109" s="109">
        <v>1.1738E-2</v>
      </c>
    </row>
    <row r="1110" spans="1:48" x14ac:dyDescent="0.3">
      <c r="A1110" s="9">
        <v>1109</v>
      </c>
      <c r="B1110" s="3">
        <v>43088</v>
      </c>
      <c r="C1110" s="112">
        <v>4.0189060000000003</v>
      </c>
      <c r="D1110" s="54">
        <v>1.2199E-2</v>
      </c>
      <c r="E1110" s="112">
        <v>1.9761999999999998E-2</v>
      </c>
      <c r="F1110" s="54">
        <v>3.6159810000000001</v>
      </c>
      <c r="G1110" s="54">
        <v>1.3505499999999999</v>
      </c>
      <c r="H1110" s="54">
        <v>4.0562490000000002</v>
      </c>
      <c r="I1110" s="54">
        <v>2.3185999999999998E-2</v>
      </c>
      <c r="J1110" s="54">
        <v>1.421918</v>
      </c>
      <c r="K1110" s="54">
        <v>0.977325</v>
      </c>
      <c r="L1110" s="54">
        <v>1.361027</v>
      </c>
      <c r="M1110" s="54">
        <v>0.12296799999999999</v>
      </c>
      <c r="N1110" s="54">
        <v>0</v>
      </c>
      <c r="O1110" s="54">
        <v>9.0917999999999999E-2</v>
      </c>
      <c r="P1110" s="54">
        <v>5.1928190000000001</v>
      </c>
      <c r="Q1110" s="54">
        <v>0</v>
      </c>
      <c r="R1110" s="54">
        <v>2.1957000000000001E-2</v>
      </c>
      <c r="S1110" s="54">
        <v>2.2997000000000001</v>
      </c>
      <c r="T1110" s="54">
        <v>2.2369E-2</v>
      </c>
      <c r="U1110" s="54">
        <v>0</v>
      </c>
      <c r="V1110" s="54">
        <v>0</v>
      </c>
      <c r="W1110" s="54">
        <v>1.3132490000000001</v>
      </c>
      <c r="X1110" s="54">
        <v>1.5838999999999999E-2</v>
      </c>
      <c r="Y1110" s="54">
        <v>1.32744</v>
      </c>
      <c r="Z1110" s="54">
        <v>0</v>
      </c>
      <c r="AA1110" s="54">
        <v>0</v>
      </c>
      <c r="AB1110" s="54">
        <v>0</v>
      </c>
      <c r="AC1110" s="54">
        <v>0</v>
      </c>
      <c r="AD1110" s="54">
        <v>0</v>
      </c>
      <c r="AE1110" s="54">
        <v>83.819494000000006</v>
      </c>
      <c r="AF1110" s="54">
        <v>6.4756770000000001</v>
      </c>
      <c r="AG1110" s="53">
        <v>55.935150999999998</v>
      </c>
      <c r="AH1110" s="53">
        <v>3.6927000000000001E-2</v>
      </c>
      <c r="AI1110" s="54">
        <v>0</v>
      </c>
      <c r="AJ1110" s="54">
        <v>1.29098</v>
      </c>
      <c r="AK1110" s="53">
        <v>1.6524000000000001</v>
      </c>
      <c r="AL1110" s="53">
        <v>0</v>
      </c>
      <c r="AM1110" s="53">
        <v>1.6098999999999999E-2</v>
      </c>
      <c r="AN1110" s="53">
        <v>8.6993000000000001E-2</v>
      </c>
      <c r="AO1110" s="53">
        <v>0</v>
      </c>
      <c r="AP1110" s="53">
        <v>1.364989</v>
      </c>
      <c r="AQ1110" s="53">
        <v>1.167692</v>
      </c>
      <c r="AR1110" s="53">
        <v>2.0628000000000001E-2</v>
      </c>
      <c r="AS1110" s="53">
        <v>2.0177E-2</v>
      </c>
      <c r="AT1110" s="53">
        <v>0</v>
      </c>
      <c r="AU1110" s="109">
        <v>0</v>
      </c>
      <c r="AV1110" s="109">
        <v>1.1749000000000001E-2</v>
      </c>
    </row>
    <row r="1111" spans="1:48" x14ac:dyDescent="0.3">
      <c r="A1111" s="9">
        <v>1110</v>
      </c>
      <c r="B1111" s="3">
        <v>43087</v>
      </c>
      <c r="C1111" s="112">
        <v>4.0175429999999999</v>
      </c>
      <c r="D1111" s="54">
        <v>1.2192E-2</v>
      </c>
      <c r="E1111" s="112">
        <v>1.9754000000000001E-2</v>
      </c>
      <c r="F1111" s="54">
        <v>3.6073870000000001</v>
      </c>
      <c r="G1111" s="54">
        <v>1.34911</v>
      </c>
      <c r="H1111" s="54">
        <v>4.0619519999999998</v>
      </c>
      <c r="I1111" s="54">
        <v>2.3212E-2</v>
      </c>
      <c r="J1111" s="54">
        <v>1.415365</v>
      </c>
      <c r="K1111" s="54">
        <v>0.97743100000000005</v>
      </c>
      <c r="L1111" s="54">
        <v>1.358946</v>
      </c>
      <c r="M1111" s="54">
        <v>0.12282899999999999</v>
      </c>
      <c r="N1111" s="54">
        <v>0</v>
      </c>
      <c r="O1111" s="54">
        <v>9.0888999999999998E-2</v>
      </c>
      <c r="P1111" s="54">
        <v>5.1918230000000003</v>
      </c>
      <c r="Q1111" s="54">
        <v>0</v>
      </c>
      <c r="R1111" s="54">
        <v>2.1845E-2</v>
      </c>
      <c r="S1111" s="54">
        <v>2.2782</v>
      </c>
      <c r="T1111" s="54">
        <v>2.2164E-2</v>
      </c>
      <c r="U1111" s="54">
        <v>0</v>
      </c>
      <c r="V1111" s="54">
        <v>0</v>
      </c>
      <c r="W1111" s="54">
        <v>1.3087340000000001</v>
      </c>
      <c r="X1111" s="54">
        <v>1.5833E-2</v>
      </c>
      <c r="Y1111" s="54">
        <v>1.31508</v>
      </c>
      <c r="Z1111" s="54">
        <v>0</v>
      </c>
      <c r="AA1111" s="54">
        <v>0</v>
      </c>
      <c r="AB1111" s="54">
        <v>0</v>
      </c>
      <c r="AC1111" s="54">
        <v>0</v>
      </c>
      <c r="AD1111" s="54">
        <v>0</v>
      </c>
      <c r="AE1111" s="54">
        <v>83.794832</v>
      </c>
      <c r="AF1111" s="54">
        <v>6.4555559999999996</v>
      </c>
      <c r="AG1111" s="53">
        <v>55.851134000000002</v>
      </c>
      <c r="AH1111" s="53">
        <v>3.6524000000000001E-2</v>
      </c>
      <c r="AI1111" s="54">
        <v>0</v>
      </c>
      <c r="AJ1111" s="54">
        <v>1.287056</v>
      </c>
      <c r="AK1111" s="53">
        <v>1.6516</v>
      </c>
      <c r="AL1111" s="53">
        <v>0</v>
      </c>
      <c r="AM1111" s="53">
        <v>1.6073E-2</v>
      </c>
      <c r="AN1111" s="53">
        <v>8.6570999999999995E-2</v>
      </c>
      <c r="AO1111" s="53">
        <v>0</v>
      </c>
      <c r="AP1111" s="53">
        <v>1.364989</v>
      </c>
      <c r="AQ1111" s="53">
        <v>1.167692</v>
      </c>
      <c r="AR1111" s="53">
        <v>2.0628000000000001E-2</v>
      </c>
      <c r="AS1111" s="53">
        <v>2.0177E-2</v>
      </c>
      <c r="AT1111" s="53">
        <v>0</v>
      </c>
      <c r="AU1111" s="109">
        <v>0</v>
      </c>
      <c r="AV1111" s="109">
        <v>1.1757E-2</v>
      </c>
    </row>
    <row r="1112" spans="1:48" x14ac:dyDescent="0.3">
      <c r="A1112" s="9">
        <v>1111</v>
      </c>
      <c r="B1112" s="3">
        <v>43084</v>
      </c>
      <c r="C1112" s="112">
        <v>4.0137890000000001</v>
      </c>
      <c r="D1112" s="54">
        <v>1.2181000000000001E-2</v>
      </c>
      <c r="E1112" s="112">
        <v>1.9733000000000001E-2</v>
      </c>
      <c r="F1112" s="54">
        <v>3.5981920000000001</v>
      </c>
      <c r="G1112" s="54">
        <v>1.3458410000000001</v>
      </c>
      <c r="H1112" s="54">
        <v>4.0307019999999998</v>
      </c>
      <c r="I1112" s="54">
        <v>2.3005000000000001E-2</v>
      </c>
      <c r="J1112" s="54">
        <v>1.417198</v>
      </c>
      <c r="K1112" s="54">
        <v>0.97687599999999997</v>
      </c>
      <c r="L1112" s="54">
        <v>1.353855</v>
      </c>
      <c r="M1112" s="54">
        <v>0.122817</v>
      </c>
      <c r="N1112" s="54">
        <v>0</v>
      </c>
      <c r="O1112" s="54">
        <v>9.0794E-2</v>
      </c>
      <c r="P1112" s="54">
        <v>5.1949909999999999</v>
      </c>
      <c r="Q1112" s="54">
        <v>0</v>
      </c>
      <c r="R1112" s="54">
        <v>2.1824E-2</v>
      </c>
      <c r="S1112" s="54">
        <v>2.2774999999999999</v>
      </c>
      <c r="T1112" s="54">
        <v>2.1999999999999999E-2</v>
      </c>
      <c r="U1112" s="54">
        <v>0</v>
      </c>
      <c r="V1112" s="54">
        <v>0</v>
      </c>
      <c r="W1112" s="54">
        <v>1.306959</v>
      </c>
      <c r="X1112" s="54">
        <v>1.5816E-2</v>
      </c>
      <c r="Y1112" s="54">
        <v>1.3147200000000001</v>
      </c>
      <c r="Z1112" s="54">
        <v>0</v>
      </c>
      <c r="AA1112" s="54">
        <v>0</v>
      </c>
      <c r="AB1112" s="54">
        <v>0</v>
      </c>
      <c r="AC1112" s="54">
        <v>0</v>
      </c>
      <c r="AD1112" s="54">
        <v>0</v>
      </c>
      <c r="AE1112" s="54">
        <v>83.798192999999998</v>
      </c>
      <c r="AF1112" s="54">
        <v>6.4585749999999997</v>
      </c>
      <c r="AG1112" s="53">
        <v>55.701421000000003</v>
      </c>
      <c r="AH1112" s="53">
        <v>3.6283999999999997E-2</v>
      </c>
      <c r="AI1112" s="54">
        <v>0</v>
      </c>
      <c r="AJ1112" s="54">
        <v>1.285579</v>
      </c>
      <c r="AK1112" s="53">
        <v>1.6487999999999998</v>
      </c>
      <c r="AL1112" s="53">
        <v>0</v>
      </c>
      <c r="AM1112" s="53">
        <v>1.5820000000000001E-2</v>
      </c>
      <c r="AN1112" s="53">
        <v>8.6184999999999998E-2</v>
      </c>
      <c r="AO1112" s="53">
        <v>0</v>
      </c>
      <c r="AP1112" s="53">
        <v>1.364989</v>
      </c>
      <c r="AQ1112" s="53">
        <v>1.167692</v>
      </c>
      <c r="AR1112" s="53">
        <v>2.0628000000000001E-2</v>
      </c>
      <c r="AS1112" s="53">
        <v>2.0177E-2</v>
      </c>
      <c r="AT1112" s="53">
        <v>0</v>
      </c>
      <c r="AU1112" s="109">
        <v>0</v>
      </c>
      <c r="AV1112" s="109">
        <v>1.1631000000000001E-2</v>
      </c>
    </row>
    <row r="1113" spans="1:48" x14ac:dyDescent="0.3">
      <c r="A1113" s="9">
        <v>1112</v>
      </c>
      <c r="B1113" s="3">
        <v>43083</v>
      </c>
      <c r="C1113" s="112">
        <v>4.0124579999999996</v>
      </c>
      <c r="D1113" s="54">
        <v>1.2177E-2</v>
      </c>
      <c r="E1113" s="112">
        <v>1.9726E-2</v>
      </c>
      <c r="F1113" s="54">
        <v>3.5985640000000001</v>
      </c>
      <c r="G1113" s="54">
        <v>1.345064</v>
      </c>
      <c r="H1113" s="54">
        <v>4.0329819999999996</v>
      </c>
      <c r="I1113" s="54">
        <v>2.2821000000000001E-2</v>
      </c>
      <c r="J1113" s="54">
        <v>1.398712</v>
      </c>
      <c r="K1113" s="54">
        <v>0.97579800000000005</v>
      </c>
      <c r="L1113" s="54">
        <v>1.3554079999999999</v>
      </c>
      <c r="M1113" s="54">
        <v>0.122652</v>
      </c>
      <c r="N1113" s="54">
        <v>0</v>
      </c>
      <c r="O1113" s="54">
        <v>9.0763999999999997E-2</v>
      </c>
      <c r="P1113" s="54">
        <v>5.1898390000000001</v>
      </c>
      <c r="Q1113" s="54">
        <v>0</v>
      </c>
      <c r="R1113" s="54">
        <v>2.1503000000000001E-2</v>
      </c>
      <c r="S1113" s="54">
        <v>2.2499000000000002</v>
      </c>
      <c r="T1113" s="54">
        <v>2.2062999999999999E-2</v>
      </c>
      <c r="U1113" s="54">
        <v>0</v>
      </c>
      <c r="V1113" s="54">
        <v>0</v>
      </c>
      <c r="W1113" s="54">
        <v>1.307763</v>
      </c>
      <c r="X1113" s="54">
        <v>1.5807999999999999E-2</v>
      </c>
      <c r="Y1113" s="54">
        <v>1.2987299999999999</v>
      </c>
      <c r="Z1113" s="54">
        <v>0</v>
      </c>
      <c r="AA1113" s="54">
        <v>0</v>
      </c>
      <c r="AB1113" s="54">
        <v>0</v>
      </c>
      <c r="AC1113" s="54">
        <v>0</v>
      </c>
      <c r="AD1113" s="54">
        <v>0</v>
      </c>
      <c r="AE1113" s="54">
        <v>83.736468000000002</v>
      </c>
      <c r="AF1113" s="54">
        <v>6.4193239999999996</v>
      </c>
      <c r="AG1113" s="53">
        <v>55.779595999999998</v>
      </c>
      <c r="AH1113" s="53">
        <v>3.6253000000000001E-2</v>
      </c>
      <c r="AI1113" s="54">
        <v>0</v>
      </c>
      <c r="AJ1113" s="54">
        <v>1.286535</v>
      </c>
      <c r="AK1113" s="53">
        <v>1.6487999999999998</v>
      </c>
      <c r="AL1113" s="53">
        <v>0</v>
      </c>
      <c r="AM1113" s="53">
        <v>1.5913E-2</v>
      </c>
      <c r="AN1113" s="53">
        <v>8.5475999999999996E-2</v>
      </c>
      <c r="AO1113" s="53">
        <v>0</v>
      </c>
      <c r="AP1113" s="53">
        <v>1.364989</v>
      </c>
      <c r="AQ1113" s="53">
        <v>1.167692</v>
      </c>
      <c r="AR1113" s="53">
        <v>2.0628000000000001E-2</v>
      </c>
      <c r="AS1113" s="53">
        <v>2.0177E-2</v>
      </c>
      <c r="AT1113" s="53">
        <v>0</v>
      </c>
      <c r="AU1113" s="109">
        <v>0</v>
      </c>
      <c r="AV1113" s="109">
        <v>1.1597E-2</v>
      </c>
    </row>
    <row r="1114" spans="1:48" x14ac:dyDescent="0.3">
      <c r="A1114" s="9">
        <v>1113</v>
      </c>
      <c r="B1114" s="3">
        <v>43082</v>
      </c>
      <c r="C1114" s="112">
        <v>4.0111679999999996</v>
      </c>
      <c r="D1114" s="54">
        <v>1.2172000000000001E-2</v>
      </c>
      <c r="E1114" s="112">
        <v>1.9717999999999999E-2</v>
      </c>
      <c r="F1114" s="54">
        <v>3.5952389999999999</v>
      </c>
      <c r="G1114" s="54">
        <v>1.3437889999999999</v>
      </c>
      <c r="H1114" s="54">
        <v>4.0189130000000004</v>
      </c>
      <c r="I1114" s="54">
        <v>2.2783000000000001E-2</v>
      </c>
      <c r="J1114" s="54">
        <v>1.406679</v>
      </c>
      <c r="K1114" s="54">
        <v>0.980958</v>
      </c>
      <c r="L1114" s="54">
        <v>1.3544499999999999</v>
      </c>
      <c r="M1114" s="54">
        <v>0.122777</v>
      </c>
      <c r="N1114" s="54">
        <v>0</v>
      </c>
      <c r="O1114" s="54">
        <v>9.0733999999999995E-2</v>
      </c>
      <c r="P1114" s="54">
        <v>5.1904279999999998</v>
      </c>
      <c r="Q1114" s="54">
        <v>0</v>
      </c>
      <c r="R1114" s="54">
        <v>2.1569000000000001E-2</v>
      </c>
      <c r="S1114" s="54">
        <v>2.2681</v>
      </c>
      <c r="T1114" s="54">
        <v>2.1919000000000001E-2</v>
      </c>
      <c r="U1114" s="54">
        <v>0</v>
      </c>
      <c r="V1114" s="54">
        <v>0</v>
      </c>
      <c r="W1114" s="54">
        <v>1.307145</v>
      </c>
      <c r="X1114" s="54">
        <v>1.5802E-2</v>
      </c>
      <c r="Y1114" s="54">
        <v>1.30949</v>
      </c>
      <c r="Z1114" s="54">
        <v>0</v>
      </c>
      <c r="AA1114" s="54">
        <v>0</v>
      </c>
      <c r="AB1114" s="54">
        <v>0</v>
      </c>
      <c r="AC1114" s="54">
        <v>0</v>
      </c>
      <c r="AD1114" s="54">
        <v>0</v>
      </c>
      <c r="AE1114" s="54">
        <v>83.749798999999996</v>
      </c>
      <c r="AF1114" s="54">
        <v>6.4330999999999996</v>
      </c>
      <c r="AG1114" s="53">
        <v>55.762681999999998</v>
      </c>
      <c r="AH1114" s="53">
        <v>3.6354999999999998E-2</v>
      </c>
      <c r="AI1114" s="54">
        <v>0</v>
      </c>
      <c r="AJ1114" s="54">
        <v>1.2860689999999999</v>
      </c>
      <c r="AK1114" s="53">
        <v>1.6442999999999999</v>
      </c>
      <c r="AL1114" s="53">
        <v>0</v>
      </c>
      <c r="AM1114" s="53">
        <v>1.5969000000000001E-2</v>
      </c>
      <c r="AN1114" s="53">
        <v>8.5453000000000001E-2</v>
      </c>
      <c r="AO1114" s="53">
        <v>0</v>
      </c>
      <c r="AP1114" s="53">
        <v>1.364989</v>
      </c>
      <c r="AQ1114" s="53">
        <v>1.167692</v>
      </c>
      <c r="AR1114" s="53">
        <v>2.0628000000000001E-2</v>
      </c>
      <c r="AS1114" s="53">
        <v>2.0177E-2</v>
      </c>
      <c r="AT1114" s="53">
        <v>0</v>
      </c>
      <c r="AU1114" s="109">
        <v>0</v>
      </c>
      <c r="AV1114" s="109">
        <v>1.1583E-2</v>
      </c>
    </row>
    <row r="1115" spans="1:48" x14ac:dyDescent="0.3">
      <c r="A1115" s="9">
        <v>1114</v>
      </c>
      <c r="B1115" s="3">
        <v>43081</v>
      </c>
      <c r="C1115" s="112">
        <v>4.0098529999999997</v>
      </c>
      <c r="D1115" s="54">
        <v>1.2168E-2</v>
      </c>
      <c r="E1115" s="112">
        <v>1.9710999999999999E-2</v>
      </c>
      <c r="F1115" s="54">
        <v>3.598751</v>
      </c>
      <c r="G1115" s="54">
        <v>1.3441940000000001</v>
      </c>
      <c r="H1115" s="54">
        <v>4.0136139999999996</v>
      </c>
      <c r="I1115" s="54">
        <v>2.291E-2</v>
      </c>
      <c r="J1115" s="54">
        <v>1.409823</v>
      </c>
      <c r="K1115" s="54">
        <v>0.97902199999999995</v>
      </c>
      <c r="L1115" s="54">
        <v>1.355443</v>
      </c>
      <c r="M1115" s="54">
        <v>0.122823</v>
      </c>
      <c r="N1115" s="54">
        <v>0</v>
      </c>
      <c r="O1115" s="54">
        <v>9.0704000000000007E-2</v>
      </c>
      <c r="P1115" s="54">
        <v>5.1888240000000003</v>
      </c>
      <c r="Q1115" s="54">
        <v>0</v>
      </c>
      <c r="R1115" s="54">
        <v>2.1645000000000001E-2</v>
      </c>
      <c r="S1115" s="54">
        <v>2.2608999999999999</v>
      </c>
      <c r="T1115" s="54">
        <v>2.2015E-2</v>
      </c>
      <c r="U1115" s="54">
        <v>0</v>
      </c>
      <c r="V1115" s="54">
        <v>0</v>
      </c>
      <c r="W1115" s="54">
        <v>1.3084929999999999</v>
      </c>
      <c r="X1115" s="54">
        <v>1.5793999999999999E-2</v>
      </c>
      <c r="Y1115" s="54">
        <v>1.3056300000000001</v>
      </c>
      <c r="Z1115" s="54">
        <v>0</v>
      </c>
      <c r="AA1115" s="54">
        <v>0</v>
      </c>
      <c r="AB1115" s="54">
        <v>0</v>
      </c>
      <c r="AC1115" s="54">
        <v>0</v>
      </c>
      <c r="AD1115" s="54">
        <v>0</v>
      </c>
      <c r="AE1115" s="54">
        <v>83.726421000000002</v>
      </c>
      <c r="AF1115" s="54">
        <v>6.4384480000000002</v>
      </c>
      <c r="AG1115" s="53">
        <v>55.779094000000001</v>
      </c>
      <c r="AH1115" s="53">
        <v>3.6334999999999999E-2</v>
      </c>
      <c r="AI1115" s="54">
        <v>0</v>
      </c>
      <c r="AJ1115" s="54">
        <v>1.2874080000000001</v>
      </c>
      <c r="AK1115" s="53">
        <v>1.6337999999999999</v>
      </c>
      <c r="AL1115" s="53">
        <v>0</v>
      </c>
      <c r="AM1115" s="53">
        <v>1.5828999999999999E-2</v>
      </c>
      <c r="AN1115" s="53">
        <v>8.5740999999999998E-2</v>
      </c>
      <c r="AO1115" s="53">
        <v>0</v>
      </c>
      <c r="AP1115" s="53">
        <v>1.326597</v>
      </c>
      <c r="AQ1115" s="53">
        <v>1.167692</v>
      </c>
      <c r="AR1115" s="53">
        <v>2.0397999999999999E-2</v>
      </c>
      <c r="AS1115" s="53">
        <v>2.0107E-2</v>
      </c>
      <c r="AT1115" s="53">
        <v>0</v>
      </c>
      <c r="AU1115" s="109">
        <v>0</v>
      </c>
      <c r="AV1115" s="109">
        <v>1.1650000000000001E-2</v>
      </c>
    </row>
    <row r="1116" spans="1:48" x14ac:dyDescent="0.3">
      <c r="A1116" s="9">
        <v>1115</v>
      </c>
      <c r="B1116" s="3">
        <v>43080</v>
      </c>
      <c r="C1116" s="112">
        <v>4.0085259999999998</v>
      </c>
      <c r="D1116" s="54">
        <v>1.2163999999999999E-2</v>
      </c>
      <c r="E1116" s="112">
        <v>1.9702999999999998E-2</v>
      </c>
      <c r="F1116" s="54">
        <v>3.5979899999999998</v>
      </c>
      <c r="G1116" s="54">
        <v>1.3442750000000001</v>
      </c>
      <c r="H1116" s="54">
        <v>4.038405</v>
      </c>
      <c r="I1116" s="54">
        <v>2.2998000000000001E-2</v>
      </c>
      <c r="J1116" s="54">
        <v>1.394393</v>
      </c>
      <c r="K1116" s="54">
        <v>0.97327900000000001</v>
      </c>
      <c r="L1116" s="54">
        <v>1.355394</v>
      </c>
      <c r="M1116" s="54">
        <v>0.12254</v>
      </c>
      <c r="N1116" s="54">
        <v>0</v>
      </c>
      <c r="O1116" s="54">
        <v>9.0672000000000003E-2</v>
      </c>
      <c r="P1116" s="54">
        <v>5.1839620000000002</v>
      </c>
      <c r="Q1116" s="54">
        <v>0</v>
      </c>
      <c r="R1116" s="54">
        <v>2.1356E-2</v>
      </c>
      <c r="S1116" s="54">
        <v>2.2426999999999997</v>
      </c>
      <c r="T1116" s="54">
        <v>2.1909999999999999E-2</v>
      </c>
      <c r="U1116" s="54">
        <v>0</v>
      </c>
      <c r="V1116" s="54">
        <v>0</v>
      </c>
      <c r="W1116" s="54">
        <v>1.3083499999999999</v>
      </c>
      <c r="X1116" s="54">
        <v>1.5789000000000001E-2</v>
      </c>
      <c r="Y1116" s="54">
        <v>1.2950900000000001</v>
      </c>
      <c r="Z1116" s="54">
        <v>0</v>
      </c>
      <c r="AA1116" s="54">
        <v>0</v>
      </c>
      <c r="AB1116" s="54">
        <v>0</v>
      </c>
      <c r="AC1116" s="54">
        <v>0</v>
      </c>
      <c r="AD1116" s="54">
        <v>0</v>
      </c>
      <c r="AE1116" s="54">
        <v>83.670916000000005</v>
      </c>
      <c r="AF1116" s="54">
        <v>6.4037110000000004</v>
      </c>
      <c r="AG1116" s="53">
        <v>55.779887000000002</v>
      </c>
      <c r="AH1116" s="53">
        <v>3.6012000000000002E-2</v>
      </c>
      <c r="AI1116" s="54">
        <v>0</v>
      </c>
      <c r="AJ1116" s="54">
        <v>1.2869029999999999</v>
      </c>
      <c r="AK1116" s="53">
        <v>1.6380999999999999</v>
      </c>
      <c r="AL1116" s="53">
        <v>0</v>
      </c>
      <c r="AM1116" s="53">
        <v>1.5882E-2</v>
      </c>
      <c r="AN1116" s="53">
        <v>8.5237999999999994E-2</v>
      </c>
      <c r="AO1116" s="53">
        <v>0</v>
      </c>
      <c r="AP1116" s="53">
        <v>1.326597</v>
      </c>
      <c r="AQ1116" s="53">
        <v>1.167692</v>
      </c>
      <c r="AR1116" s="53">
        <v>2.0397999999999999E-2</v>
      </c>
      <c r="AS1116" s="53">
        <v>2.0107E-2</v>
      </c>
      <c r="AT1116" s="53">
        <v>0</v>
      </c>
      <c r="AU1116" s="109">
        <v>0</v>
      </c>
      <c r="AV1116" s="109">
        <v>1.1701E-2</v>
      </c>
    </row>
    <row r="1117" spans="1:48" x14ac:dyDescent="0.3">
      <c r="A1117" s="9">
        <v>1116</v>
      </c>
      <c r="B1117" s="3">
        <v>43077</v>
      </c>
      <c r="C1117" s="112">
        <v>4.0044690000000003</v>
      </c>
      <c r="D1117" s="54">
        <v>1.2153000000000001E-2</v>
      </c>
      <c r="E1117" s="112">
        <v>1.9681000000000001E-2</v>
      </c>
      <c r="F1117" s="54">
        <v>3.591564</v>
      </c>
      <c r="G1117" s="54">
        <v>1.343326</v>
      </c>
      <c r="H1117" s="54">
        <v>4.0451059999999996</v>
      </c>
      <c r="I1117" s="54">
        <v>2.3207999999999999E-2</v>
      </c>
      <c r="J1117" s="54">
        <v>1.383157</v>
      </c>
      <c r="K1117" s="54">
        <v>0.96349399999999996</v>
      </c>
      <c r="L1117" s="54">
        <v>1.3536300000000001</v>
      </c>
      <c r="M1117" s="54">
        <v>0.12226099999999999</v>
      </c>
      <c r="N1117" s="54">
        <v>0</v>
      </c>
      <c r="O1117" s="54">
        <v>9.0566999999999995E-2</v>
      </c>
      <c r="P1117" s="54">
        <v>5.1780460000000001</v>
      </c>
      <c r="Q1117" s="54">
        <v>0</v>
      </c>
      <c r="R1117" s="54">
        <v>2.1159000000000001E-2</v>
      </c>
      <c r="S1117" s="54">
        <v>2.2222</v>
      </c>
      <c r="T1117" s="54">
        <v>2.1794000000000001E-2</v>
      </c>
      <c r="U1117" s="54">
        <v>0</v>
      </c>
      <c r="V1117" s="54">
        <v>0</v>
      </c>
      <c r="W1117" s="54">
        <v>1.3060989999999999</v>
      </c>
      <c r="X1117" s="54">
        <v>1.5754000000000001E-2</v>
      </c>
      <c r="Y1117" s="54">
        <v>1.2833399999999999</v>
      </c>
      <c r="Z1117" s="54">
        <v>0</v>
      </c>
      <c r="AA1117" s="54">
        <v>0</v>
      </c>
      <c r="AB1117" s="54">
        <v>0</v>
      </c>
      <c r="AC1117" s="54">
        <v>0</v>
      </c>
      <c r="AD1117" s="54">
        <v>0</v>
      </c>
      <c r="AE1117" s="54">
        <v>83.573961999999995</v>
      </c>
      <c r="AF1117" s="54">
        <v>6.3679059999999996</v>
      </c>
      <c r="AG1117" s="53">
        <v>55.670068000000001</v>
      </c>
      <c r="AH1117" s="53">
        <v>3.5786999999999999E-2</v>
      </c>
      <c r="AI1117" s="54">
        <v>0</v>
      </c>
      <c r="AJ1117" s="54">
        <v>1.2847550000000001</v>
      </c>
      <c r="AK1117" s="53">
        <v>1.6476999999999999</v>
      </c>
      <c r="AL1117" s="53">
        <v>0</v>
      </c>
      <c r="AM1117" s="53">
        <v>1.5852000000000002E-2</v>
      </c>
      <c r="AN1117" s="53">
        <v>8.4739999999999996E-2</v>
      </c>
      <c r="AO1117" s="53">
        <v>0</v>
      </c>
      <c r="AP1117" s="53">
        <v>1.326597</v>
      </c>
      <c r="AQ1117" s="53">
        <v>1.167692</v>
      </c>
      <c r="AR1117" s="53">
        <v>2.0397999999999999E-2</v>
      </c>
      <c r="AS1117" s="53">
        <v>2.0107E-2</v>
      </c>
      <c r="AT1117" s="53">
        <v>0</v>
      </c>
      <c r="AU1117" s="109">
        <v>0</v>
      </c>
      <c r="AV1117" s="109">
        <v>1.166E-2</v>
      </c>
    </row>
    <row r="1118" spans="1:48" x14ac:dyDescent="0.3">
      <c r="A1118" s="9">
        <v>1117</v>
      </c>
      <c r="B1118" s="3">
        <v>43076</v>
      </c>
      <c r="C1118" s="112">
        <v>4.0031590000000001</v>
      </c>
      <c r="D1118" s="54">
        <v>1.2149E-2</v>
      </c>
      <c r="E1118" s="112">
        <v>1.9674000000000001E-2</v>
      </c>
      <c r="F1118" s="54">
        <v>3.5922770000000002</v>
      </c>
      <c r="G1118" s="54">
        <v>1.340549</v>
      </c>
      <c r="H1118" s="54">
        <v>4.0375860000000001</v>
      </c>
      <c r="I1118" s="54">
        <v>2.3390999999999999E-2</v>
      </c>
      <c r="J1118" s="54">
        <v>1.3690089999999999</v>
      </c>
      <c r="K1118" s="54">
        <v>0.95775399999999999</v>
      </c>
      <c r="L1118" s="54">
        <v>1.352379</v>
      </c>
      <c r="M1118" s="54">
        <v>0.122131</v>
      </c>
      <c r="N1118" s="54">
        <v>0</v>
      </c>
      <c r="O1118" s="54">
        <v>9.0535000000000004E-2</v>
      </c>
      <c r="P1118" s="54">
        <v>5.1764970000000003</v>
      </c>
      <c r="Q1118" s="54">
        <v>0</v>
      </c>
      <c r="R1118" s="54">
        <v>2.0885000000000001E-2</v>
      </c>
      <c r="S1118" s="54">
        <v>2.1950000000000003</v>
      </c>
      <c r="T1118" s="54">
        <v>2.1677999999999999E-2</v>
      </c>
      <c r="U1118" s="54">
        <v>0</v>
      </c>
      <c r="V1118" s="54">
        <v>0</v>
      </c>
      <c r="W1118" s="54">
        <v>1.306934</v>
      </c>
      <c r="X1118" s="54">
        <v>1.5747000000000001E-2</v>
      </c>
      <c r="Y1118" s="54">
        <v>1.2674699999999999</v>
      </c>
      <c r="Z1118" s="54">
        <v>0</v>
      </c>
      <c r="AA1118" s="54">
        <v>0</v>
      </c>
      <c r="AB1118" s="54">
        <v>0</v>
      </c>
      <c r="AC1118" s="54">
        <v>0</v>
      </c>
      <c r="AD1118" s="54">
        <v>0</v>
      </c>
      <c r="AE1118" s="54">
        <v>83.548604999999995</v>
      </c>
      <c r="AF1118" s="54">
        <v>6.340776</v>
      </c>
      <c r="AG1118" s="53">
        <v>55.679063999999997</v>
      </c>
      <c r="AH1118" s="53">
        <v>3.5577999999999999E-2</v>
      </c>
      <c r="AI1118" s="54">
        <v>0</v>
      </c>
      <c r="AJ1118" s="54">
        <v>1.2863800000000001</v>
      </c>
      <c r="AK1118" s="53">
        <v>1.6438000000000001</v>
      </c>
      <c r="AL1118" s="53">
        <v>0</v>
      </c>
      <c r="AM1118" s="53">
        <v>1.6039000000000001E-2</v>
      </c>
      <c r="AN1118" s="53">
        <v>8.4261000000000003E-2</v>
      </c>
      <c r="AO1118" s="53">
        <v>0</v>
      </c>
      <c r="AP1118" s="53">
        <v>1.326597</v>
      </c>
      <c r="AQ1118" s="53">
        <v>1.167692</v>
      </c>
      <c r="AR1118" s="53">
        <v>2.0397999999999999E-2</v>
      </c>
      <c r="AS1118" s="53">
        <v>2.0107E-2</v>
      </c>
      <c r="AT1118" s="53">
        <v>0</v>
      </c>
      <c r="AU1118" s="109">
        <v>0</v>
      </c>
      <c r="AV1118" s="109">
        <v>1.1637E-2</v>
      </c>
    </row>
    <row r="1119" spans="1:48" x14ac:dyDescent="0.3">
      <c r="A1119" s="9">
        <v>1118</v>
      </c>
      <c r="B1119" s="3">
        <v>43075</v>
      </c>
      <c r="C1119" s="112">
        <v>4.0018120000000001</v>
      </c>
      <c r="D1119" s="54">
        <v>1.2146000000000001E-2</v>
      </c>
      <c r="E1119" s="112">
        <v>1.9667E-2</v>
      </c>
      <c r="F1119" s="54">
        <v>3.595631</v>
      </c>
      <c r="G1119" s="54">
        <v>1.3421160000000001</v>
      </c>
      <c r="H1119" s="54">
        <v>4.0426409999999997</v>
      </c>
      <c r="I1119" s="54">
        <v>2.3581999999999999E-2</v>
      </c>
      <c r="J1119" s="54">
        <v>1.380239</v>
      </c>
      <c r="K1119" s="54">
        <v>0.95768500000000001</v>
      </c>
      <c r="L1119" s="54">
        <v>1.351891</v>
      </c>
      <c r="M1119" s="54">
        <v>0.122118</v>
      </c>
      <c r="N1119" s="54">
        <v>0</v>
      </c>
      <c r="O1119" s="54">
        <v>9.0504000000000001E-2</v>
      </c>
      <c r="P1119" s="54">
        <v>5.177187</v>
      </c>
      <c r="Q1119" s="54">
        <v>0</v>
      </c>
      <c r="R1119" s="54">
        <v>2.1073999999999999E-2</v>
      </c>
      <c r="S1119" s="54">
        <v>2.2089999999999996</v>
      </c>
      <c r="T1119" s="54">
        <v>2.1888000000000001E-2</v>
      </c>
      <c r="U1119" s="54">
        <v>0</v>
      </c>
      <c r="V1119" s="54">
        <v>0</v>
      </c>
      <c r="W1119" s="54">
        <v>1.3115559999999999</v>
      </c>
      <c r="X1119" s="54">
        <v>1.5741999999999999E-2</v>
      </c>
      <c r="Y1119" s="54">
        <v>1.2757099999999999</v>
      </c>
      <c r="Z1119" s="54">
        <v>0</v>
      </c>
      <c r="AA1119" s="54">
        <v>0</v>
      </c>
      <c r="AB1119" s="54">
        <v>0</v>
      </c>
      <c r="AC1119" s="54">
        <v>0</v>
      </c>
      <c r="AD1119" s="54">
        <v>0</v>
      </c>
      <c r="AE1119" s="54">
        <v>83.558251999999996</v>
      </c>
      <c r="AF1119" s="54">
        <v>6.3666479999999996</v>
      </c>
      <c r="AG1119" s="53">
        <v>55.637393000000003</v>
      </c>
      <c r="AH1119" s="53">
        <v>3.5718E-2</v>
      </c>
      <c r="AI1119" s="54">
        <v>0</v>
      </c>
      <c r="AJ1119" s="54">
        <v>1.290732</v>
      </c>
      <c r="AK1119" s="53">
        <v>1.6379000000000001</v>
      </c>
      <c r="AL1119" s="53">
        <v>0</v>
      </c>
      <c r="AM1119" s="53">
        <v>1.6191000000000001E-2</v>
      </c>
      <c r="AN1119" s="53">
        <v>8.4386000000000003E-2</v>
      </c>
      <c r="AO1119" s="53">
        <v>0</v>
      </c>
      <c r="AP1119" s="53">
        <v>1.326597</v>
      </c>
      <c r="AQ1119" s="53">
        <v>1.167692</v>
      </c>
      <c r="AR1119" s="53">
        <v>2.0397999999999999E-2</v>
      </c>
      <c r="AS1119" s="53">
        <v>2.0107E-2</v>
      </c>
      <c r="AT1119" s="53">
        <v>0</v>
      </c>
      <c r="AU1119" s="109">
        <v>0</v>
      </c>
      <c r="AV1119" s="109">
        <v>1.1831E-2</v>
      </c>
    </row>
    <row r="1120" spans="1:48" x14ac:dyDescent="0.3">
      <c r="A1120" s="9">
        <v>1119</v>
      </c>
      <c r="B1120" s="3">
        <v>43074</v>
      </c>
      <c r="C1120" s="112">
        <v>4.0002760000000004</v>
      </c>
      <c r="D1120" s="54">
        <v>1.2142E-2</v>
      </c>
      <c r="E1120" s="112">
        <v>1.9658999999999999E-2</v>
      </c>
      <c r="F1120" s="54">
        <v>3.6014270000000002</v>
      </c>
      <c r="G1120" s="54">
        <v>1.3437049999999999</v>
      </c>
      <c r="H1120" s="54">
        <v>4.0919020000000002</v>
      </c>
      <c r="I1120" s="54">
        <v>2.3970000000000002E-2</v>
      </c>
      <c r="J1120" s="54">
        <v>1.3709</v>
      </c>
      <c r="K1120" s="54">
        <v>0.95784800000000003</v>
      </c>
      <c r="L1120" s="54">
        <v>1.3536950000000001</v>
      </c>
      <c r="M1120" s="54">
        <v>0.12189</v>
      </c>
      <c r="N1120" s="54">
        <v>0</v>
      </c>
      <c r="O1120" s="54">
        <v>9.0472999999999998E-2</v>
      </c>
      <c r="P1120" s="54">
        <v>5.1707080000000003</v>
      </c>
      <c r="Q1120" s="54">
        <v>0</v>
      </c>
      <c r="R1120" s="54">
        <v>2.0969999999999999E-2</v>
      </c>
      <c r="S1120" s="54">
        <v>2.1939000000000002</v>
      </c>
      <c r="T1120" s="54">
        <v>2.2296E-2</v>
      </c>
      <c r="U1120" s="54">
        <v>0</v>
      </c>
      <c r="V1120" s="54">
        <v>0</v>
      </c>
      <c r="W1120" s="54">
        <v>1.313086</v>
      </c>
      <c r="X1120" s="54">
        <v>1.5734999999999999E-2</v>
      </c>
      <c r="Y1120" s="54">
        <v>1.26711</v>
      </c>
      <c r="Z1120" s="54">
        <v>0</v>
      </c>
      <c r="AA1120" s="54">
        <v>0</v>
      </c>
      <c r="AB1120" s="54">
        <v>0</v>
      </c>
      <c r="AC1120" s="54">
        <v>0</v>
      </c>
      <c r="AD1120" s="54">
        <v>0</v>
      </c>
      <c r="AE1120" s="54">
        <v>83.476594000000006</v>
      </c>
      <c r="AF1120" s="54">
        <v>6.3482649999999996</v>
      </c>
      <c r="AG1120" s="53">
        <v>55.690874999999998</v>
      </c>
      <c r="AH1120" s="53">
        <v>3.5375999999999998E-2</v>
      </c>
      <c r="AI1120" s="54">
        <v>0</v>
      </c>
      <c r="AJ1120" s="54">
        <v>1.29261</v>
      </c>
      <c r="AK1120" s="53">
        <v>1.6397999999999999</v>
      </c>
      <c r="AL1120" s="53">
        <v>0</v>
      </c>
      <c r="AM1120" s="53">
        <v>1.67E-2</v>
      </c>
      <c r="AN1120" s="53">
        <v>8.4255999999999998E-2</v>
      </c>
      <c r="AO1120" s="53">
        <v>0</v>
      </c>
      <c r="AP1120" s="53">
        <v>1.311105</v>
      </c>
      <c r="AQ1120" s="53">
        <v>1.167692</v>
      </c>
      <c r="AR1120" s="53">
        <v>2.0299000000000001E-2</v>
      </c>
      <c r="AS1120" s="53">
        <v>2.0056000000000001E-2</v>
      </c>
      <c r="AT1120" s="53">
        <v>0</v>
      </c>
      <c r="AU1120" s="109">
        <v>0</v>
      </c>
      <c r="AV1120" s="109">
        <v>1.2066E-2</v>
      </c>
    </row>
    <row r="1121" spans="1:48" x14ac:dyDescent="0.3">
      <c r="A1121" s="9">
        <v>1120</v>
      </c>
      <c r="B1121" s="3">
        <v>43073</v>
      </c>
      <c r="C1121" s="112">
        <v>3.9987270000000001</v>
      </c>
      <c r="D1121" s="54">
        <v>1.2137E-2</v>
      </c>
      <c r="E1121" s="112">
        <v>1.9651999999999999E-2</v>
      </c>
      <c r="F1121" s="54">
        <v>3.600902</v>
      </c>
      <c r="G1121" s="54">
        <v>1.3407150000000001</v>
      </c>
      <c r="H1121" s="54">
        <v>4.102258</v>
      </c>
      <c r="I1121" s="54">
        <v>2.4042000000000001E-2</v>
      </c>
      <c r="J1121" s="54">
        <v>1.352392</v>
      </c>
      <c r="K1121" s="54">
        <v>0.94617899999999999</v>
      </c>
      <c r="L1121" s="54">
        <v>1.350589</v>
      </c>
      <c r="M1121" s="54">
        <v>0.12170300000000001</v>
      </c>
      <c r="N1121" s="54">
        <v>0</v>
      </c>
      <c r="O1121" s="54">
        <v>9.0442999999999996E-2</v>
      </c>
      <c r="P1121" s="54">
        <v>5.1649310000000002</v>
      </c>
      <c r="Q1121" s="54">
        <v>0</v>
      </c>
      <c r="R1121" s="54">
        <v>2.0697E-2</v>
      </c>
      <c r="S1121" s="54">
        <v>2.1516999999999999</v>
      </c>
      <c r="T1121" s="54">
        <v>2.2269000000000001E-2</v>
      </c>
      <c r="U1121" s="54">
        <v>0</v>
      </c>
      <c r="V1121" s="54">
        <v>0</v>
      </c>
      <c r="W1121" s="54">
        <v>1.31467</v>
      </c>
      <c r="X1121" s="54">
        <v>1.5729E-2</v>
      </c>
      <c r="Y1121" s="54">
        <v>1.2428400000000002</v>
      </c>
      <c r="Z1121" s="54">
        <v>0</v>
      </c>
      <c r="AA1121" s="54">
        <v>0</v>
      </c>
      <c r="AB1121" s="54">
        <v>0</v>
      </c>
      <c r="AC1121" s="54">
        <v>0</v>
      </c>
      <c r="AD1121" s="54">
        <v>0</v>
      </c>
      <c r="AE1121" s="54">
        <v>83.379844000000006</v>
      </c>
      <c r="AF1121" s="54">
        <v>6.2987109999999999</v>
      </c>
      <c r="AG1121" s="53">
        <v>55.604616999999998</v>
      </c>
      <c r="AH1121" s="53">
        <v>3.5024E-2</v>
      </c>
      <c r="AI1121" s="54">
        <v>0</v>
      </c>
      <c r="AJ1121" s="54">
        <v>1.294232</v>
      </c>
      <c r="AK1121" s="53">
        <v>1.6321999999999999</v>
      </c>
      <c r="AL1121" s="53">
        <v>0</v>
      </c>
      <c r="AM1121" s="53">
        <v>1.6615000000000001E-2</v>
      </c>
      <c r="AN1121" s="53">
        <v>8.3544999999999994E-2</v>
      </c>
      <c r="AO1121" s="53">
        <v>0</v>
      </c>
      <c r="AP1121" s="53">
        <v>1.311105</v>
      </c>
      <c r="AQ1121" s="53">
        <v>1.167692</v>
      </c>
      <c r="AR1121" s="53">
        <v>2.0299000000000001E-2</v>
      </c>
      <c r="AS1121" s="53">
        <v>2.0056000000000001E-2</v>
      </c>
      <c r="AT1121" s="53">
        <v>0</v>
      </c>
      <c r="AU1121" s="109">
        <v>0</v>
      </c>
      <c r="AV1121" s="109">
        <v>1.2211E-2</v>
      </c>
    </row>
    <row r="1122" spans="1:48" x14ac:dyDescent="0.3">
      <c r="A1122" s="9">
        <v>1121</v>
      </c>
      <c r="B1122" s="3">
        <v>43070</v>
      </c>
      <c r="C1122" s="112">
        <v>3.994551</v>
      </c>
      <c r="D1122" s="54">
        <v>1.2123999999999999E-2</v>
      </c>
      <c r="E1122" s="112">
        <v>1.9630000000000002E-2</v>
      </c>
      <c r="F1122" s="54">
        <v>3.6032310000000001</v>
      </c>
      <c r="G1122" s="54">
        <v>1.340527</v>
      </c>
      <c r="H1122" s="54">
        <v>4.1073360000000001</v>
      </c>
      <c r="I1122" s="54">
        <v>2.418E-2</v>
      </c>
      <c r="J1122" s="54">
        <v>1.3620779999999999</v>
      </c>
      <c r="K1122" s="54">
        <v>0.94615099999999996</v>
      </c>
      <c r="L1122" s="54">
        <v>1.3500669999999999</v>
      </c>
      <c r="M1122" s="54">
        <v>0.121596</v>
      </c>
      <c r="N1122" s="54">
        <v>0</v>
      </c>
      <c r="O1122" s="54">
        <v>9.0355000000000005E-2</v>
      </c>
      <c r="P1122" s="54">
        <v>5.1553880000000003</v>
      </c>
      <c r="Q1122" s="54">
        <v>0</v>
      </c>
      <c r="R1122" s="54">
        <v>2.0832E-2</v>
      </c>
      <c r="S1122" s="54">
        <v>2.1587000000000001</v>
      </c>
      <c r="T1122" s="54">
        <v>2.2453000000000001E-2</v>
      </c>
      <c r="U1122" s="54">
        <v>0</v>
      </c>
      <c r="V1122" s="54">
        <v>0</v>
      </c>
      <c r="W1122" s="54">
        <v>1.314686</v>
      </c>
      <c r="X1122" s="54">
        <v>1.5710999999999999E-2</v>
      </c>
      <c r="Y1122" s="54">
        <v>1.2470299999999999</v>
      </c>
      <c r="Z1122" s="54">
        <v>0</v>
      </c>
      <c r="AA1122" s="54">
        <v>0</v>
      </c>
      <c r="AB1122" s="54">
        <v>0</v>
      </c>
      <c r="AC1122" s="54">
        <v>0</v>
      </c>
      <c r="AD1122" s="54">
        <v>0</v>
      </c>
      <c r="AE1122" s="54">
        <v>83.255032</v>
      </c>
      <c r="AF1122" s="54">
        <v>6.2928309999999996</v>
      </c>
      <c r="AG1122" s="53">
        <v>55.608991000000003</v>
      </c>
      <c r="AH1122" s="53">
        <v>3.5124000000000002E-2</v>
      </c>
      <c r="AI1122" s="54">
        <v>0</v>
      </c>
      <c r="AJ1122" s="54">
        <v>1.2942670000000001</v>
      </c>
      <c r="AK1122" s="53">
        <v>1.6273</v>
      </c>
      <c r="AL1122" s="53">
        <v>0</v>
      </c>
      <c r="AM1122" s="53">
        <v>1.6683E-2</v>
      </c>
      <c r="AN1122" s="53">
        <v>8.3676E-2</v>
      </c>
      <c r="AO1122" s="53">
        <v>0</v>
      </c>
      <c r="AP1122" s="53">
        <v>1.311105</v>
      </c>
      <c r="AQ1122" s="53">
        <v>1.167692</v>
      </c>
      <c r="AR1122" s="53">
        <v>2.0299000000000001E-2</v>
      </c>
      <c r="AS1122" s="53">
        <v>2.0056000000000001E-2</v>
      </c>
      <c r="AT1122" s="53">
        <v>0</v>
      </c>
      <c r="AU1122" s="109">
        <v>0</v>
      </c>
      <c r="AV1122" s="109">
        <v>1.2128999999999999E-2</v>
      </c>
    </row>
    <row r="1123" spans="1:48" x14ac:dyDescent="0.3">
      <c r="A1123" s="9">
        <v>1122</v>
      </c>
      <c r="B1123" s="3">
        <v>43069</v>
      </c>
      <c r="C1123" s="112">
        <v>3.9933809999999998</v>
      </c>
      <c r="D1123" s="54">
        <v>1.2121E-2</v>
      </c>
      <c r="E1123" s="112">
        <v>1.9623000000000002E-2</v>
      </c>
      <c r="F1123" s="54">
        <v>3.597979</v>
      </c>
      <c r="G1123" s="54">
        <v>1.3393029999999999</v>
      </c>
      <c r="H1123" s="54">
        <v>4.1153269999999997</v>
      </c>
      <c r="I1123" s="54">
        <v>2.4475E-2</v>
      </c>
      <c r="J1123" s="54">
        <v>1.344929</v>
      </c>
      <c r="K1123" s="54">
        <v>0.93850299999999998</v>
      </c>
      <c r="L1123" s="54">
        <v>1.3473619999999999</v>
      </c>
      <c r="M1123" s="54">
        <v>0.121429</v>
      </c>
      <c r="N1123" s="54">
        <v>0</v>
      </c>
      <c r="O1123" s="54">
        <v>9.0320999999999999E-2</v>
      </c>
      <c r="P1123" s="54">
        <v>5.1517530000000002</v>
      </c>
      <c r="Q1123" s="54">
        <v>0</v>
      </c>
      <c r="R1123" s="54">
        <v>2.0538000000000001E-2</v>
      </c>
      <c r="S1123" s="54">
        <v>2.1255999999999999</v>
      </c>
      <c r="T1123" s="54">
        <v>2.2852999999999998E-2</v>
      </c>
      <c r="U1123" s="54">
        <v>0</v>
      </c>
      <c r="V1123" s="54">
        <v>0</v>
      </c>
      <c r="W1123" s="54">
        <v>1.3127180000000001</v>
      </c>
      <c r="X1123" s="54">
        <v>1.5706000000000001E-2</v>
      </c>
      <c r="Y1123" s="54">
        <v>1.2279199999999999</v>
      </c>
      <c r="Z1123" s="54">
        <v>0</v>
      </c>
      <c r="AA1123" s="54">
        <v>0</v>
      </c>
      <c r="AB1123" s="54">
        <v>0</v>
      </c>
      <c r="AC1123" s="54">
        <v>0</v>
      </c>
      <c r="AD1123" s="54">
        <v>0</v>
      </c>
      <c r="AE1123" s="54">
        <v>83.220152999999996</v>
      </c>
      <c r="AF1123" s="54">
        <v>6.2460069999999996</v>
      </c>
      <c r="AG1123" s="53">
        <v>55.487909000000002</v>
      </c>
      <c r="AH1123" s="53">
        <v>3.4901000000000001E-2</v>
      </c>
      <c r="AI1123" s="54">
        <v>0</v>
      </c>
      <c r="AJ1123" s="54">
        <v>1.2920879999999999</v>
      </c>
      <c r="AK1123" s="53">
        <v>1.6202000000000001</v>
      </c>
      <c r="AL1123" s="53">
        <v>0</v>
      </c>
      <c r="AM1123" s="53">
        <v>1.6843E-2</v>
      </c>
      <c r="AN1123" s="53">
        <v>8.3099999999999993E-2</v>
      </c>
      <c r="AO1123" s="53">
        <v>0</v>
      </c>
      <c r="AP1123" s="53">
        <v>1.3085979999999999</v>
      </c>
      <c r="AQ1123" s="53">
        <v>1.167692</v>
      </c>
      <c r="AR1123" s="53">
        <v>2.0275000000000001E-2</v>
      </c>
      <c r="AS1123" s="53">
        <v>2.0042999999999998E-2</v>
      </c>
      <c r="AT1123" s="53">
        <v>0</v>
      </c>
      <c r="AU1123" s="109">
        <v>0</v>
      </c>
      <c r="AV1123" s="109">
        <v>1.2208999999999999E-2</v>
      </c>
    </row>
    <row r="1124" spans="1:48" x14ac:dyDescent="0.3">
      <c r="A1124" s="9">
        <v>1123</v>
      </c>
      <c r="B1124" s="3">
        <v>43068</v>
      </c>
      <c r="C1124" s="112">
        <v>3.9919690000000001</v>
      </c>
      <c r="D1124" s="54">
        <v>1.2116999999999999E-2</v>
      </c>
      <c r="E1124" s="112">
        <v>1.9615E-2</v>
      </c>
      <c r="F1124" s="54">
        <v>3.5920779999999999</v>
      </c>
      <c r="G1124" s="54">
        <v>1.33751</v>
      </c>
      <c r="H1124" s="54">
        <v>4.0879649999999996</v>
      </c>
      <c r="I1124" s="54">
        <v>2.4306000000000001E-2</v>
      </c>
      <c r="J1124" s="54">
        <v>1.3450439999999999</v>
      </c>
      <c r="K1124" s="54">
        <v>0.94511299999999998</v>
      </c>
      <c r="L1124" s="54">
        <v>1.3451660000000001</v>
      </c>
      <c r="M1124" s="54">
        <v>0.12149</v>
      </c>
      <c r="N1124" s="54">
        <v>0</v>
      </c>
      <c r="O1124" s="54">
        <v>9.0291999999999997E-2</v>
      </c>
      <c r="P1124" s="54">
        <v>5.154744</v>
      </c>
      <c r="Q1124" s="54">
        <v>0</v>
      </c>
      <c r="R1124" s="54">
        <v>2.0584999999999999E-2</v>
      </c>
      <c r="S1124" s="54">
        <v>2.1152000000000002</v>
      </c>
      <c r="T1124" s="54">
        <v>2.3033999999999999E-2</v>
      </c>
      <c r="U1124" s="54">
        <v>0</v>
      </c>
      <c r="V1124" s="54">
        <v>0</v>
      </c>
      <c r="W1124" s="54">
        <v>1.3152699999999999</v>
      </c>
      <c r="X1124" s="54">
        <v>1.5701E-2</v>
      </c>
      <c r="Y1124" s="54">
        <v>1.222</v>
      </c>
      <c r="Z1124" s="54">
        <v>0</v>
      </c>
      <c r="AA1124" s="54">
        <v>0</v>
      </c>
      <c r="AB1124" s="54">
        <v>0</v>
      </c>
      <c r="AC1124" s="54">
        <v>0</v>
      </c>
      <c r="AD1124" s="54">
        <v>0</v>
      </c>
      <c r="AE1124" s="54">
        <v>83.224462000000003</v>
      </c>
      <c r="AF1124" s="54">
        <v>6.2387059999999996</v>
      </c>
      <c r="AG1124" s="53">
        <v>55.387166999999998</v>
      </c>
      <c r="AH1124" s="53">
        <v>3.4810000000000001E-2</v>
      </c>
      <c r="AI1124" s="54">
        <v>0</v>
      </c>
      <c r="AJ1124" s="54">
        <v>1.2946439999999999</v>
      </c>
      <c r="AK1124" s="53">
        <v>1.6132</v>
      </c>
      <c r="AL1124" s="53">
        <v>0</v>
      </c>
      <c r="AM1124" s="53">
        <v>1.6816000000000001E-2</v>
      </c>
      <c r="AN1124" s="53">
        <v>8.3299999999999999E-2</v>
      </c>
      <c r="AO1124" s="53">
        <v>0</v>
      </c>
      <c r="AP1124" s="53">
        <v>1.3085979999999999</v>
      </c>
      <c r="AQ1124" s="53">
        <v>1.1564540000000001</v>
      </c>
      <c r="AR1124" s="53">
        <v>2.0275000000000001E-2</v>
      </c>
      <c r="AS1124" s="53">
        <v>2.0042999999999998E-2</v>
      </c>
      <c r="AT1124" s="53">
        <v>0</v>
      </c>
      <c r="AU1124" s="109">
        <v>0</v>
      </c>
      <c r="AV1124" s="109">
        <v>1.2187999999999999E-2</v>
      </c>
    </row>
    <row r="1125" spans="1:48" x14ac:dyDescent="0.3">
      <c r="A1125" s="9">
        <v>1124</v>
      </c>
      <c r="B1125" s="3">
        <v>43067</v>
      </c>
      <c r="C1125" s="112">
        <v>3.9903840000000002</v>
      </c>
      <c r="D1125" s="54">
        <v>1.2113000000000001E-2</v>
      </c>
      <c r="E1125" s="112">
        <v>1.9608E-2</v>
      </c>
      <c r="F1125" s="54">
        <v>3.6011009999999999</v>
      </c>
      <c r="G1125" s="54">
        <v>1.339731</v>
      </c>
      <c r="H1125" s="54">
        <v>4.0946360000000004</v>
      </c>
      <c r="I1125" s="54">
        <v>2.4320000000000001E-2</v>
      </c>
      <c r="J1125" s="54">
        <v>1.3726739999999999</v>
      </c>
      <c r="K1125" s="54">
        <v>0.95955100000000004</v>
      </c>
      <c r="L1125" s="54">
        <v>1.3494079999999999</v>
      </c>
      <c r="M1125" s="54">
        <v>0.12134399999999999</v>
      </c>
      <c r="N1125" s="54">
        <v>0</v>
      </c>
      <c r="O1125" s="54">
        <v>9.0262999999999996E-2</v>
      </c>
      <c r="P1125" s="54">
        <v>5.1515940000000002</v>
      </c>
      <c r="Q1125" s="54">
        <v>0</v>
      </c>
      <c r="R1125" s="54">
        <v>2.0902E-2</v>
      </c>
      <c r="S1125" s="54">
        <v>2.1640000000000001</v>
      </c>
      <c r="T1125" s="54">
        <v>2.3098E-2</v>
      </c>
      <c r="U1125" s="54">
        <v>0</v>
      </c>
      <c r="V1125" s="54">
        <v>0</v>
      </c>
      <c r="W1125" s="54">
        <v>1.313461</v>
      </c>
      <c r="X1125" s="54">
        <v>1.5696000000000002E-2</v>
      </c>
      <c r="Y1125" s="54">
        <v>1.2531800000000002</v>
      </c>
      <c r="Z1125" s="54">
        <v>0</v>
      </c>
      <c r="AA1125" s="54">
        <v>0</v>
      </c>
      <c r="AB1125" s="54">
        <v>0</v>
      </c>
      <c r="AC1125" s="54">
        <v>0</v>
      </c>
      <c r="AD1125" s="54">
        <v>0</v>
      </c>
      <c r="AE1125" s="54">
        <v>83.163839999999993</v>
      </c>
      <c r="AF1125" s="54">
        <v>6.2929950000000003</v>
      </c>
      <c r="AG1125" s="53">
        <v>55.595581000000003</v>
      </c>
      <c r="AH1125" s="53">
        <v>3.5253E-2</v>
      </c>
      <c r="AI1125" s="54">
        <v>0</v>
      </c>
      <c r="AJ1125" s="54">
        <v>1.2934570000000001</v>
      </c>
      <c r="AK1125" s="53">
        <v>1.6177000000000001</v>
      </c>
      <c r="AL1125" s="53">
        <v>0</v>
      </c>
      <c r="AM1125" s="53">
        <v>1.6909E-2</v>
      </c>
      <c r="AN1125" s="53">
        <v>8.4124000000000004E-2</v>
      </c>
      <c r="AO1125" s="53">
        <v>0</v>
      </c>
      <c r="AP1125" s="53">
        <v>1.301369</v>
      </c>
      <c r="AQ1125" s="53">
        <v>1.1564540000000001</v>
      </c>
      <c r="AR1125" s="53">
        <v>2.0222E-2</v>
      </c>
      <c r="AS1125" s="53">
        <v>1.9966000000000001E-2</v>
      </c>
      <c r="AT1125" s="53">
        <v>0</v>
      </c>
      <c r="AU1125" s="109">
        <v>0</v>
      </c>
      <c r="AV1125" s="109">
        <v>1.2253E-2</v>
      </c>
    </row>
    <row r="1126" spans="1:48" x14ac:dyDescent="0.3">
      <c r="A1126" s="9">
        <v>1125</v>
      </c>
      <c r="B1126" s="3">
        <v>43066</v>
      </c>
      <c r="C1126" s="112">
        <v>3.9892059999999998</v>
      </c>
      <c r="D1126" s="54">
        <v>1.2109E-2</v>
      </c>
      <c r="E1126" s="112">
        <v>1.9601E-2</v>
      </c>
      <c r="F1126" s="54">
        <v>3.5915699999999999</v>
      </c>
      <c r="G1126" s="54">
        <v>1.3380110000000001</v>
      </c>
      <c r="H1126" s="54">
        <v>4.0938920000000003</v>
      </c>
      <c r="I1126" s="54">
        <v>2.4271000000000001E-2</v>
      </c>
      <c r="J1126" s="54">
        <v>1.3690389999999999</v>
      </c>
      <c r="K1126" s="54">
        <v>0.95461499999999999</v>
      </c>
      <c r="L1126" s="54">
        <v>1.3460160000000001</v>
      </c>
      <c r="M1126" s="54">
        <v>0.121367</v>
      </c>
      <c r="N1126" s="54">
        <v>0</v>
      </c>
      <c r="O1126" s="54">
        <v>9.0232999999999994E-2</v>
      </c>
      <c r="P1126" s="54">
        <v>5.1470520000000004</v>
      </c>
      <c r="Q1126" s="54">
        <v>0</v>
      </c>
      <c r="R1126" s="54">
        <v>2.0802000000000001E-2</v>
      </c>
      <c r="S1126" s="54">
        <v>2.1472000000000002</v>
      </c>
      <c r="T1126" s="54">
        <v>2.3446999999999999E-2</v>
      </c>
      <c r="U1126" s="54">
        <v>0</v>
      </c>
      <c r="V1126" s="54">
        <v>0</v>
      </c>
      <c r="W1126" s="54">
        <v>1.3102199999999999</v>
      </c>
      <c r="X1126" s="54">
        <v>1.5691E-2</v>
      </c>
      <c r="Y1126" s="54">
        <v>1.24353</v>
      </c>
      <c r="Z1126" s="54">
        <v>0</v>
      </c>
      <c r="AA1126" s="54">
        <v>0</v>
      </c>
      <c r="AB1126" s="54">
        <v>0</v>
      </c>
      <c r="AC1126" s="54">
        <v>0</v>
      </c>
      <c r="AD1126" s="54">
        <v>0</v>
      </c>
      <c r="AE1126" s="54">
        <v>83.104382999999999</v>
      </c>
      <c r="AF1126" s="54">
        <v>6.2877859999999997</v>
      </c>
      <c r="AG1126" s="53">
        <v>55.481444000000003</v>
      </c>
      <c r="AH1126" s="53">
        <v>3.5205E-2</v>
      </c>
      <c r="AI1126" s="54">
        <v>0</v>
      </c>
      <c r="AJ1126" s="54">
        <v>1.2908280000000001</v>
      </c>
      <c r="AK1126" s="53">
        <v>1.6054999999999999</v>
      </c>
      <c r="AL1126" s="53">
        <v>0</v>
      </c>
      <c r="AM1126" s="53">
        <v>1.6926E-2</v>
      </c>
      <c r="AN1126" s="53">
        <v>8.3932000000000007E-2</v>
      </c>
      <c r="AO1126" s="53">
        <v>0</v>
      </c>
      <c r="AP1126" s="53">
        <v>1.301369</v>
      </c>
      <c r="AQ1126" s="53">
        <v>1.1564540000000001</v>
      </c>
      <c r="AR1126" s="53">
        <v>2.0222E-2</v>
      </c>
      <c r="AS1126" s="53">
        <v>1.9966000000000001E-2</v>
      </c>
      <c r="AT1126" s="53">
        <v>0</v>
      </c>
      <c r="AU1126" s="109">
        <v>0</v>
      </c>
      <c r="AV1126" s="109">
        <v>1.2338E-2</v>
      </c>
    </row>
    <row r="1127" spans="1:48" x14ac:dyDescent="0.3">
      <c r="A1127" s="9">
        <v>1126</v>
      </c>
      <c r="B1127" s="3">
        <v>43063</v>
      </c>
      <c r="C1127" s="112">
        <v>3.9848659999999998</v>
      </c>
      <c r="D1127" s="54">
        <v>1.2097E-2</v>
      </c>
      <c r="E1127" s="112">
        <v>1.9578999999999999E-2</v>
      </c>
      <c r="F1127" s="54">
        <v>3.5915210000000002</v>
      </c>
      <c r="G1127" s="54">
        <v>1.33691</v>
      </c>
      <c r="H1127" s="54">
        <v>4.0593139999999996</v>
      </c>
      <c r="I1127" s="54">
        <v>2.4191000000000001E-2</v>
      </c>
      <c r="J1127" s="54">
        <v>1.3725290000000001</v>
      </c>
      <c r="K1127" s="54">
        <v>0.95778399999999997</v>
      </c>
      <c r="L1127" s="54">
        <v>1.3450580000000001</v>
      </c>
      <c r="M1127" s="54">
        <v>0.121224</v>
      </c>
      <c r="N1127" s="54">
        <v>0</v>
      </c>
      <c r="O1127" s="54">
        <v>9.0138999999999997E-2</v>
      </c>
      <c r="P1127" s="54">
        <v>5.144145</v>
      </c>
      <c r="Q1127" s="54">
        <v>0</v>
      </c>
      <c r="R1127" s="54">
        <v>2.0906999999999999E-2</v>
      </c>
      <c r="S1127" s="54">
        <v>2.1646000000000001</v>
      </c>
      <c r="T1127" s="54">
        <v>2.3352000000000001E-2</v>
      </c>
      <c r="U1127" s="54">
        <v>0</v>
      </c>
      <c r="V1127" s="54">
        <v>0</v>
      </c>
      <c r="W1127" s="54">
        <v>1.309947</v>
      </c>
      <c r="X1127" s="54">
        <v>1.5675000000000001E-2</v>
      </c>
      <c r="Y1127" s="54">
        <v>1.2539100000000001</v>
      </c>
      <c r="Z1127" s="54">
        <v>0</v>
      </c>
      <c r="AA1127" s="54">
        <v>0</v>
      </c>
      <c r="AB1127" s="54">
        <v>0</v>
      </c>
      <c r="AC1127" s="54">
        <v>0</v>
      </c>
      <c r="AD1127" s="54">
        <v>0</v>
      </c>
      <c r="AE1127" s="54">
        <v>83.055974000000006</v>
      </c>
      <c r="AF1127" s="54">
        <v>6.2996569999999998</v>
      </c>
      <c r="AG1127" s="53">
        <v>55.421112000000001</v>
      </c>
      <c r="AH1127" s="53">
        <v>3.5194999999999997E-2</v>
      </c>
      <c r="AI1127" s="54">
        <v>0</v>
      </c>
      <c r="AJ1127" s="54">
        <v>1.290281</v>
      </c>
      <c r="AK1127" s="53">
        <v>1.6136999999999999</v>
      </c>
      <c r="AL1127" s="53">
        <v>0</v>
      </c>
      <c r="AM1127" s="53">
        <v>1.6809000000000001E-2</v>
      </c>
      <c r="AN1127" s="53">
        <v>8.3873000000000003E-2</v>
      </c>
      <c r="AO1127" s="53">
        <v>0</v>
      </c>
      <c r="AP1127" s="53">
        <v>1.301369</v>
      </c>
      <c r="AQ1127" s="53">
        <v>1.1564540000000001</v>
      </c>
      <c r="AR1127" s="53">
        <v>2.0222E-2</v>
      </c>
      <c r="AS1127" s="53">
        <v>1.9966000000000001E-2</v>
      </c>
      <c r="AT1127" s="53">
        <v>0</v>
      </c>
      <c r="AU1127" s="109">
        <v>0</v>
      </c>
      <c r="AV1127" s="109">
        <v>1.2224E-2</v>
      </c>
    </row>
    <row r="1128" spans="1:48" x14ac:dyDescent="0.3">
      <c r="A1128" s="9">
        <v>1127</v>
      </c>
      <c r="B1128" s="3">
        <v>43062</v>
      </c>
      <c r="C1128" s="112">
        <v>3.9835739999999999</v>
      </c>
      <c r="D1128" s="54">
        <v>1.2094000000000001E-2</v>
      </c>
      <c r="E1128" s="112">
        <v>1.9571000000000002E-2</v>
      </c>
      <c r="F1128" s="54">
        <v>3.5968209999999998</v>
      </c>
      <c r="G1128" s="54">
        <v>1.3382959999999999</v>
      </c>
      <c r="H1128" s="54">
        <v>4.0979099999999997</v>
      </c>
      <c r="I1128" s="54">
        <v>2.4320999999999999E-2</v>
      </c>
      <c r="J1128" s="54">
        <v>1.3832070000000001</v>
      </c>
      <c r="K1128" s="54">
        <v>0.96400200000000003</v>
      </c>
      <c r="L1128" s="54">
        <v>1.345729</v>
      </c>
      <c r="M1128" s="54">
        <v>0.121351</v>
      </c>
      <c r="N1128" s="54">
        <v>0</v>
      </c>
      <c r="O1128" s="54">
        <v>9.0109999999999996E-2</v>
      </c>
      <c r="P1128" s="54">
        <v>5.1368859999999996</v>
      </c>
      <c r="Q1128" s="54">
        <v>0</v>
      </c>
      <c r="R1128" s="54">
        <v>2.1027000000000001E-2</v>
      </c>
      <c r="S1128" s="54">
        <v>2.1777000000000002</v>
      </c>
      <c r="T1128" s="54">
        <v>2.3594E-2</v>
      </c>
      <c r="U1128" s="54">
        <v>0</v>
      </c>
      <c r="V1128" s="54">
        <v>0</v>
      </c>
      <c r="W1128" s="54">
        <v>1.308495</v>
      </c>
      <c r="X1128" s="54">
        <v>1.5671000000000001E-2</v>
      </c>
      <c r="Y1128" s="54">
        <v>1.2618199999999999</v>
      </c>
      <c r="Z1128" s="54">
        <v>0</v>
      </c>
      <c r="AA1128" s="54">
        <v>0</v>
      </c>
      <c r="AB1128" s="54">
        <v>0</v>
      </c>
      <c r="AC1128" s="54">
        <v>0</v>
      </c>
      <c r="AD1128" s="54">
        <v>0</v>
      </c>
      <c r="AE1128" s="54">
        <v>82.886521999999999</v>
      </c>
      <c r="AF1128" s="54">
        <v>6.3099509999999999</v>
      </c>
      <c r="AG1128" s="53">
        <v>55.461081999999998</v>
      </c>
      <c r="AH1128" s="53">
        <v>3.5220000000000001E-2</v>
      </c>
      <c r="AI1128" s="54">
        <v>0</v>
      </c>
      <c r="AJ1128" s="54">
        <v>1.288486</v>
      </c>
      <c r="AK1128" s="53">
        <v>1.6099999999999999</v>
      </c>
      <c r="AL1128" s="53">
        <v>0</v>
      </c>
      <c r="AM1128" s="53">
        <v>1.6965000000000001E-2</v>
      </c>
      <c r="AN1128" s="53">
        <v>8.3962999999999996E-2</v>
      </c>
      <c r="AO1128" s="53">
        <v>0</v>
      </c>
      <c r="AP1128" s="53">
        <v>1.301369</v>
      </c>
      <c r="AQ1128" s="53">
        <v>1.1564540000000001</v>
      </c>
      <c r="AR1128" s="53">
        <v>2.0222E-2</v>
      </c>
      <c r="AS1128" s="53">
        <v>1.9966000000000001E-2</v>
      </c>
      <c r="AT1128" s="53">
        <v>0</v>
      </c>
      <c r="AU1128" s="109">
        <v>0</v>
      </c>
      <c r="AV1128" s="109">
        <v>1.235E-2</v>
      </c>
    </row>
    <row r="1129" spans="1:48" x14ac:dyDescent="0.3">
      <c r="A1129" s="9">
        <v>1128</v>
      </c>
      <c r="B1129" s="3">
        <v>43061</v>
      </c>
      <c r="C1129" s="112">
        <v>3.982345</v>
      </c>
      <c r="D1129" s="54">
        <v>1.209E-2</v>
      </c>
      <c r="E1129" s="112">
        <v>1.9564000000000002E-2</v>
      </c>
      <c r="F1129" s="54">
        <v>3.5812110000000001</v>
      </c>
      <c r="G1129" s="54">
        <v>1.336554</v>
      </c>
      <c r="H1129" s="54">
        <v>4.0881670000000003</v>
      </c>
      <c r="I1129" s="54">
        <v>2.4230000000000002E-2</v>
      </c>
      <c r="J1129" s="54">
        <v>1.377936</v>
      </c>
      <c r="K1129" s="54">
        <v>0.96257599999999999</v>
      </c>
      <c r="L1129" s="54">
        <v>1.3430550000000001</v>
      </c>
      <c r="M1129" s="54">
        <v>0.12138400000000001</v>
      </c>
      <c r="N1129" s="54">
        <v>0</v>
      </c>
      <c r="O1129" s="54">
        <v>9.0080999999999994E-2</v>
      </c>
      <c r="P1129" s="54">
        <v>5.1371010000000004</v>
      </c>
      <c r="Q1129" s="54">
        <v>0</v>
      </c>
      <c r="R1129" s="54">
        <v>2.104E-2</v>
      </c>
      <c r="S1129" s="54">
        <v>2.1683999999999997</v>
      </c>
      <c r="T1129" s="54">
        <v>2.3345000000000001E-2</v>
      </c>
      <c r="U1129" s="54">
        <v>0</v>
      </c>
      <c r="V1129" s="54">
        <v>0</v>
      </c>
      <c r="W1129" s="54">
        <v>1.29897</v>
      </c>
      <c r="X1129" s="54">
        <v>1.5665999999999999E-2</v>
      </c>
      <c r="Y1129" s="54">
        <v>1.2567600000000001</v>
      </c>
      <c r="Z1129" s="54">
        <v>0</v>
      </c>
      <c r="AA1129" s="54">
        <v>0</v>
      </c>
      <c r="AB1129" s="54">
        <v>0</v>
      </c>
      <c r="AC1129" s="54">
        <v>0</v>
      </c>
      <c r="AD1129" s="54">
        <v>0</v>
      </c>
      <c r="AE1129" s="54">
        <v>82.914219000000003</v>
      </c>
      <c r="AF1129" s="54">
        <v>6.3045819999999999</v>
      </c>
      <c r="AG1129" s="53">
        <v>55.402154000000003</v>
      </c>
      <c r="AH1129" s="53">
        <v>3.5173000000000003E-2</v>
      </c>
      <c r="AI1129" s="54">
        <v>0</v>
      </c>
      <c r="AJ1129" s="54">
        <v>1.2808269999999999</v>
      </c>
      <c r="AK1129" s="53">
        <v>1.6122000000000001</v>
      </c>
      <c r="AL1129" s="53">
        <v>0</v>
      </c>
      <c r="AM1129" s="53">
        <v>1.6806000000000001E-2</v>
      </c>
      <c r="AN1129" s="53">
        <v>8.3973000000000006E-2</v>
      </c>
      <c r="AO1129" s="53">
        <v>0</v>
      </c>
      <c r="AP1129" s="53">
        <v>1.301369</v>
      </c>
      <c r="AQ1129" s="53">
        <v>1.1564540000000001</v>
      </c>
      <c r="AR1129" s="53">
        <v>2.0222E-2</v>
      </c>
      <c r="AS1129" s="53">
        <v>1.9966000000000001E-2</v>
      </c>
      <c r="AT1129" s="53">
        <v>0</v>
      </c>
      <c r="AU1129" s="109">
        <v>0</v>
      </c>
      <c r="AV1129" s="109">
        <v>1.2215999999999999E-2</v>
      </c>
    </row>
    <row r="1130" spans="1:48" x14ac:dyDescent="0.3">
      <c r="A1130" s="9">
        <v>1129</v>
      </c>
      <c r="B1130" s="3">
        <v>43060</v>
      </c>
      <c r="C1130" s="112">
        <v>3.981185</v>
      </c>
      <c r="D1130" s="54">
        <v>1.2083E-2</v>
      </c>
      <c r="E1130" s="112">
        <v>1.9557999999999999E-2</v>
      </c>
      <c r="F1130" s="54">
        <v>3.5689799999999998</v>
      </c>
      <c r="G1130" s="54">
        <v>1.3318399999999999</v>
      </c>
      <c r="H1130" s="54">
        <v>4.0338580000000004</v>
      </c>
      <c r="I1130" s="54">
        <v>2.4015000000000002E-2</v>
      </c>
      <c r="J1130" s="54">
        <v>1.363621</v>
      </c>
      <c r="K1130" s="54">
        <v>0.95466600000000001</v>
      </c>
      <c r="L1130" s="54">
        <v>1.3398019999999999</v>
      </c>
      <c r="M1130" s="54">
        <v>0.121354</v>
      </c>
      <c r="N1130" s="54">
        <v>0</v>
      </c>
      <c r="O1130" s="54">
        <v>9.0050000000000005E-2</v>
      </c>
      <c r="P1130" s="54">
        <v>5.1415899999999999</v>
      </c>
      <c r="Q1130" s="54">
        <v>0</v>
      </c>
      <c r="R1130" s="54">
        <v>2.0898E-2</v>
      </c>
      <c r="S1130" s="54">
        <v>2.1339000000000001</v>
      </c>
      <c r="T1130" s="54">
        <v>2.2772000000000001E-2</v>
      </c>
      <c r="U1130" s="54">
        <v>0</v>
      </c>
      <c r="V1130" s="54">
        <v>0</v>
      </c>
      <c r="W1130" s="54">
        <v>1.298065</v>
      </c>
      <c r="X1130" s="54">
        <v>1.5661000000000001E-2</v>
      </c>
      <c r="Y1130" s="54">
        <v>1.23675</v>
      </c>
      <c r="Z1130" s="54">
        <v>0</v>
      </c>
      <c r="AA1130" s="54">
        <v>0</v>
      </c>
      <c r="AB1130" s="54">
        <v>0</v>
      </c>
      <c r="AC1130" s="54">
        <v>0</v>
      </c>
      <c r="AD1130" s="54">
        <v>0</v>
      </c>
      <c r="AE1130" s="54">
        <v>83.041179</v>
      </c>
      <c r="AF1130" s="54">
        <v>6.2725910000000002</v>
      </c>
      <c r="AG1130" s="53">
        <v>55.319637999999998</v>
      </c>
      <c r="AH1130" s="53">
        <v>3.5144000000000002E-2</v>
      </c>
      <c r="AI1130" s="54">
        <v>0</v>
      </c>
      <c r="AJ1130" s="54">
        <v>1.280961</v>
      </c>
      <c r="AK1130" s="53">
        <v>1.6065</v>
      </c>
      <c r="AL1130" s="53">
        <v>0</v>
      </c>
      <c r="AM1130" s="53">
        <v>1.6775000000000002E-2</v>
      </c>
      <c r="AN1130" s="53">
        <v>8.3516999999999994E-2</v>
      </c>
      <c r="AO1130" s="53">
        <v>0</v>
      </c>
      <c r="AP1130" s="53">
        <v>1.3113619999999999</v>
      </c>
      <c r="AQ1130" s="53">
        <v>1.1564540000000001</v>
      </c>
      <c r="AR1130" s="53">
        <v>2.0236000000000001E-2</v>
      </c>
      <c r="AS1130" s="53">
        <v>1.9934E-2</v>
      </c>
      <c r="AT1130" s="53">
        <v>0</v>
      </c>
      <c r="AU1130" s="109">
        <v>0</v>
      </c>
      <c r="AV1130" s="109">
        <v>1.1944E-2</v>
      </c>
    </row>
    <row r="1131" spans="1:48" x14ac:dyDescent="0.3">
      <c r="A1131" s="9">
        <v>1130</v>
      </c>
      <c r="B1131" s="3">
        <v>43059</v>
      </c>
      <c r="C1131" s="112">
        <v>3.9797210000000001</v>
      </c>
      <c r="D1131" s="54">
        <v>1.2078999999999999E-2</v>
      </c>
      <c r="E1131" s="112">
        <v>1.9550999999999999E-2</v>
      </c>
      <c r="F1131" s="54">
        <v>3.5722849999999999</v>
      </c>
      <c r="G1131" s="54">
        <v>1.3333999999999999</v>
      </c>
      <c r="H1131" s="54">
        <v>4.0367319999999998</v>
      </c>
      <c r="I1131" s="54">
        <v>2.3810999999999999E-2</v>
      </c>
      <c r="J1131" s="54">
        <v>1.3936770000000001</v>
      </c>
      <c r="K1131" s="54">
        <v>0.967283</v>
      </c>
      <c r="L1131" s="54">
        <v>1.341253</v>
      </c>
      <c r="M1131" s="54">
        <v>0.12124799999999999</v>
      </c>
      <c r="N1131" s="54">
        <v>0</v>
      </c>
      <c r="O1131" s="54">
        <v>9.0021000000000004E-2</v>
      </c>
      <c r="P1131" s="54">
        <v>5.142512</v>
      </c>
      <c r="Q1131" s="54">
        <v>0</v>
      </c>
      <c r="R1131" s="54">
        <v>2.1107999999999998E-2</v>
      </c>
      <c r="S1131" s="54">
        <v>2.1725000000000003</v>
      </c>
      <c r="T1131" s="54">
        <v>2.2655999999999999E-2</v>
      </c>
      <c r="U1131" s="54">
        <v>0</v>
      </c>
      <c r="V1131" s="54">
        <v>0</v>
      </c>
      <c r="W1131" s="54">
        <v>1.2967089999999999</v>
      </c>
      <c r="X1131" s="54">
        <v>1.5656E-2</v>
      </c>
      <c r="Y1131" s="54">
        <v>1.25945</v>
      </c>
      <c r="Z1131" s="54">
        <v>0</v>
      </c>
      <c r="AA1131" s="54">
        <v>0</v>
      </c>
      <c r="AB1131" s="54">
        <v>0</v>
      </c>
      <c r="AC1131" s="54">
        <v>0</v>
      </c>
      <c r="AD1131" s="54">
        <v>0</v>
      </c>
      <c r="AE1131" s="54">
        <v>83.090457000000001</v>
      </c>
      <c r="AF1131" s="54">
        <v>6.3251790000000003</v>
      </c>
      <c r="AG1131" s="53">
        <v>55.370423000000002</v>
      </c>
      <c r="AH1131" s="53">
        <v>3.5292999999999998E-2</v>
      </c>
      <c r="AI1131" s="54">
        <v>0</v>
      </c>
      <c r="AJ1131" s="54">
        <v>1.2804469999999999</v>
      </c>
      <c r="AK1131" s="53">
        <v>1.5942999999999998</v>
      </c>
      <c r="AL1131" s="53">
        <v>0</v>
      </c>
      <c r="AM1131" s="53">
        <v>1.6403999999999998E-2</v>
      </c>
      <c r="AN1131" s="53">
        <v>8.3882999999999999E-2</v>
      </c>
      <c r="AO1131" s="53">
        <v>0</v>
      </c>
      <c r="AP1131" s="53">
        <v>1.3113619999999999</v>
      </c>
      <c r="AQ1131" s="53">
        <v>1.1564540000000001</v>
      </c>
      <c r="AR1131" s="53">
        <v>2.0236000000000001E-2</v>
      </c>
      <c r="AS1131" s="53">
        <v>1.9934E-2</v>
      </c>
      <c r="AT1131" s="53">
        <v>0</v>
      </c>
      <c r="AU1131" s="109">
        <v>0</v>
      </c>
      <c r="AV1131" s="109">
        <v>1.1993E-2</v>
      </c>
    </row>
    <row r="1132" spans="1:48" x14ac:dyDescent="0.3">
      <c r="A1132" s="9">
        <v>1131</v>
      </c>
      <c r="B1132" s="3">
        <v>43056</v>
      </c>
      <c r="C1132" s="112">
        <v>3.9759220000000002</v>
      </c>
      <c r="D1132" s="54">
        <v>1.2067E-2</v>
      </c>
      <c r="E1132" s="112">
        <v>1.9528E-2</v>
      </c>
      <c r="F1132" s="54">
        <v>3.5681029999999998</v>
      </c>
      <c r="G1132" s="54">
        <v>1.331542</v>
      </c>
      <c r="H1132" s="54">
        <v>4.020956</v>
      </c>
      <c r="I1132" s="54">
        <v>2.3699000000000001E-2</v>
      </c>
      <c r="J1132" s="54">
        <v>1.4042969999999999</v>
      </c>
      <c r="K1132" s="54">
        <v>0.975518</v>
      </c>
      <c r="L1132" s="54">
        <v>1.339744</v>
      </c>
      <c r="M1132" s="54">
        <v>0.12112000000000001</v>
      </c>
      <c r="N1132" s="54">
        <v>0</v>
      </c>
      <c r="O1132" s="54">
        <v>8.9927000000000007E-2</v>
      </c>
      <c r="P1132" s="54">
        <v>5.139723</v>
      </c>
      <c r="Q1132" s="54">
        <v>0</v>
      </c>
      <c r="R1132" s="54">
        <v>2.1328E-2</v>
      </c>
      <c r="S1132" s="54">
        <v>2.1892999999999998</v>
      </c>
      <c r="T1132" s="54">
        <v>2.2369E-2</v>
      </c>
      <c r="U1132" s="54">
        <v>0</v>
      </c>
      <c r="V1132" s="54">
        <v>0</v>
      </c>
      <c r="W1132" s="54">
        <v>1.295938</v>
      </c>
      <c r="X1132" s="54">
        <v>1.5637999999999999E-2</v>
      </c>
      <c r="Y1132" s="54">
        <v>1.26922</v>
      </c>
      <c r="Z1132" s="54">
        <v>0</v>
      </c>
      <c r="AA1132" s="54">
        <v>0</v>
      </c>
      <c r="AB1132" s="54">
        <v>0</v>
      </c>
      <c r="AC1132" s="54">
        <v>0</v>
      </c>
      <c r="AD1132" s="54">
        <v>0</v>
      </c>
      <c r="AE1132" s="54">
        <v>83.030602000000002</v>
      </c>
      <c r="AF1132" s="54">
        <v>6.3338710000000003</v>
      </c>
      <c r="AG1132" s="53">
        <v>55.316144000000001</v>
      </c>
      <c r="AH1132" s="53">
        <v>3.5251999999999999E-2</v>
      </c>
      <c r="AI1132" s="54">
        <v>0</v>
      </c>
      <c r="AJ1132" s="54">
        <v>1.279617</v>
      </c>
      <c r="AK1132" s="53">
        <v>1.6012</v>
      </c>
      <c r="AL1132" s="53">
        <v>0</v>
      </c>
      <c r="AM1132" s="53">
        <v>1.6416E-2</v>
      </c>
      <c r="AN1132" s="53">
        <v>8.4470000000000003E-2</v>
      </c>
      <c r="AO1132" s="53">
        <v>0</v>
      </c>
      <c r="AP1132" s="53">
        <v>1.3113619999999999</v>
      </c>
      <c r="AQ1132" s="53">
        <v>1.1564540000000001</v>
      </c>
      <c r="AR1132" s="53">
        <v>2.0236000000000001E-2</v>
      </c>
      <c r="AS1132" s="53">
        <v>1.9934E-2</v>
      </c>
      <c r="AT1132" s="53">
        <v>0</v>
      </c>
      <c r="AU1132" s="109">
        <v>0</v>
      </c>
      <c r="AV1132" s="109">
        <v>1.1823E-2</v>
      </c>
    </row>
    <row r="1133" spans="1:48" x14ac:dyDescent="0.3">
      <c r="A1133" s="9">
        <v>1132</v>
      </c>
      <c r="B1133" s="3">
        <v>43055</v>
      </c>
      <c r="C1133" s="112">
        <v>3.9746380000000001</v>
      </c>
      <c r="D1133" s="54">
        <v>1.2063000000000001E-2</v>
      </c>
      <c r="E1133" s="112">
        <v>1.9521E-2</v>
      </c>
      <c r="F1133" s="54">
        <v>3.5695199999999998</v>
      </c>
      <c r="G1133" s="54">
        <v>1.330803</v>
      </c>
      <c r="H1133" s="54">
        <v>4.0307279999999999</v>
      </c>
      <c r="I1133" s="54">
        <v>2.3833E-2</v>
      </c>
      <c r="J1133" s="54">
        <v>1.4075770000000001</v>
      </c>
      <c r="K1133" s="54">
        <v>0.97524699999999998</v>
      </c>
      <c r="L1133" s="54">
        <v>1.3383259999999999</v>
      </c>
      <c r="M1133" s="54">
        <v>0.121158</v>
      </c>
      <c r="N1133" s="54">
        <v>0</v>
      </c>
      <c r="O1133" s="54">
        <v>8.9895000000000003E-2</v>
      </c>
      <c r="P1133" s="54">
        <v>5.1374310000000003</v>
      </c>
      <c r="Q1133" s="54">
        <v>0</v>
      </c>
      <c r="R1133" s="54">
        <v>2.1368000000000002E-2</v>
      </c>
      <c r="S1133" s="54">
        <v>2.2061999999999999</v>
      </c>
      <c r="T1133" s="54">
        <v>2.2069999999999999E-2</v>
      </c>
      <c r="U1133" s="54">
        <v>0</v>
      </c>
      <c r="V1133" s="54">
        <v>0</v>
      </c>
      <c r="W1133" s="54">
        <v>1.2927379999999999</v>
      </c>
      <c r="X1133" s="54">
        <v>1.5632E-2</v>
      </c>
      <c r="Y1133" s="54">
        <v>1.2790299999999999</v>
      </c>
      <c r="Z1133" s="54">
        <v>0</v>
      </c>
      <c r="AA1133" s="54">
        <v>0</v>
      </c>
      <c r="AB1133" s="54">
        <v>0</v>
      </c>
      <c r="AC1133" s="54">
        <v>0</v>
      </c>
      <c r="AD1133" s="54">
        <v>0</v>
      </c>
      <c r="AE1133" s="54">
        <v>82.962666999999996</v>
      </c>
      <c r="AF1133" s="54">
        <v>6.3597419999999998</v>
      </c>
      <c r="AG1133" s="53">
        <v>55.29645</v>
      </c>
      <c r="AH1133" s="53">
        <v>3.5261000000000001E-2</v>
      </c>
      <c r="AI1133" s="54">
        <v>0</v>
      </c>
      <c r="AJ1133" s="54">
        <v>1.277933</v>
      </c>
      <c r="AK1133" s="53">
        <v>1.6022000000000001</v>
      </c>
      <c r="AL1133" s="53">
        <v>0</v>
      </c>
      <c r="AM1133" s="53">
        <v>1.6475E-2</v>
      </c>
      <c r="AN1133" s="53">
        <v>8.4539000000000003E-2</v>
      </c>
      <c r="AO1133" s="53">
        <v>0</v>
      </c>
      <c r="AP1133" s="53">
        <v>1.3113619999999999</v>
      </c>
      <c r="AQ1133" s="53">
        <v>1.1564540000000001</v>
      </c>
      <c r="AR1133" s="53">
        <v>2.0236000000000001E-2</v>
      </c>
      <c r="AS1133" s="53">
        <v>1.9934E-2</v>
      </c>
      <c r="AT1133" s="53">
        <v>0</v>
      </c>
      <c r="AU1133" s="109">
        <v>0</v>
      </c>
      <c r="AV1133" s="109">
        <v>1.1891000000000001E-2</v>
      </c>
    </row>
    <row r="1134" spans="1:48" x14ac:dyDescent="0.3">
      <c r="A1134" s="9">
        <v>1133</v>
      </c>
      <c r="B1134" s="3">
        <v>43054</v>
      </c>
      <c r="C1134" s="112">
        <v>3.9733369999999999</v>
      </c>
      <c r="D1134" s="54">
        <v>1.2059E-2</v>
      </c>
      <c r="E1134" s="112">
        <v>1.9514E-2</v>
      </c>
      <c r="F1134" s="54">
        <v>3.5642320000000001</v>
      </c>
      <c r="G1134" s="54">
        <v>1.331267</v>
      </c>
      <c r="H1134" s="54">
        <v>4.0116860000000001</v>
      </c>
      <c r="I1134" s="54">
        <v>2.3612999999999999E-2</v>
      </c>
      <c r="J1134" s="54">
        <v>1.431157</v>
      </c>
      <c r="K1134" s="54">
        <v>0.98539100000000002</v>
      </c>
      <c r="L1134" s="54">
        <v>1.3363080000000001</v>
      </c>
      <c r="M1134" s="54">
        <v>0.120971</v>
      </c>
      <c r="N1134" s="54">
        <v>0</v>
      </c>
      <c r="O1134" s="54">
        <v>8.9865E-2</v>
      </c>
      <c r="P1134" s="54">
        <v>5.1353179999999998</v>
      </c>
      <c r="Q1134" s="54">
        <v>0</v>
      </c>
      <c r="R1134" s="54">
        <v>2.1770999999999999E-2</v>
      </c>
      <c r="S1134" s="54">
        <v>2.2570999999999999</v>
      </c>
      <c r="T1134" s="54">
        <v>2.1925E-2</v>
      </c>
      <c r="U1134" s="54">
        <v>0</v>
      </c>
      <c r="V1134" s="54">
        <v>0</v>
      </c>
      <c r="W1134" s="54">
        <v>1.291231</v>
      </c>
      <c r="X1134" s="54">
        <v>1.5626999999999999E-2</v>
      </c>
      <c r="Y1134" s="54">
        <v>1.3086600000000002</v>
      </c>
      <c r="Z1134" s="54">
        <v>0</v>
      </c>
      <c r="AA1134" s="54">
        <v>0</v>
      </c>
      <c r="AB1134" s="54">
        <v>0</v>
      </c>
      <c r="AC1134" s="54">
        <v>0</v>
      </c>
      <c r="AD1134" s="54">
        <v>0</v>
      </c>
      <c r="AE1134" s="54">
        <v>82.930278999999999</v>
      </c>
      <c r="AF1134" s="54">
        <v>6.4168529999999997</v>
      </c>
      <c r="AG1134" s="53">
        <v>55.158382000000003</v>
      </c>
      <c r="AH1134" s="53">
        <v>3.5298000000000003E-2</v>
      </c>
      <c r="AI1134" s="54">
        <v>0</v>
      </c>
      <c r="AJ1134" s="54">
        <v>1.276864</v>
      </c>
      <c r="AK1134" s="53">
        <v>1.6095999999999999</v>
      </c>
      <c r="AL1134" s="53">
        <v>0</v>
      </c>
      <c r="AM1134" s="53">
        <v>1.6598000000000002E-2</v>
      </c>
      <c r="AN1134" s="53">
        <v>8.5038000000000002E-2</v>
      </c>
      <c r="AO1134" s="53">
        <v>0</v>
      </c>
      <c r="AP1134" s="53">
        <v>1.3113619999999999</v>
      </c>
      <c r="AQ1134" s="53">
        <v>1.1564540000000001</v>
      </c>
      <c r="AR1134" s="53">
        <v>2.0236000000000001E-2</v>
      </c>
      <c r="AS1134" s="53">
        <v>1.9934E-2</v>
      </c>
      <c r="AT1134" s="53">
        <v>0</v>
      </c>
      <c r="AU1134" s="109">
        <v>0</v>
      </c>
      <c r="AV1134" s="109">
        <v>1.1827000000000001E-2</v>
      </c>
    </row>
    <row r="1135" spans="1:48" x14ac:dyDescent="0.3">
      <c r="A1135" s="9">
        <v>1134</v>
      </c>
      <c r="B1135" s="3">
        <v>43053</v>
      </c>
      <c r="C1135" s="112">
        <v>3.9720810000000002</v>
      </c>
      <c r="D1135" s="54">
        <v>1.2055E-2</v>
      </c>
      <c r="E1135" s="112">
        <v>1.9508000000000001E-2</v>
      </c>
      <c r="F1135" s="54">
        <v>3.565531</v>
      </c>
      <c r="G1135" s="54">
        <v>1.329758</v>
      </c>
      <c r="H1135" s="54">
        <v>4.0063800000000001</v>
      </c>
      <c r="I1135" s="54">
        <v>2.3640000000000001E-2</v>
      </c>
      <c r="J1135" s="54">
        <v>1.417008</v>
      </c>
      <c r="K1135" s="54">
        <v>0.98317399999999999</v>
      </c>
      <c r="L1135" s="54">
        <v>1.3361730000000001</v>
      </c>
      <c r="M1135" s="54">
        <v>0.12095</v>
      </c>
      <c r="N1135" s="54">
        <v>0</v>
      </c>
      <c r="O1135" s="54">
        <v>8.9835999999999999E-2</v>
      </c>
      <c r="P1135" s="54">
        <v>5.1351699999999996</v>
      </c>
      <c r="Q1135" s="54">
        <v>0</v>
      </c>
      <c r="R1135" s="54">
        <v>2.1500999999999999E-2</v>
      </c>
      <c r="S1135" s="54">
        <v>2.234</v>
      </c>
      <c r="T1135" s="54">
        <v>2.2176000000000001E-2</v>
      </c>
      <c r="U1135" s="54">
        <v>0</v>
      </c>
      <c r="V1135" s="54">
        <v>0</v>
      </c>
      <c r="W1135" s="54">
        <v>1.2925219999999999</v>
      </c>
      <c r="X1135" s="54">
        <v>1.5622E-2</v>
      </c>
      <c r="Y1135" s="54">
        <v>1.2953600000000001</v>
      </c>
      <c r="Z1135" s="54">
        <v>0</v>
      </c>
      <c r="AA1135" s="54">
        <v>0</v>
      </c>
      <c r="AB1135" s="54">
        <v>0</v>
      </c>
      <c r="AC1135" s="54">
        <v>0</v>
      </c>
      <c r="AD1135" s="54">
        <v>0</v>
      </c>
      <c r="AE1135" s="54">
        <v>82.923357999999993</v>
      </c>
      <c r="AF1135" s="54">
        <v>6.3812740000000003</v>
      </c>
      <c r="AG1135" s="53">
        <v>55.204479999999997</v>
      </c>
      <c r="AH1135" s="53">
        <v>3.5246E-2</v>
      </c>
      <c r="AI1135" s="54">
        <v>0</v>
      </c>
      <c r="AJ1135" s="54">
        <v>1.278254</v>
      </c>
      <c r="AK1135" s="53">
        <v>1.6095000000000002</v>
      </c>
      <c r="AL1135" s="53">
        <v>0</v>
      </c>
      <c r="AM1135" s="53">
        <v>1.6660000000000001E-2</v>
      </c>
      <c r="AN1135" s="53">
        <v>8.4851999999999997E-2</v>
      </c>
      <c r="AO1135" s="53">
        <v>0</v>
      </c>
      <c r="AP1135" s="53">
        <v>1.3161130000000001</v>
      </c>
      <c r="AQ1135" s="53">
        <v>1.1564540000000001</v>
      </c>
      <c r="AR1135" s="53">
        <v>2.0216000000000001E-2</v>
      </c>
      <c r="AS1135" s="53">
        <v>1.9873999999999999E-2</v>
      </c>
      <c r="AT1135" s="53">
        <v>0</v>
      </c>
      <c r="AU1135" s="109">
        <v>0</v>
      </c>
      <c r="AV1135" s="109">
        <v>1.2012E-2</v>
      </c>
    </row>
    <row r="1136" spans="1:48" x14ac:dyDescent="0.3">
      <c r="A1136" s="9">
        <v>1135</v>
      </c>
      <c r="B1136" s="3">
        <v>43052</v>
      </c>
      <c r="C1136" s="112">
        <v>3.970745</v>
      </c>
      <c r="D1136" s="54">
        <v>1.2050999999999999E-2</v>
      </c>
      <c r="E1136" s="112">
        <v>1.9495999999999999E-2</v>
      </c>
      <c r="F1136" s="54">
        <v>3.570052</v>
      </c>
      <c r="G1136" s="54">
        <v>1.3300860000000001</v>
      </c>
      <c r="H1136" s="54">
        <v>4.00373</v>
      </c>
      <c r="I1136" s="54">
        <v>2.3777E-2</v>
      </c>
      <c r="J1136" s="54">
        <v>1.415899</v>
      </c>
      <c r="K1136" s="54">
        <v>0.98858100000000004</v>
      </c>
      <c r="L1136" s="54">
        <v>1.3370470000000001</v>
      </c>
      <c r="M1136" s="54">
        <v>0.121016</v>
      </c>
      <c r="N1136" s="54">
        <v>0</v>
      </c>
      <c r="O1136" s="54">
        <v>8.9801000000000006E-2</v>
      </c>
      <c r="P1136" s="54">
        <v>5.1340380000000003</v>
      </c>
      <c r="Q1136" s="54">
        <v>0</v>
      </c>
      <c r="R1136" s="54">
        <v>2.1669000000000001E-2</v>
      </c>
      <c r="S1136" s="54">
        <v>2.2360000000000002</v>
      </c>
      <c r="T1136" s="54">
        <v>2.2234E-2</v>
      </c>
      <c r="U1136" s="54">
        <v>0</v>
      </c>
      <c r="V1136" s="54">
        <v>0</v>
      </c>
      <c r="W1136" s="54">
        <v>1.292373</v>
      </c>
      <c r="X1136" s="54">
        <v>1.5616E-2</v>
      </c>
      <c r="Y1136" s="54">
        <v>1.2963</v>
      </c>
      <c r="Z1136" s="54">
        <v>0</v>
      </c>
      <c r="AA1136" s="54">
        <v>0</v>
      </c>
      <c r="AB1136" s="54">
        <v>0</v>
      </c>
      <c r="AC1136" s="54">
        <v>0</v>
      </c>
      <c r="AD1136" s="54">
        <v>0</v>
      </c>
      <c r="AE1136" s="54">
        <v>82.943363000000005</v>
      </c>
      <c r="AF1136" s="54">
        <v>6.3760700000000003</v>
      </c>
      <c r="AG1136" s="53">
        <v>55.253894000000003</v>
      </c>
      <c r="AH1136" s="53">
        <v>3.5325000000000002E-2</v>
      </c>
      <c r="AI1136" s="54">
        <v>0</v>
      </c>
      <c r="AJ1136" s="54">
        <v>1.2785260000000001</v>
      </c>
      <c r="AK1136" s="53">
        <v>1.6107</v>
      </c>
      <c r="AL1136" s="53">
        <v>0</v>
      </c>
      <c r="AM1136" s="53">
        <v>1.6701000000000001E-2</v>
      </c>
      <c r="AN1136" s="53">
        <v>8.5014999999999993E-2</v>
      </c>
      <c r="AO1136" s="53">
        <v>0</v>
      </c>
      <c r="AP1136" s="53">
        <v>1.3161130000000001</v>
      </c>
      <c r="AQ1136" s="53">
        <v>1.1564540000000001</v>
      </c>
      <c r="AR1136" s="53">
        <v>2.0216000000000001E-2</v>
      </c>
      <c r="AS1136" s="53">
        <v>1.9873999999999999E-2</v>
      </c>
      <c r="AT1136" s="53">
        <v>0</v>
      </c>
      <c r="AU1136" s="109">
        <v>0</v>
      </c>
      <c r="AV1136" s="109">
        <v>1.2014E-2</v>
      </c>
    </row>
    <row r="1137" spans="1:48" x14ac:dyDescent="0.3">
      <c r="A1137" s="9">
        <v>1136</v>
      </c>
      <c r="B1137" s="3">
        <v>43049</v>
      </c>
      <c r="C1137" s="112">
        <v>3.9669080000000001</v>
      </c>
      <c r="D1137" s="54">
        <v>1.2038999999999999E-2</v>
      </c>
      <c r="E1137" s="112">
        <v>1.9479E-2</v>
      </c>
      <c r="F1137" s="54">
        <v>3.572654</v>
      </c>
      <c r="G1137" s="54">
        <v>1.3296520000000001</v>
      </c>
      <c r="H1137" s="54">
        <v>3.99681</v>
      </c>
      <c r="I1137" s="54">
        <v>2.3737000000000001E-2</v>
      </c>
      <c r="J1137" s="54">
        <v>1.4284699999999999</v>
      </c>
      <c r="K1137" s="54">
        <v>0.99965499999999996</v>
      </c>
      <c r="L1137" s="54">
        <v>1.3351010000000001</v>
      </c>
      <c r="M1137" s="54">
        <v>0.120937</v>
      </c>
      <c r="N1137" s="54">
        <v>0</v>
      </c>
      <c r="O1137" s="54">
        <v>8.9708999999999997E-2</v>
      </c>
      <c r="P1137" s="54">
        <v>5.1304449999999999</v>
      </c>
      <c r="Q1137" s="54">
        <v>0</v>
      </c>
      <c r="R1137" s="54">
        <v>2.1838E-2</v>
      </c>
      <c r="S1137" s="54">
        <v>2.2627000000000002</v>
      </c>
      <c r="T1137" s="54">
        <v>2.2193999999999998E-2</v>
      </c>
      <c r="U1137" s="54">
        <v>0</v>
      </c>
      <c r="V1137" s="54">
        <v>0</v>
      </c>
      <c r="W1137" s="54">
        <v>1.296271</v>
      </c>
      <c r="X1137" s="54">
        <v>1.5599999999999999E-2</v>
      </c>
      <c r="Y1137" s="54">
        <v>1.31196</v>
      </c>
      <c r="Z1137" s="54">
        <v>0</v>
      </c>
      <c r="AA1137" s="54">
        <v>0</v>
      </c>
      <c r="AB1137" s="54">
        <v>0</v>
      </c>
      <c r="AC1137" s="54">
        <v>0</v>
      </c>
      <c r="AD1137" s="54">
        <v>0</v>
      </c>
      <c r="AE1137" s="54">
        <v>82.889379000000005</v>
      </c>
      <c r="AF1137" s="54">
        <v>6.4146869999999998</v>
      </c>
      <c r="AG1137" s="53">
        <v>55.169044</v>
      </c>
      <c r="AH1137" s="53">
        <v>3.5320999999999998E-2</v>
      </c>
      <c r="AI1137" s="54">
        <v>0</v>
      </c>
      <c r="AJ1137" s="54">
        <v>1.28216</v>
      </c>
      <c r="AK1137" s="53">
        <v>1.6147000000000002</v>
      </c>
      <c r="AL1137" s="53">
        <v>0</v>
      </c>
      <c r="AM1137" s="53">
        <v>1.6618000000000001E-2</v>
      </c>
      <c r="AN1137" s="53">
        <v>8.5458000000000006E-2</v>
      </c>
      <c r="AO1137" s="53">
        <v>0</v>
      </c>
      <c r="AP1137" s="53">
        <v>1.3161130000000001</v>
      </c>
      <c r="AQ1137" s="53">
        <v>1.1564540000000001</v>
      </c>
      <c r="AR1137" s="53">
        <v>2.0216000000000001E-2</v>
      </c>
      <c r="AS1137" s="53">
        <v>1.9873999999999999E-2</v>
      </c>
      <c r="AT1137" s="53">
        <v>0</v>
      </c>
      <c r="AU1137" s="109">
        <v>0</v>
      </c>
      <c r="AV1137" s="109">
        <v>1.2021E-2</v>
      </c>
    </row>
    <row r="1138" spans="1:48" x14ac:dyDescent="0.3">
      <c r="A1138" s="9">
        <v>1137</v>
      </c>
      <c r="B1138" s="3">
        <v>43048</v>
      </c>
      <c r="C1138" s="112">
        <v>3.9656440000000002</v>
      </c>
      <c r="D1138" s="54">
        <v>1.2035000000000001E-2</v>
      </c>
      <c r="E1138" s="112">
        <v>1.9472E-2</v>
      </c>
      <c r="F1138" s="54">
        <v>3.582878</v>
      </c>
      <c r="G1138" s="54">
        <v>1.333877</v>
      </c>
      <c r="H1138" s="54">
        <v>4.0156799999999997</v>
      </c>
      <c r="I1138" s="54">
        <v>2.3786999999999999E-2</v>
      </c>
      <c r="J1138" s="54">
        <v>1.446734</v>
      </c>
      <c r="K1138" s="54">
        <v>1.0181070000000001</v>
      </c>
      <c r="L1138" s="54">
        <v>1.3377250000000001</v>
      </c>
      <c r="M1138" s="54">
        <v>0.121089</v>
      </c>
      <c r="N1138" s="54">
        <v>0</v>
      </c>
      <c r="O1138" s="54">
        <v>8.9682999999999999E-2</v>
      </c>
      <c r="P1138" s="54">
        <v>5.1285869999999996</v>
      </c>
      <c r="Q1138" s="54">
        <v>0</v>
      </c>
      <c r="R1138" s="54">
        <v>2.2124999999999999E-2</v>
      </c>
      <c r="S1138" s="54">
        <v>2.2881999999999998</v>
      </c>
      <c r="T1138" s="54">
        <v>2.2419999999999999E-2</v>
      </c>
      <c r="U1138" s="54">
        <v>0</v>
      </c>
      <c r="V1138" s="54">
        <v>0</v>
      </c>
      <c r="W1138" s="54">
        <v>1.296395</v>
      </c>
      <c r="X1138" s="54">
        <v>1.5594999999999999E-2</v>
      </c>
      <c r="Y1138" s="54">
        <v>1.32745</v>
      </c>
      <c r="Z1138" s="54">
        <v>0</v>
      </c>
      <c r="AA1138" s="54">
        <v>0</v>
      </c>
      <c r="AB1138" s="54">
        <v>0</v>
      </c>
      <c r="AC1138" s="54">
        <v>0</v>
      </c>
      <c r="AD1138" s="54">
        <v>0</v>
      </c>
      <c r="AE1138" s="54">
        <v>82.881473</v>
      </c>
      <c r="AF1138" s="54">
        <v>6.4472740000000002</v>
      </c>
      <c r="AG1138" s="53">
        <v>55.165835000000001</v>
      </c>
      <c r="AH1138" s="53">
        <v>3.5241000000000001E-2</v>
      </c>
      <c r="AI1138" s="54">
        <v>0</v>
      </c>
      <c r="AJ1138" s="54">
        <v>1.28224</v>
      </c>
      <c r="AK1138" s="53">
        <v>1.6089</v>
      </c>
      <c r="AL1138" s="53">
        <v>0</v>
      </c>
      <c r="AM1138" s="53">
        <v>1.6752E-2</v>
      </c>
      <c r="AN1138" s="53">
        <v>8.5925000000000001E-2</v>
      </c>
      <c r="AO1138" s="53">
        <v>0</v>
      </c>
      <c r="AP1138" s="53">
        <v>1.3161130000000001</v>
      </c>
      <c r="AQ1138" s="53">
        <v>1.1564540000000001</v>
      </c>
      <c r="AR1138" s="53">
        <v>2.0216000000000001E-2</v>
      </c>
      <c r="AS1138" s="53">
        <v>1.9873999999999999E-2</v>
      </c>
      <c r="AT1138" s="53">
        <v>0</v>
      </c>
      <c r="AU1138" s="109">
        <v>0</v>
      </c>
      <c r="AV1138" s="109">
        <v>1.2094000000000001E-2</v>
      </c>
    </row>
    <row r="1139" spans="1:48" x14ac:dyDescent="0.3">
      <c r="A1139" s="9">
        <v>1138</v>
      </c>
      <c r="B1139" s="3">
        <v>43047</v>
      </c>
      <c r="C1139" s="112">
        <v>3.9642430000000002</v>
      </c>
      <c r="D1139" s="54">
        <v>1.2031E-2</v>
      </c>
      <c r="E1139" s="112">
        <v>1.9465E-2</v>
      </c>
      <c r="F1139" s="54">
        <v>3.576756</v>
      </c>
      <c r="G1139" s="54">
        <v>1.331893</v>
      </c>
      <c r="H1139" s="54">
        <v>4.0017459999999998</v>
      </c>
      <c r="I1139" s="54">
        <v>2.3573E-2</v>
      </c>
      <c r="J1139" s="54">
        <v>1.4486969999999999</v>
      </c>
      <c r="K1139" s="54">
        <v>1.0138499999999999</v>
      </c>
      <c r="L1139" s="54">
        <v>1.335421</v>
      </c>
      <c r="M1139" s="54">
        <v>0.12114900000000001</v>
      </c>
      <c r="N1139" s="54">
        <v>0</v>
      </c>
      <c r="O1139" s="54">
        <v>8.9652999999999997E-2</v>
      </c>
      <c r="P1139" s="54">
        <v>5.1308670000000003</v>
      </c>
      <c r="Q1139" s="54">
        <v>0</v>
      </c>
      <c r="R1139" s="54">
        <v>2.2164E-2</v>
      </c>
      <c r="S1139" s="54">
        <v>2.2915000000000001</v>
      </c>
      <c r="T1139" s="54">
        <v>2.2172000000000001E-2</v>
      </c>
      <c r="U1139" s="54">
        <v>0</v>
      </c>
      <c r="V1139" s="54">
        <v>0</v>
      </c>
      <c r="W1139" s="54">
        <v>1.2985249999999999</v>
      </c>
      <c r="X1139" s="54">
        <v>1.559E-2</v>
      </c>
      <c r="Y1139" s="54">
        <v>1.32962</v>
      </c>
      <c r="Z1139" s="54">
        <v>0</v>
      </c>
      <c r="AA1139" s="54">
        <v>0</v>
      </c>
      <c r="AB1139" s="54">
        <v>0</v>
      </c>
      <c r="AC1139" s="54">
        <v>0</v>
      </c>
      <c r="AD1139" s="54">
        <v>0</v>
      </c>
      <c r="AE1139" s="54">
        <v>82.928184999999999</v>
      </c>
      <c r="AF1139" s="54">
        <v>6.4578249999999997</v>
      </c>
      <c r="AG1139" s="53">
        <v>55.095559999999999</v>
      </c>
      <c r="AH1139" s="53">
        <v>3.5247000000000001E-2</v>
      </c>
      <c r="AI1139" s="54">
        <v>0</v>
      </c>
      <c r="AJ1139" s="54">
        <v>1.2844949999999999</v>
      </c>
      <c r="AK1139" s="53">
        <v>1.6039000000000001</v>
      </c>
      <c r="AL1139" s="53">
        <v>0</v>
      </c>
      <c r="AM1139" s="53">
        <v>1.6743999999999998E-2</v>
      </c>
      <c r="AN1139" s="53">
        <v>8.5822999999999997E-2</v>
      </c>
      <c r="AO1139" s="53">
        <v>0</v>
      </c>
      <c r="AP1139" s="53">
        <v>1.3161130000000001</v>
      </c>
      <c r="AQ1139" s="53">
        <v>1.1564540000000001</v>
      </c>
      <c r="AR1139" s="53">
        <v>2.0216000000000001E-2</v>
      </c>
      <c r="AS1139" s="53">
        <v>1.9873999999999999E-2</v>
      </c>
      <c r="AT1139" s="53">
        <v>0</v>
      </c>
      <c r="AU1139" s="109">
        <v>0</v>
      </c>
      <c r="AV1139" s="109">
        <v>1.2031E-2</v>
      </c>
    </row>
    <row r="1140" spans="1:48" x14ac:dyDescent="0.3">
      <c r="A1140" s="9">
        <v>1139</v>
      </c>
      <c r="B1140" s="3">
        <v>43046</v>
      </c>
      <c r="C1140" s="112">
        <v>3.9628320000000001</v>
      </c>
      <c r="D1140" s="54">
        <v>1.2026E-2</v>
      </c>
      <c r="E1140" s="112">
        <v>1.9458E-2</v>
      </c>
      <c r="F1140" s="54">
        <v>3.5865809999999998</v>
      </c>
      <c r="G1140" s="54">
        <v>1.3350569999999999</v>
      </c>
      <c r="H1140" s="54">
        <v>4.0086329999999997</v>
      </c>
      <c r="I1140" s="54">
        <v>2.3453999999999999E-2</v>
      </c>
      <c r="J1140" s="54">
        <v>1.4722459999999999</v>
      </c>
      <c r="K1140" s="54">
        <v>1.022027</v>
      </c>
      <c r="L1140" s="54">
        <v>1.3389519999999999</v>
      </c>
      <c r="M1140" s="54">
        <v>0.121293</v>
      </c>
      <c r="N1140" s="54">
        <v>0</v>
      </c>
      <c r="O1140" s="54">
        <v>8.9621999999999993E-2</v>
      </c>
      <c r="P1140" s="54">
        <v>5.1302909999999997</v>
      </c>
      <c r="Q1140" s="54">
        <v>0</v>
      </c>
      <c r="R1140" s="54">
        <v>2.2457999999999999E-2</v>
      </c>
      <c r="S1140" s="54">
        <v>2.3250000000000002</v>
      </c>
      <c r="T1140" s="54">
        <v>2.2311999999999999E-2</v>
      </c>
      <c r="U1140" s="54">
        <v>0</v>
      </c>
      <c r="V1140" s="54">
        <v>0</v>
      </c>
      <c r="W1140" s="54">
        <v>1.2947839999999999</v>
      </c>
      <c r="X1140" s="54">
        <v>1.5584000000000001E-2</v>
      </c>
      <c r="Y1140" s="54">
        <v>1.3492899999999999</v>
      </c>
      <c r="Z1140" s="54">
        <v>0</v>
      </c>
      <c r="AA1140" s="54">
        <v>0</v>
      </c>
      <c r="AB1140" s="54">
        <v>0</v>
      </c>
      <c r="AC1140" s="54">
        <v>0</v>
      </c>
      <c r="AD1140" s="54">
        <v>0</v>
      </c>
      <c r="AE1140" s="54">
        <v>82.912916999999993</v>
      </c>
      <c r="AF1140" s="54">
        <v>6.4971350000000001</v>
      </c>
      <c r="AG1140" s="53">
        <v>55.239058999999997</v>
      </c>
      <c r="AH1140" s="53">
        <v>3.5361999999999998E-2</v>
      </c>
      <c r="AI1140" s="54">
        <v>0</v>
      </c>
      <c r="AJ1140" s="54">
        <v>1.2804420000000001</v>
      </c>
      <c r="AK1140" s="53">
        <v>1.5918999999999999</v>
      </c>
      <c r="AL1140" s="53">
        <v>0</v>
      </c>
      <c r="AM1140" s="53">
        <v>1.6612999999999999E-2</v>
      </c>
      <c r="AN1140" s="53">
        <v>8.6068000000000006E-2</v>
      </c>
      <c r="AO1140" s="53">
        <v>0</v>
      </c>
      <c r="AP1140" s="53">
        <v>1.2993479999999999</v>
      </c>
      <c r="AQ1140" s="53">
        <v>1.1564540000000001</v>
      </c>
      <c r="AR1140" s="53">
        <v>2.0129999999999999E-2</v>
      </c>
      <c r="AS1140" s="53">
        <v>1.9852000000000002E-2</v>
      </c>
      <c r="AT1140" s="53">
        <v>0</v>
      </c>
      <c r="AU1140" s="109">
        <v>0</v>
      </c>
      <c r="AV1140" s="109">
        <v>1.2111E-2</v>
      </c>
    </row>
    <row r="1141" spans="1:48" x14ac:dyDescent="0.3">
      <c r="A1141" s="9">
        <v>1140</v>
      </c>
      <c r="B1141" s="3">
        <v>43045</v>
      </c>
      <c r="C1141" s="112">
        <v>3.9616060000000002</v>
      </c>
      <c r="D1141" s="54">
        <v>1.2022E-2</v>
      </c>
      <c r="E1141" s="112">
        <v>1.9452000000000001E-2</v>
      </c>
      <c r="F1141" s="54">
        <v>3.5706009999999999</v>
      </c>
      <c r="G1141" s="54">
        <v>1.33057</v>
      </c>
      <c r="H1141" s="54">
        <v>3.9861360000000001</v>
      </c>
      <c r="I1141" s="54">
        <v>2.3324999999999999E-2</v>
      </c>
      <c r="J1141" s="54">
        <v>1.4409050000000001</v>
      </c>
      <c r="K1141" s="54">
        <v>1.002731</v>
      </c>
      <c r="L1141" s="54">
        <v>1.3344069999999999</v>
      </c>
      <c r="M1141" s="54">
        <v>0.121084</v>
      </c>
      <c r="N1141" s="54">
        <v>0</v>
      </c>
      <c r="O1141" s="54">
        <v>8.9593000000000006E-2</v>
      </c>
      <c r="P1141" s="54">
        <v>5.1340029999999999</v>
      </c>
      <c r="Q1141" s="54">
        <v>0</v>
      </c>
      <c r="R1141" s="54">
        <v>2.2012E-2</v>
      </c>
      <c r="S1141" s="54">
        <v>2.2744</v>
      </c>
      <c r="T1141" s="54">
        <v>2.1718000000000001E-2</v>
      </c>
      <c r="U1141" s="54">
        <v>0</v>
      </c>
      <c r="V1141" s="54">
        <v>0</v>
      </c>
      <c r="W1141" s="54">
        <v>1.2940499999999999</v>
      </c>
      <c r="X1141" s="54">
        <v>1.5579000000000001E-2</v>
      </c>
      <c r="Y1141" s="54">
        <v>1.31985</v>
      </c>
      <c r="Z1141" s="54">
        <v>0</v>
      </c>
      <c r="AA1141" s="54">
        <v>0</v>
      </c>
      <c r="AB1141" s="54">
        <v>0</v>
      </c>
      <c r="AC1141" s="54">
        <v>0</v>
      </c>
      <c r="AD1141" s="54">
        <v>0</v>
      </c>
      <c r="AE1141" s="54">
        <v>83.029308999999998</v>
      </c>
      <c r="AF1141" s="54">
        <v>6.4234470000000004</v>
      </c>
      <c r="AG1141" s="53">
        <v>55.012362000000003</v>
      </c>
      <c r="AH1141" s="53">
        <v>3.5246E-2</v>
      </c>
      <c r="AI1141" s="54">
        <v>0</v>
      </c>
      <c r="AJ1141" s="54">
        <v>1.279714</v>
      </c>
      <c r="AK1141" s="53">
        <v>1.6078999999999999</v>
      </c>
      <c r="AL1141" s="53">
        <v>0</v>
      </c>
      <c r="AM1141" s="53">
        <v>1.6317999999999999E-2</v>
      </c>
      <c r="AN1141" s="53">
        <v>8.5091E-2</v>
      </c>
      <c r="AO1141" s="53">
        <v>0</v>
      </c>
      <c r="AP1141" s="53">
        <v>1.2993479999999999</v>
      </c>
      <c r="AQ1141" s="53">
        <v>1.1564540000000001</v>
      </c>
      <c r="AR1141" s="53">
        <v>2.0129999999999999E-2</v>
      </c>
      <c r="AS1141" s="53">
        <v>1.9852000000000002E-2</v>
      </c>
      <c r="AT1141" s="53">
        <v>0</v>
      </c>
      <c r="AU1141" s="109">
        <v>0</v>
      </c>
      <c r="AV1141" s="109">
        <v>1.1834000000000001E-2</v>
      </c>
    </row>
    <row r="1142" spans="1:48" x14ac:dyDescent="0.3">
      <c r="A1142" s="9">
        <v>1141</v>
      </c>
      <c r="B1142" s="3">
        <v>43042</v>
      </c>
      <c r="C1142" s="112">
        <v>3.9577650000000002</v>
      </c>
      <c r="D1142" s="54">
        <v>1.2011000000000001E-2</v>
      </c>
      <c r="E1142" s="112">
        <v>1.9431E-2</v>
      </c>
      <c r="F1142" s="54">
        <v>3.5743999999999998</v>
      </c>
      <c r="G1142" s="54">
        <v>1.330605</v>
      </c>
      <c r="H1142" s="54">
        <v>3.9792580000000002</v>
      </c>
      <c r="I1142" s="54">
        <v>2.3317000000000001E-2</v>
      </c>
      <c r="J1142" s="54">
        <v>1.461703</v>
      </c>
      <c r="K1142" s="54">
        <v>1.0120309999999999</v>
      </c>
      <c r="L1142" s="54">
        <v>1.3357650000000001</v>
      </c>
      <c r="M1142" s="54">
        <v>0.120986</v>
      </c>
      <c r="N1142" s="54">
        <v>0</v>
      </c>
      <c r="O1142" s="54">
        <v>8.9502999999999999E-2</v>
      </c>
      <c r="P1142" s="54">
        <v>5.1332560000000003</v>
      </c>
      <c r="Q1142" s="54">
        <v>0</v>
      </c>
      <c r="R1142" s="54">
        <v>2.2245999999999998E-2</v>
      </c>
      <c r="S1142" s="54">
        <v>2.3010999999999999</v>
      </c>
      <c r="T1142" s="54">
        <v>2.1731E-2</v>
      </c>
      <c r="U1142" s="54">
        <v>0</v>
      </c>
      <c r="V1142" s="54">
        <v>0</v>
      </c>
      <c r="W1142" s="54">
        <v>1.292683</v>
      </c>
      <c r="X1142" s="54">
        <v>1.5566999999999999E-2</v>
      </c>
      <c r="Y1142" s="54">
        <v>1.3355300000000001</v>
      </c>
      <c r="Z1142" s="54">
        <v>0</v>
      </c>
      <c r="AA1142" s="54">
        <v>0</v>
      </c>
      <c r="AB1142" s="54">
        <v>0</v>
      </c>
      <c r="AC1142" s="54">
        <v>0</v>
      </c>
      <c r="AD1142" s="54">
        <v>0</v>
      </c>
      <c r="AE1142" s="54">
        <v>83.039569</v>
      </c>
      <c r="AF1142" s="54">
        <v>6.4575180000000003</v>
      </c>
      <c r="AG1142" s="53">
        <v>55.158123000000003</v>
      </c>
      <c r="AH1142" s="53">
        <v>3.5388000000000003E-2</v>
      </c>
      <c r="AI1142" s="54">
        <v>0</v>
      </c>
      <c r="AJ1142" s="54">
        <v>1.279072</v>
      </c>
      <c r="AK1142" s="53">
        <v>1.5935999999999999</v>
      </c>
      <c r="AL1142" s="53">
        <v>0</v>
      </c>
      <c r="AM1142" s="53">
        <v>1.6168999999999999E-2</v>
      </c>
      <c r="AN1142" s="53">
        <v>8.5408999999999999E-2</v>
      </c>
      <c r="AO1142" s="53">
        <v>0</v>
      </c>
      <c r="AP1142" s="53">
        <v>1.2993479999999999</v>
      </c>
      <c r="AQ1142" s="53">
        <v>1.1564540000000001</v>
      </c>
      <c r="AR1142" s="53">
        <v>2.0129999999999999E-2</v>
      </c>
      <c r="AS1142" s="53">
        <v>1.9852000000000002E-2</v>
      </c>
      <c r="AT1142" s="53">
        <v>0</v>
      </c>
      <c r="AU1142" s="109">
        <v>0</v>
      </c>
      <c r="AV1142" s="109">
        <v>1.1764E-2</v>
      </c>
    </row>
    <row r="1143" spans="1:48" x14ac:dyDescent="0.3">
      <c r="A1143" s="9">
        <v>1142</v>
      </c>
      <c r="B1143" s="3">
        <v>43041</v>
      </c>
      <c r="C1143" s="112">
        <v>3.9564560000000002</v>
      </c>
      <c r="D1143" s="54">
        <v>1.2005999999999999E-2</v>
      </c>
      <c r="E1143" s="112">
        <v>1.9424E-2</v>
      </c>
      <c r="F1143" s="54">
        <v>3.5703900000000002</v>
      </c>
      <c r="G1143" s="54">
        <v>1.3294619999999999</v>
      </c>
      <c r="H1143" s="54">
        <v>3.9785349999999999</v>
      </c>
      <c r="I1143" s="54">
        <v>2.3303999999999998E-2</v>
      </c>
      <c r="J1143" s="54">
        <v>1.458607</v>
      </c>
      <c r="K1143" s="54">
        <v>1.0032509999999999</v>
      </c>
      <c r="L1143" s="54">
        <v>1.334514</v>
      </c>
      <c r="M1143" s="54">
        <v>0.12116200000000001</v>
      </c>
      <c r="N1143" s="54">
        <v>0</v>
      </c>
      <c r="O1143" s="54">
        <v>8.9471999999999996E-2</v>
      </c>
      <c r="P1143" s="54">
        <v>5.1328459999999998</v>
      </c>
      <c r="Q1143" s="54">
        <v>0</v>
      </c>
      <c r="R1143" s="54">
        <v>2.2273000000000001E-2</v>
      </c>
      <c r="S1143" s="54">
        <v>2.3088000000000002</v>
      </c>
      <c r="T1143" s="54">
        <v>2.1732000000000001E-2</v>
      </c>
      <c r="U1143" s="54">
        <v>0</v>
      </c>
      <c r="V1143" s="54">
        <v>0</v>
      </c>
      <c r="W1143" s="54">
        <v>1.2881359999999999</v>
      </c>
      <c r="X1143" s="54">
        <v>1.5564E-2</v>
      </c>
      <c r="Y1143" s="54">
        <v>1.33982</v>
      </c>
      <c r="Z1143" s="54">
        <v>0</v>
      </c>
      <c r="AA1143" s="54">
        <v>0</v>
      </c>
      <c r="AB1143" s="54">
        <v>0</v>
      </c>
      <c r="AC1143" s="54">
        <v>0</v>
      </c>
      <c r="AD1143" s="54">
        <v>0</v>
      </c>
      <c r="AE1143" s="54">
        <v>83.078440000000001</v>
      </c>
      <c r="AF1143" s="54">
        <v>6.4580209999999996</v>
      </c>
      <c r="AG1143" s="53">
        <v>55.117238999999998</v>
      </c>
      <c r="AH1143" s="53">
        <v>3.5406E-2</v>
      </c>
      <c r="AI1143" s="54">
        <v>0</v>
      </c>
      <c r="AJ1143" s="54">
        <v>1.2722439999999999</v>
      </c>
      <c r="AK1143" s="53">
        <v>1.6042000000000001</v>
      </c>
      <c r="AL1143" s="53">
        <v>0</v>
      </c>
      <c r="AM1143" s="53">
        <v>1.6249E-2</v>
      </c>
      <c r="AN1143" s="53">
        <v>8.5637000000000005E-2</v>
      </c>
      <c r="AO1143" s="53">
        <v>0</v>
      </c>
      <c r="AP1143" s="53">
        <v>1.2993479999999999</v>
      </c>
      <c r="AQ1143" s="53">
        <v>1.1564540000000001</v>
      </c>
      <c r="AR1143" s="53">
        <v>2.0129999999999999E-2</v>
      </c>
      <c r="AS1143" s="53">
        <v>1.9852000000000002E-2</v>
      </c>
      <c r="AT1143" s="53">
        <v>0</v>
      </c>
      <c r="AU1143" s="109">
        <v>0</v>
      </c>
      <c r="AV1143" s="109">
        <v>1.1743E-2</v>
      </c>
    </row>
    <row r="1144" spans="1:48" x14ac:dyDescent="0.3">
      <c r="A1144" s="9">
        <v>1143</v>
      </c>
      <c r="B1144" s="3">
        <v>43040</v>
      </c>
      <c r="C1144" s="112">
        <v>3.9551980000000002</v>
      </c>
      <c r="D1144" s="54">
        <v>1.2005999999999999E-2</v>
      </c>
      <c r="E1144" s="112">
        <v>1.9415999999999999E-2</v>
      </c>
      <c r="F1144" s="54">
        <v>3.5636809999999999</v>
      </c>
      <c r="G1144" s="54">
        <v>1.324273</v>
      </c>
      <c r="H1144" s="54">
        <v>3.951981</v>
      </c>
      <c r="I1144" s="54">
        <v>2.3074999999999998E-2</v>
      </c>
      <c r="J1144" s="54">
        <v>1.4302999999999999</v>
      </c>
      <c r="K1144" s="54">
        <v>0.99275999999999998</v>
      </c>
      <c r="L1144" s="54">
        <v>1.331399</v>
      </c>
      <c r="M1144" s="54">
        <v>0.12088400000000001</v>
      </c>
      <c r="N1144" s="54">
        <v>0</v>
      </c>
      <c r="O1144" s="54">
        <v>8.9441999999999994E-2</v>
      </c>
      <c r="P1144" s="54">
        <v>5.1315920000000004</v>
      </c>
      <c r="Q1144" s="54">
        <v>0</v>
      </c>
      <c r="R1144" s="54">
        <v>2.1753000000000002E-2</v>
      </c>
      <c r="S1144" s="54">
        <v>2.2553000000000001</v>
      </c>
      <c r="T1144" s="54">
        <v>2.1403999999999999E-2</v>
      </c>
      <c r="U1144" s="54">
        <v>0</v>
      </c>
      <c r="V1144" s="54">
        <v>0</v>
      </c>
      <c r="W1144" s="54">
        <v>1.287819</v>
      </c>
      <c r="X1144" s="54">
        <v>1.5559E-2</v>
      </c>
      <c r="Y1144" s="54">
        <v>1.3086800000000001</v>
      </c>
      <c r="Z1144" s="54">
        <v>0</v>
      </c>
      <c r="AA1144" s="54">
        <v>0</v>
      </c>
      <c r="AB1144" s="54">
        <v>0</v>
      </c>
      <c r="AC1144" s="54">
        <v>0</v>
      </c>
      <c r="AD1144" s="54">
        <v>0</v>
      </c>
      <c r="AE1144" s="54">
        <v>83.064882999999995</v>
      </c>
      <c r="AF1144" s="54">
        <v>6.3847820000000004</v>
      </c>
      <c r="AG1144" s="53">
        <v>55.019294000000002</v>
      </c>
      <c r="AH1144" s="53">
        <v>3.5381999999999997E-2</v>
      </c>
      <c r="AI1144" s="54">
        <v>0</v>
      </c>
      <c r="AJ1144" s="54">
        <v>1.2726139999999999</v>
      </c>
      <c r="AK1144" s="53">
        <v>1.6118000000000001</v>
      </c>
      <c r="AL1144" s="53">
        <v>0</v>
      </c>
      <c r="AM1144" s="53">
        <v>1.5946999999999999E-2</v>
      </c>
      <c r="AN1144" s="53">
        <v>8.4841E-2</v>
      </c>
      <c r="AO1144" s="53">
        <v>0</v>
      </c>
      <c r="AP1144" s="53">
        <v>1.2993479999999999</v>
      </c>
      <c r="AQ1144" s="53">
        <v>1.1564540000000001</v>
      </c>
      <c r="AR1144" s="53">
        <v>2.0129999999999999E-2</v>
      </c>
      <c r="AS1144" s="53">
        <v>1.9852000000000002E-2</v>
      </c>
      <c r="AT1144" s="53">
        <v>0</v>
      </c>
      <c r="AU1144" s="109">
        <v>0</v>
      </c>
      <c r="AV1144" s="109">
        <v>1.1606999999999999E-2</v>
      </c>
    </row>
    <row r="1145" spans="1:48" x14ac:dyDescent="0.3">
      <c r="A1145" s="9">
        <v>1144</v>
      </c>
      <c r="B1145" s="3">
        <v>43039</v>
      </c>
      <c r="C1145" s="112">
        <v>3.9539249999999999</v>
      </c>
      <c r="D1145" s="54">
        <v>1.2E-2</v>
      </c>
      <c r="E1145" s="112">
        <v>1.9408999999999999E-2</v>
      </c>
      <c r="F1145" s="54">
        <v>3.5603009999999999</v>
      </c>
      <c r="G1145" s="54">
        <v>1.3211809999999999</v>
      </c>
      <c r="H1145" s="54">
        <v>3.9460060000000001</v>
      </c>
      <c r="I1145" s="54">
        <v>2.2960999999999999E-2</v>
      </c>
      <c r="J1145" s="54">
        <v>1.4118930000000001</v>
      </c>
      <c r="K1145" s="54">
        <v>0.98003600000000002</v>
      </c>
      <c r="L1145" s="54">
        <v>1.3308139999999999</v>
      </c>
      <c r="M1145" s="54">
        <v>0.120737</v>
      </c>
      <c r="N1145" s="54">
        <v>0</v>
      </c>
      <c r="O1145" s="54">
        <v>8.9411000000000004E-2</v>
      </c>
      <c r="P1145" s="54">
        <v>5.1305670000000001</v>
      </c>
      <c r="Q1145" s="54">
        <v>0</v>
      </c>
      <c r="R1145" s="54">
        <v>2.1484E-2</v>
      </c>
      <c r="S1145" s="54">
        <v>2.2309999999999999</v>
      </c>
      <c r="T1145" s="54">
        <v>2.1325E-2</v>
      </c>
      <c r="U1145" s="54">
        <v>0</v>
      </c>
      <c r="V1145" s="54">
        <v>0</v>
      </c>
      <c r="W1145" s="54">
        <v>1.285944</v>
      </c>
      <c r="X1145" s="54">
        <v>1.5553000000000001E-2</v>
      </c>
      <c r="Y1145" s="54">
        <v>1.2944599999999999</v>
      </c>
      <c r="Z1145" s="54">
        <v>0</v>
      </c>
      <c r="AA1145" s="54">
        <v>0</v>
      </c>
      <c r="AB1145" s="54">
        <v>0</v>
      </c>
      <c r="AC1145" s="54">
        <v>0</v>
      </c>
      <c r="AD1145" s="54">
        <v>0</v>
      </c>
      <c r="AE1145" s="54">
        <v>83.061362000000003</v>
      </c>
      <c r="AF1145" s="54">
        <v>6.348535</v>
      </c>
      <c r="AG1145" s="53">
        <v>55.064352</v>
      </c>
      <c r="AH1145" s="53">
        <v>3.5326000000000003E-2</v>
      </c>
      <c r="AI1145" s="54">
        <v>0</v>
      </c>
      <c r="AJ1145" s="54">
        <v>1.2699530000000001</v>
      </c>
      <c r="AK1145" s="53">
        <v>1.6157999999999999</v>
      </c>
      <c r="AL1145" s="53">
        <v>0</v>
      </c>
      <c r="AM1145" s="53">
        <v>1.5945999999999998E-2</v>
      </c>
      <c r="AN1145" s="53">
        <v>8.4445999999999993E-2</v>
      </c>
      <c r="AO1145" s="53">
        <v>0</v>
      </c>
      <c r="AP1145" s="53">
        <v>1.2994049999999999</v>
      </c>
      <c r="AQ1145" s="53">
        <v>1.1564540000000001</v>
      </c>
      <c r="AR1145" s="53">
        <v>2.0074000000000002E-2</v>
      </c>
      <c r="AS1145" s="53">
        <v>1.9820000000000001E-2</v>
      </c>
      <c r="AT1145" s="53">
        <v>0</v>
      </c>
      <c r="AU1145" s="109">
        <v>0</v>
      </c>
      <c r="AV1145" s="109">
        <v>1.1559E-2</v>
      </c>
    </row>
    <row r="1146" spans="1:48" x14ac:dyDescent="0.3">
      <c r="A1146" s="9">
        <v>1145</v>
      </c>
      <c r="B1146" s="3">
        <v>43038</v>
      </c>
      <c r="C1146" s="112">
        <v>3.952604</v>
      </c>
      <c r="D1146" s="54">
        <v>1.1996E-2</v>
      </c>
      <c r="E1146" s="112">
        <v>1.9401999999999999E-2</v>
      </c>
      <c r="F1146" s="54">
        <v>3.5577679999999998</v>
      </c>
      <c r="G1146" s="54">
        <v>1.3224659999999999</v>
      </c>
      <c r="H1146" s="54">
        <v>3.9705400000000002</v>
      </c>
      <c r="I1146" s="54">
        <v>2.3175000000000001E-2</v>
      </c>
      <c r="J1146" s="54">
        <v>1.4056820000000001</v>
      </c>
      <c r="K1146" s="54">
        <v>0.97311700000000001</v>
      </c>
      <c r="L1146" s="54">
        <v>1.3323640000000001</v>
      </c>
      <c r="M1146" s="54">
        <v>0.12069299999999999</v>
      </c>
      <c r="N1146" s="54">
        <v>0</v>
      </c>
      <c r="O1146" s="54">
        <v>8.9382000000000003E-2</v>
      </c>
      <c r="P1146" s="54">
        <v>5.1242510000000001</v>
      </c>
      <c r="Q1146" s="54">
        <v>0</v>
      </c>
      <c r="R1146" s="54">
        <v>2.1385000000000001E-2</v>
      </c>
      <c r="S1146" s="54">
        <v>2.2164000000000001</v>
      </c>
      <c r="T1146" s="54">
        <v>2.1599E-2</v>
      </c>
      <c r="U1146" s="54">
        <v>0</v>
      </c>
      <c r="V1146" s="54">
        <v>0</v>
      </c>
      <c r="W1146" s="54">
        <v>1.2816160000000001</v>
      </c>
      <c r="X1146" s="54">
        <v>1.5547999999999999E-2</v>
      </c>
      <c r="Y1146" s="54">
        <v>1.28609</v>
      </c>
      <c r="Z1146" s="54">
        <v>0</v>
      </c>
      <c r="AA1146" s="54">
        <v>0</v>
      </c>
      <c r="AB1146" s="54">
        <v>0</v>
      </c>
      <c r="AC1146" s="54">
        <v>0</v>
      </c>
      <c r="AD1146" s="54">
        <v>0</v>
      </c>
      <c r="AE1146" s="54">
        <v>82.938310000000001</v>
      </c>
      <c r="AF1146" s="54">
        <v>6.3352680000000001</v>
      </c>
      <c r="AG1146" s="53">
        <v>55.112009</v>
      </c>
      <c r="AH1146" s="53">
        <v>3.5345000000000001E-2</v>
      </c>
      <c r="AI1146" s="54">
        <v>0</v>
      </c>
      <c r="AJ1146" s="54">
        <v>1.265417</v>
      </c>
      <c r="AK1146" s="53">
        <v>1.6154999999999999</v>
      </c>
      <c r="AL1146" s="53">
        <v>0</v>
      </c>
      <c r="AM1146" s="53">
        <v>1.6032999999999999E-2</v>
      </c>
      <c r="AN1146" s="53">
        <v>8.4126999999999993E-2</v>
      </c>
      <c r="AO1146" s="53">
        <v>0</v>
      </c>
      <c r="AP1146" s="53">
        <v>1.2994049999999999</v>
      </c>
      <c r="AQ1146" s="53">
        <v>1.1543639999999999</v>
      </c>
      <c r="AR1146" s="53">
        <v>2.0074000000000002E-2</v>
      </c>
      <c r="AS1146" s="53">
        <v>1.9820000000000001E-2</v>
      </c>
      <c r="AT1146" s="53">
        <v>0</v>
      </c>
      <c r="AU1146" s="109">
        <v>0</v>
      </c>
      <c r="AV1146" s="109">
        <v>1.1668E-2</v>
      </c>
    </row>
    <row r="1147" spans="1:48" x14ac:dyDescent="0.3">
      <c r="A1147" s="9">
        <v>1146</v>
      </c>
      <c r="B1147" s="3">
        <v>43035</v>
      </c>
      <c r="C1147" s="112">
        <v>3.9487709999999998</v>
      </c>
      <c r="D1147" s="54">
        <v>1.1984E-2</v>
      </c>
      <c r="E1147" s="112">
        <v>1.9380999999999999E-2</v>
      </c>
      <c r="F1147" s="54">
        <v>3.5391780000000002</v>
      </c>
      <c r="G1147" s="54">
        <v>1.318265</v>
      </c>
      <c r="H1147" s="54">
        <v>3.9277920000000002</v>
      </c>
      <c r="I1147" s="54">
        <v>2.3050000000000001E-2</v>
      </c>
      <c r="J1147" s="54">
        <v>1.3976459999999999</v>
      </c>
      <c r="K1147" s="54">
        <v>0.97056600000000004</v>
      </c>
      <c r="L1147" s="54">
        <v>1.326586</v>
      </c>
      <c r="M1147" s="54">
        <v>0.120834</v>
      </c>
      <c r="N1147" s="54">
        <v>0</v>
      </c>
      <c r="O1147" s="54">
        <v>8.9294999999999999E-2</v>
      </c>
      <c r="P1147" s="54">
        <v>5.1285990000000004</v>
      </c>
      <c r="Q1147" s="54">
        <v>0</v>
      </c>
      <c r="R1147" s="54">
        <v>2.1315000000000001E-2</v>
      </c>
      <c r="S1147" s="54">
        <v>2.2071000000000001</v>
      </c>
      <c r="T1147" s="54">
        <v>2.1219999999999999E-2</v>
      </c>
      <c r="U1147" s="54">
        <v>0</v>
      </c>
      <c r="V1147" s="54">
        <v>0</v>
      </c>
      <c r="W1147" s="54">
        <v>1.2767139999999999</v>
      </c>
      <c r="X1147" s="54">
        <v>1.5532000000000001E-2</v>
      </c>
      <c r="Y1147" s="54">
        <v>1.2806799999999998</v>
      </c>
      <c r="Z1147" s="54">
        <v>0</v>
      </c>
      <c r="AA1147" s="54">
        <v>0</v>
      </c>
      <c r="AB1147" s="54">
        <v>0</v>
      </c>
      <c r="AC1147" s="54">
        <v>0</v>
      </c>
      <c r="AD1147" s="54">
        <v>0</v>
      </c>
      <c r="AE1147" s="54">
        <v>83.013833000000005</v>
      </c>
      <c r="AF1147" s="54">
        <v>6.3172740000000003</v>
      </c>
      <c r="AG1147" s="53">
        <v>54.908225000000002</v>
      </c>
      <c r="AH1147" s="53">
        <v>3.5400000000000001E-2</v>
      </c>
      <c r="AI1147" s="54">
        <v>0</v>
      </c>
      <c r="AJ1147" s="54">
        <v>1.2622709999999999</v>
      </c>
      <c r="AK1147" s="53">
        <v>1.6128</v>
      </c>
      <c r="AL1147" s="53">
        <v>0</v>
      </c>
      <c r="AM1147" s="53">
        <v>1.5869000000000001E-2</v>
      </c>
      <c r="AN1147" s="53">
        <v>8.3757999999999999E-2</v>
      </c>
      <c r="AO1147" s="53">
        <v>0</v>
      </c>
      <c r="AP1147" s="53">
        <v>1.2994049999999999</v>
      </c>
      <c r="AQ1147" s="53">
        <v>1.1543639999999999</v>
      </c>
      <c r="AR1147" s="53">
        <v>2.0074000000000002E-2</v>
      </c>
      <c r="AS1147" s="53">
        <v>1.9820000000000001E-2</v>
      </c>
      <c r="AT1147" s="53">
        <v>0</v>
      </c>
      <c r="AU1147" s="109">
        <v>0</v>
      </c>
      <c r="AV1147" s="109">
        <v>1.1459E-2</v>
      </c>
    </row>
    <row r="1148" spans="1:48" x14ac:dyDescent="0.3">
      <c r="A1148" s="9">
        <v>1147</v>
      </c>
      <c r="B1148" s="3">
        <v>43034</v>
      </c>
      <c r="C1148" s="112">
        <v>3.9475020000000001</v>
      </c>
      <c r="D1148" s="54">
        <v>1.1981E-2</v>
      </c>
      <c r="E1148" s="112">
        <v>1.9373999999999999E-2</v>
      </c>
      <c r="F1148" s="54">
        <v>3.54725</v>
      </c>
      <c r="G1148" s="54">
        <v>1.3188150000000001</v>
      </c>
      <c r="H1148" s="54">
        <v>3.9082379999999999</v>
      </c>
      <c r="I1148" s="54">
        <v>2.2755999999999998E-2</v>
      </c>
      <c r="J1148" s="54">
        <v>1.4107270000000001</v>
      </c>
      <c r="K1148" s="54">
        <v>0.97687800000000002</v>
      </c>
      <c r="L1148" s="54">
        <v>1.328549</v>
      </c>
      <c r="M1148" s="54">
        <v>0.12077400000000001</v>
      </c>
      <c r="N1148" s="54">
        <v>0</v>
      </c>
      <c r="O1148" s="54">
        <v>8.9264999999999997E-2</v>
      </c>
      <c r="P1148" s="54">
        <v>5.1333489999999999</v>
      </c>
      <c r="Q1148" s="54">
        <v>0</v>
      </c>
      <c r="R1148" s="54">
        <v>2.1389999999999999E-2</v>
      </c>
      <c r="S1148" s="54">
        <v>2.2294999999999998</v>
      </c>
      <c r="T1148" s="54">
        <v>2.1078E-2</v>
      </c>
      <c r="U1148" s="54">
        <v>0</v>
      </c>
      <c r="V1148" s="54">
        <v>0</v>
      </c>
      <c r="W1148" s="54">
        <v>1.275455</v>
      </c>
      <c r="X1148" s="54">
        <v>1.5526999999999999E-2</v>
      </c>
      <c r="Y1148" s="54">
        <v>1.2937000000000001</v>
      </c>
      <c r="Z1148" s="54">
        <v>0</v>
      </c>
      <c r="AA1148" s="54">
        <v>0</v>
      </c>
      <c r="AB1148" s="54">
        <v>0</v>
      </c>
      <c r="AC1148" s="54">
        <v>0</v>
      </c>
      <c r="AD1148" s="54">
        <v>0</v>
      </c>
      <c r="AE1148" s="54">
        <v>83.099123000000006</v>
      </c>
      <c r="AF1148" s="54">
        <v>6.3393439999999996</v>
      </c>
      <c r="AG1148" s="53">
        <v>55.049881999999997</v>
      </c>
      <c r="AH1148" s="53">
        <v>3.5309E-2</v>
      </c>
      <c r="AI1148" s="54">
        <v>0</v>
      </c>
      <c r="AJ1148" s="54">
        <v>1.261207</v>
      </c>
      <c r="AK1148" s="53">
        <v>1.6140000000000001</v>
      </c>
      <c r="AL1148" s="53">
        <v>0</v>
      </c>
      <c r="AM1148" s="53">
        <v>1.5762999999999999E-2</v>
      </c>
      <c r="AN1148" s="53">
        <v>8.3875000000000005E-2</v>
      </c>
      <c r="AO1148" s="53">
        <v>0</v>
      </c>
      <c r="AP1148" s="53">
        <v>1.2994049999999999</v>
      </c>
      <c r="AQ1148" s="53">
        <v>1.1543639999999999</v>
      </c>
      <c r="AR1148" s="53">
        <v>2.0074000000000002E-2</v>
      </c>
      <c r="AS1148" s="53">
        <v>1.9820000000000001E-2</v>
      </c>
      <c r="AT1148" s="53">
        <v>0</v>
      </c>
      <c r="AU1148" s="109">
        <v>0</v>
      </c>
      <c r="AV1148" s="109">
        <v>1.1332E-2</v>
      </c>
    </row>
    <row r="1149" spans="1:48" x14ac:dyDescent="0.3">
      <c r="A1149" s="9">
        <v>1148</v>
      </c>
      <c r="B1149" s="3">
        <v>43033</v>
      </c>
      <c r="C1149" s="112">
        <v>3.9462419999999998</v>
      </c>
      <c r="D1149" s="54">
        <v>1.1977E-2</v>
      </c>
      <c r="E1149" s="112">
        <v>1.9366999999999999E-2</v>
      </c>
      <c r="F1149" s="54">
        <v>3.5431010000000001</v>
      </c>
      <c r="G1149" s="54">
        <v>1.317318</v>
      </c>
      <c r="H1149" s="54">
        <v>3.8964720000000002</v>
      </c>
      <c r="I1149" s="54">
        <v>2.2773000000000002E-2</v>
      </c>
      <c r="J1149" s="54">
        <v>1.3948609999999999</v>
      </c>
      <c r="K1149" s="54">
        <v>0.96949200000000002</v>
      </c>
      <c r="L1149" s="54">
        <v>1.3273779999999999</v>
      </c>
      <c r="M1149" s="54">
        <v>0.120862</v>
      </c>
      <c r="N1149" s="54">
        <v>0</v>
      </c>
      <c r="O1149" s="54">
        <v>8.9233999999999994E-2</v>
      </c>
      <c r="P1149" s="54">
        <v>5.1334660000000003</v>
      </c>
      <c r="Q1149" s="54">
        <v>0</v>
      </c>
      <c r="R1149" s="54">
        <v>2.1288999999999999E-2</v>
      </c>
      <c r="S1149" s="54">
        <v>2.2103000000000002</v>
      </c>
      <c r="T1149" s="54">
        <v>2.0988E-2</v>
      </c>
      <c r="U1149" s="54">
        <v>0</v>
      </c>
      <c r="V1149" s="54">
        <v>0</v>
      </c>
      <c r="W1149" s="54">
        <v>1.275318</v>
      </c>
      <c r="X1149" s="54">
        <v>1.5521999999999999E-2</v>
      </c>
      <c r="Y1149" s="54">
        <v>1.28268</v>
      </c>
      <c r="Z1149" s="54">
        <v>0</v>
      </c>
      <c r="AA1149" s="54">
        <v>0</v>
      </c>
      <c r="AB1149" s="54">
        <v>0</v>
      </c>
      <c r="AC1149" s="54">
        <v>0</v>
      </c>
      <c r="AD1149" s="54">
        <v>0</v>
      </c>
      <c r="AE1149" s="54">
        <v>83.136809</v>
      </c>
      <c r="AF1149" s="54">
        <v>6.3215599999999998</v>
      </c>
      <c r="AG1149" s="53">
        <v>55.024267999999999</v>
      </c>
      <c r="AH1149" s="53">
        <v>3.5278999999999998E-2</v>
      </c>
      <c r="AI1149" s="54">
        <v>0</v>
      </c>
      <c r="AJ1149" s="54">
        <v>1.26058</v>
      </c>
      <c r="AK1149" s="53">
        <v>1.6155999999999999</v>
      </c>
      <c r="AL1149" s="53">
        <v>0</v>
      </c>
      <c r="AM1149" s="53">
        <v>1.5643000000000001E-2</v>
      </c>
      <c r="AN1149" s="53">
        <v>8.3766999999999994E-2</v>
      </c>
      <c r="AO1149" s="53">
        <v>0</v>
      </c>
      <c r="AP1149" s="53">
        <v>1.2994049999999999</v>
      </c>
      <c r="AQ1149" s="53">
        <v>1.1543639999999999</v>
      </c>
      <c r="AR1149" s="53">
        <v>2.0074000000000002E-2</v>
      </c>
      <c r="AS1149" s="53">
        <v>1.9820000000000001E-2</v>
      </c>
      <c r="AT1149" s="53">
        <v>0</v>
      </c>
      <c r="AU1149" s="109">
        <v>0</v>
      </c>
      <c r="AV1149" s="109">
        <v>1.1276E-2</v>
      </c>
    </row>
    <row r="1150" spans="1:48" x14ac:dyDescent="0.3">
      <c r="A1150" s="9">
        <v>1149</v>
      </c>
      <c r="B1150" s="3">
        <v>43032</v>
      </c>
      <c r="C1150" s="112">
        <v>3.9449369999999999</v>
      </c>
      <c r="D1150" s="54">
        <v>1.1975E-2</v>
      </c>
      <c r="E1150" s="112">
        <v>1.9359999999999999E-2</v>
      </c>
      <c r="F1150" s="54">
        <v>3.5483319999999998</v>
      </c>
      <c r="G1150" s="54">
        <v>1.3162510000000001</v>
      </c>
      <c r="H1150" s="54">
        <v>3.9013659999999999</v>
      </c>
      <c r="I1150" s="54">
        <v>2.2623999999999998E-2</v>
      </c>
      <c r="J1150" s="54">
        <v>1.394887</v>
      </c>
      <c r="K1150" s="54">
        <v>0.97410099999999999</v>
      </c>
      <c r="L1150" s="54">
        <v>1.3270409999999999</v>
      </c>
      <c r="M1150" s="54">
        <v>0.120779</v>
      </c>
      <c r="N1150" s="54">
        <v>0</v>
      </c>
      <c r="O1150" s="54">
        <v>8.9204000000000006E-2</v>
      </c>
      <c r="P1150" s="54">
        <v>5.1334179999999998</v>
      </c>
      <c r="Q1150" s="54">
        <v>0</v>
      </c>
      <c r="R1150" s="54">
        <v>2.1325E-2</v>
      </c>
      <c r="S1150" s="54">
        <v>2.2114000000000003</v>
      </c>
      <c r="T1150" s="54">
        <v>2.0865999999999999E-2</v>
      </c>
      <c r="U1150" s="54">
        <v>0</v>
      </c>
      <c r="V1150" s="54">
        <v>0</v>
      </c>
      <c r="W1150" s="54">
        <v>1.272518</v>
      </c>
      <c r="X1150" s="54">
        <v>1.5517E-2</v>
      </c>
      <c r="Y1150" s="54">
        <v>1.2833600000000001</v>
      </c>
      <c r="Z1150" s="54">
        <v>0</v>
      </c>
      <c r="AA1150" s="54">
        <v>0</v>
      </c>
      <c r="AB1150" s="54">
        <v>0</v>
      </c>
      <c r="AC1150" s="54">
        <v>0</v>
      </c>
      <c r="AD1150" s="54">
        <v>0</v>
      </c>
      <c r="AE1150" s="54">
        <v>83.136058000000006</v>
      </c>
      <c r="AF1150" s="54">
        <v>6.3202170000000004</v>
      </c>
      <c r="AG1150" s="53">
        <v>55.059429000000002</v>
      </c>
      <c r="AH1150" s="53">
        <v>3.5242999999999997E-2</v>
      </c>
      <c r="AI1150" s="54">
        <v>0</v>
      </c>
      <c r="AJ1150" s="54">
        <v>1.258775</v>
      </c>
      <c r="AK1150" s="53">
        <v>1.6175999999999999</v>
      </c>
      <c r="AL1150" s="53">
        <v>0</v>
      </c>
      <c r="AM1150" s="53">
        <v>1.5552E-2</v>
      </c>
      <c r="AN1150" s="53">
        <v>8.3825999999999998E-2</v>
      </c>
      <c r="AO1150" s="53">
        <v>0</v>
      </c>
      <c r="AP1150" s="53">
        <v>1.295728</v>
      </c>
      <c r="AQ1150" s="53">
        <v>1.1543639999999999</v>
      </c>
      <c r="AR1150" s="53">
        <v>2.0027E-2</v>
      </c>
      <c r="AS1150" s="53">
        <v>1.9795E-2</v>
      </c>
      <c r="AT1150" s="53">
        <v>0</v>
      </c>
      <c r="AU1150" s="109">
        <v>0</v>
      </c>
      <c r="AV1150" s="109">
        <v>1.1167E-2</v>
      </c>
    </row>
    <row r="1151" spans="1:48" x14ac:dyDescent="0.3">
      <c r="A1151" s="9">
        <v>1150</v>
      </c>
      <c r="B1151" s="3">
        <v>43031</v>
      </c>
      <c r="C1151" s="112">
        <v>3.9428510000000001</v>
      </c>
      <c r="D1151" s="54">
        <v>1.1971000000000001E-2</v>
      </c>
      <c r="E1151" s="112">
        <v>1.9352999999999999E-2</v>
      </c>
      <c r="F1151" s="54">
        <v>3.545528</v>
      </c>
      <c r="G1151" s="54">
        <v>1.315836</v>
      </c>
      <c r="H1151" s="54">
        <v>3.8739620000000001</v>
      </c>
      <c r="I1151" s="54">
        <v>2.2523000000000001E-2</v>
      </c>
      <c r="J1151" s="54">
        <v>1.4097470000000001</v>
      </c>
      <c r="K1151" s="54">
        <v>0.97930499999999998</v>
      </c>
      <c r="L1151" s="54">
        <v>1.326222</v>
      </c>
      <c r="M1151" s="54">
        <v>0.120626</v>
      </c>
      <c r="N1151" s="54">
        <v>0</v>
      </c>
      <c r="O1151" s="54">
        <v>8.9174000000000003E-2</v>
      </c>
      <c r="P1151" s="54">
        <v>5.1342359999999996</v>
      </c>
      <c r="Q1151" s="54">
        <v>0</v>
      </c>
      <c r="R1151" s="54">
        <v>2.147E-2</v>
      </c>
      <c r="S1151" s="54">
        <v>2.2271999999999998</v>
      </c>
      <c r="T1151" s="54">
        <v>2.0830000000000001E-2</v>
      </c>
      <c r="U1151" s="54">
        <v>0</v>
      </c>
      <c r="V1151" s="54">
        <v>0</v>
      </c>
      <c r="W1151" s="54">
        <v>1.27359</v>
      </c>
      <c r="X1151" s="54">
        <v>1.5512E-2</v>
      </c>
      <c r="Y1151" s="54">
        <v>1.2925900000000001</v>
      </c>
      <c r="Z1151" s="54">
        <v>0</v>
      </c>
      <c r="AA1151" s="54">
        <v>0</v>
      </c>
      <c r="AB1151" s="54">
        <v>0</v>
      </c>
      <c r="AC1151" s="54">
        <v>0</v>
      </c>
      <c r="AD1151" s="54">
        <v>0</v>
      </c>
      <c r="AE1151" s="54">
        <v>83.179688999999996</v>
      </c>
      <c r="AF1151" s="54">
        <v>6.3485449999999997</v>
      </c>
      <c r="AG1151" s="53">
        <v>55.071641</v>
      </c>
      <c r="AH1151" s="53">
        <v>3.5222999999999997E-2</v>
      </c>
      <c r="AI1151" s="54">
        <v>0</v>
      </c>
      <c r="AJ1151" s="54">
        <v>1.259889</v>
      </c>
      <c r="AK1151" s="53">
        <v>1.6095999999999999</v>
      </c>
      <c r="AL1151" s="53">
        <v>0</v>
      </c>
      <c r="AM1151" s="53">
        <v>1.5334E-2</v>
      </c>
      <c r="AN1151" s="53">
        <v>8.3850999999999995E-2</v>
      </c>
      <c r="AO1151" s="53">
        <v>0</v>
      </c>
      <c r="AP1151" s="53">
        <v>1.295728</v>
      </c>
      <c r="AQ1151" s="53">
        <v>1.1543639999999999</v>
      </c>
      <c r="AR1151" s="53">
        <v>2.0027E-2</v>
      </c>
      <c r="AS1151" s="53">
        <v>1.9795E-2</v>
      </c>
      <c r="AT1151" s="53">
        <v>0</v>
      </c>
      <c r="AU1151" s="109">
        <v>0</v>
      </c>
      <c r="AV1151" s="109">
        <v>1.1037999999999999E-2</v>
      </c>
    </row>
    <row r="1152" spans="1:48" x14ac:dyDescent="0.3">
      <c r="A1152" s="9">
        <v>1151</v>
      </c>
      <c r="B1152" s="3">
        <v>43028</v>
      </c>
      <c r="C1152" s="112">
        <v>3.9387880000000002</v>
      </c>
      <c r="D1152" s="54">
        <v>1.1958999999999999E-2</v>
      </c>
      <c r="E1152" s="112">
        <v>1.9331000000000001E-2</v>
      </c>
      <c r="F1152" s="54">
        <v>3.5531899999999998</v>
      </c>
      <c r="G1152" s="54">
        <v>1.316578</v>
      </c>
      <c r="H1152" s="54">
        <v>3.8750270000000002</v>
      </c>
      <c r="I1152" s="54">
        <v>2.2592000000000001E-2</v>
      </c>
      <c r="J1152" s="54">
        <v>1.412288</v>
      </c>
      <c r="K1152" s="54">
        <v>0.98009900000000005</v>
      </c>
      <c r="L1152" s="54">
        <v>1.32751</v>
      </c>
      <c r="M1152" s="54">
        <v>0.120545</v>
      </c>
      <c r="N1152" s="54">
        <v>0</v>
      </c>
      <c r="O1152" s="54">
        <v>8.9085999999999999E-2</v>
      </c>
      <c r="P1152" s="54">
        <v>5.1310520000000004</v>
      </c>
      <c r="Q1152" s="54">
        <v>0</v>
      </c>
      <c r="R1152" s="54">
        <v>2.1457E-2</v>
      </c>
      <c r="S1152" s="54">
        <v>2.2317</v>
      </c>
      <c r="T1152" s="54">
        <v>2.0823000000000001E-2</v>
      </c>
      <c r="U1152" s="54">
        <v>0</v>
      </c>
      <c r="V1152" s="54">
        <v>0</v>
      </c>
      <c r="W1152" s="54">
        <v>1.274308</v>
      </c>
      <c r="X1152" s="54">
        <v>1.5495E-2</v>
      </c>
      <c r="Y1152" s="54">
        <v>1.29535</v>
      </c>
      <c r="Z1152" s="54">
        <v>0</v>
      </c>
      <c r="AA1152" s="54">
        <v>0</v>
      </c>
      <c r="AB1152" s="54">
        <v>0</v>
      </c>
      <c r="AC1152" s="54">
        <v>0</v>
      </c>
      <c r="AD1152" s="54">
        <v>0</v>
      </c>
      <c r="AE1152" s="54">
        <v>83.136082999999999</v>
      </c>
      <c r="AF1152" s="54">
        <v>6.3525710000000002</v>
      </c>
      <c r="AG1152" s="53">
        <v>55.088859999999997</v>
      </c>
      <c r="AH1152" s="53">
        <v>3.5146999999999998E-2</v>
      </c>
      <c r="AI1152" s="54">
        <v>0</v>
      </c>
      <c r="AJ1152" s="54">
        <v>1.259917</v>
      </c>
      <c r="AK1152" s="53">
        <v>1.6143000000000001</v>
      </c>
      <c r="AL1152" s="53">
        <v>0</v>
      </c>
      <c r="AM1152" s="53">
        <v>1.5266999999999999E-2</v>
      </c>
      <c r="AN1152" s="53">
        <v>8.3632999999999999E-2</v>
      </c>
      <c r="AO1152" s="53">
        <v>0</v>
      </c>
      <c r="AP1152" s="53">
        <v>1.295728</v>
      </c>
      <c r="AQ1152" s="53">
        <v>1.1543639999999999</v>
      </c>
      <c r="AR1152" s="53">
        <v>2.0027E-2</v>
      </c>
      <c r="AS1152" s="53">
        <v>1.9795E-2</v>
      </c>
      <c r="AT1152" s="53">
        <v>0</v>
      </c>
      <c r="AU1152" s="109">
        <v>0</v>
      </c>
      <c r="AV1152" s="109">
        <v>1.1037E-2</v>
      </c>
    </row>
    <row r="1153" spans="1:48" x14ac:dyDescent="0.3">
      <c r="A1153" s="9">
        <v>1152</v>
      </c>
      <c r="B1153" s="3">
        <v>43027</v>
      </c>
      <c r="C1153" s="112">
        <v>3.9374880000000001</v>
      </c>
      <c r="D1153" s="54">
        <v>1.1956E-2</v>
      </c>
      <c r="E1153" s="112">
        <v>1.9324000000000001E-2</v>
      </c>
      <c r="F1153" s="54">
        <v>3.544292</v>
      </c>
      <c r="G1153" s="54">
        <v>1.314506</v>
      </c>
      <c r="H1153" s="54">
        <v>3.8865069999999999</v>
      </c>
      <c r="I1153" s="54">
        <v>2.2613999999999999E-2</v>
      </c>
      <c r="J1153" s="54">
        <v>1.3906849999999999</v>
      </c>
      <c r="K1153" s="54">
        <v>0.97274400000000005</v>
      </c>
      <c r="L1153" s="54">
        <v>1.325315</v>
      </c>
      <c r="M1153" s="54">
        <v>0.120703</v>
      </c>
      <c r="N1153" s="54">
        <v>0</v>
      </c>
      <c r="O1153" s="54">
        <v>8.9056999999999997E-2</v>
      </c>
      <c r="P1153" s="54">
        <v>5.1308449999999999</v>
      </c>
      <c r="Q1153" s="54">
        <v>0</v>
      </c>
      <c r="R1153" s="54">
        <v>2.1184999999999999E-2</v>
      </c>
      <c r="S1153" s="54">
        <v>2.2065999999999999</v>
      </c>
      <c r="T1153" s="54">
        <v>2.1132999999999999E-2</v>
      </c>
      <c r="U1153" s="54">
        <v>0</v>
      </c>
      <c r="V1153" s="54">
        <v>0</v>
      </c>
      <c r="W1153" s="54">
        <v>1.271093</v>
      </c>
      <c r="X1153" s="54">
        <v>1.549E-2</v>
      </c>
      <c r="Y1153" s="54">
        <v>1.28081</v>
      </c>
      <c r="Z1153" s="54">
        <v>0</v>
      </c>
      <c r="AA1153" s="54">
        <v>0</v>
      </c>
      <c r="AB1153" s="54">
        <v>0</v>
      </c>
      <c r="AC1153" s="54">
        <v>0</v>
      </c>
      <c r="AD1153" s="54">
        <v>0</v>
      </c>
      <c r="AE1153" s="54">
        <v>83.151702999999998</v>
      </c>
      <c r="AF1153" s="54">
        <v>6.3117099999999997</v>
      </c>
      <c r="AG1153" s="53">
        <v>55.033636999999999</v>
      </c>
      <c r="AH1153" s="53">
        <v>3.4972999999999997E-2</v>
      </c>
      <c r="AI1153" s="54">
        <v>0</v>
      </c>
      <c r="AJ1153" s="54">
        <v>1.25674</v>
      </c>
      <c r="AK1153" s="53">
        <v>1.617</v>
      </c>
      <c r="AL1153" s="53">
        <v>0</v>
      </c>
      <c r="AM1153" s="53">
        <v>1.5421000000000001E-2</v>
      </c>
      <c r="AN1153" s="53">
        <v>8.3074999999999996E-2</v>
      </c>
      <c r="AO1153" s="53">
        <v>0</v>
      </c>
      <c r="AP1153" s="53">
        <v>1.295728</v>
      </c>
      <c r="AQ1153" s="53">
        <v>1.1543639999999999</v>
      </c>
      <c r="AR1153" s="53">
        <v>2.0027E-2</v>
      </c>
      <c r="AS1153" s="53">
        <v>1.9795E-2</v>
      </c>
      <c r="AT1153" s="53">
        <v>0</v>
      </c>
      <c r="AU1153" s="109">
        <v>0</v>
      </c>
      <c r="AV1153" s="109">
        <v>1.1084999999999999E-2</v>
      </c>
    </row>
    <row r="1154" spans="1:48" x14ac:dyDescent="0.3">
      <c r="A1154" s="9">
        <v>1153</v>
      </c>
      <c r="B1154" s="3">
        <v>43026</v>
      </c>
      <c r="C1154" s="112">
        <v>3.936178</v>
      </c>
      <c r="D1154" s="54">
        <v>1.1952000000000001E-2</v>
      </c>
      <c r="E1154" s="112">
        <v>1.9317000000000001E-2</v>
      </c>
      <c r="F1154" s="54">
        <v>3.536826</v>
      </c>
      <c r="G1154" s="54">
        <v>1.3133729999999999</v>
      </c>
      <c r="H1154" s="54">
        <v>3.8654099999999998</v>
      </c>
      <c r="I1154" s="54">
        <v>2.2667E-2</v>
      </c>
      <c r="J1154" s="54">
        <v>1.3897889999999999</v>
      </c>
      <c r="K1154" s="54">
        <v>0.97563699999999998</v>
      </c>
      <c r="L1154" s="54">
        <v>1.3239320000000001</v>
      </c>
      <c r="M1154" s="54">
        <v>0.120681</v>
      </c>
      <c r="N1154" s="54">
        <v>0</v>
      </c>
      <c r="O1154" s="54">
        <v>8.9027999999999996E-2</v>
      </c>
      <c r="P1154" s="54">
        <v>5.1299270000000003</v>
      </c>
      <c r="Q1154" s="54">
        <v>0</v>
      </c>
      <c r="R1154" s="54">
        <v>2.1184999999999999E-2</v>
      </c>
      <c r="S1154" s="54">
        <v>2.2061000000000002</v>
      </c>
      <c r="T1154" s="54">
        <v>2.1017999999999998E-2</v>
      </c>
      <c r="U1154" s="54">
        <v>0</v>
      </c>
      <c r="V1154" s="54">
        <v>0</v>
      </c>
      <c r="W1154" s="54">
        <v>1.2689760000000001</v>
      </c>
      <c r="X1154" s="54">
        <v>1.5485000000000001E-2</v>
      </c>
      <c r="Y1154" s="54">
        <v>1.2805800000000001</v>
      </c>
      <c r="Z1154" s="54">
        <v>0</v>
      </c>
      <c r="AA1154" s="54">
        <v>0</v>
      </c>
      <c r="AB1154" s="54">
        <v>0</v>
      </c>
      <c r="AC1154" s="54">
        <v>0</v>
      </c>
      <c r="AD1154" s="54">
        <v>0</v>
      </c>
      <c r="AE1154" s="54">
        <v>83.135435000000001</v>
      </c>
      <c r="AF1154" s="54">
        <v>6.3121840000000002</v>
      </c>
      <c r="AG1154" s="53">
        <v>54.962865000000001</v>
      </c>
      <c r="AH1154" s="53">
        <v>3.5009999999999999E-2</v>
      </c>
      <c r="AI1154" s="54">
        <v>0</v>
      </c>
      <c r="AJ1154" s="54">
        <v>1.255198</v>
      </c>
      <c r="AK1154" s="53">
        <v>1.6157000000000001</v>
      </c>
      <c r="AL1154" s="53">
        <v>0</v>
      </c>
      <c r="AM1154" s="53">
        <v>1.5412E-2</v>
      </c>
      <c r="AN1154" s="53">
        <v>8.3056000000000005E-2</v>
      </c>
      <c r="AO1154" s="53">
        <v>0</v>
      </c>
      <c r="AP1154" s="53">
        <v>1.295728</v>
      </c>
      <c r="AQ1154" s="53">
        <v>1.1543639999999999</v>
      </c>
      <c r="AR1154" s="53">
        <v>2.0027E-2</v>
      </c>
      <c r="AS1154" s="53">
        <v>1.9795E-2</v>
      </c>
      <c r="AT1154" s="53">
        <v>0</v>
      </c>
      <c r="AU1154" s="109">
        <v>0</v>
      </c>
      <c r="AV1154" s="109">
        <v>1.1035E-2</v>
      </c>
    </row>
    <row r="1155" spans="1:48" x14ac:dyDescent="0.3">
      <c r="A1155" s="9">
        <v>1154</v>
      </c>
      <c r="B1155" s="3">
        <v>43025</v>
      </c>
      <c r="C1155" s="112">
        <v>3.9349240000000001</v>
      </c>
      <c r="D1155" s="54">
        <v>1.1948E-2</v>
      </c>
      <c r="E1155" s="112">
        <v>1.9310000000000001E-2</v>
      </c>
      <c r="F1155" s="54">
        <v>3.537048</v>
      </c>
      <c r="G1155" s="54">
        <v>1.3121160000000001</v>
      </c>
      <c r="H1155" s="54">
        <v>3.8518300000000001</v>
      </c>
      <c r="I1155" s="54">
        <v>2.2797999999999999E-2</v>
      </c>
      <c r="J1155" s="54">
        <v>1.3822129999999999</v>
      </c>
      <c r="K1155" s="54">
        <v>0.97097500000000003</v>
      </c>
      <c r="L1155" s="54">
        <v>1.3243400000000001</v>
      </c>
      <c r="M1155" s="54">
        <v>0.120445</v>
      </c>
      <c r="N1155" s="54">
        <v>0</v>
      </c>
      <c r="O1155" s="54">
        <v>8.8994000000000004E-2</v>
      </c>
      <c r="P1155" s="54">
        <v>5.1291710000000004</v>
      </c>
      <c r="Q1155" s="54">
        <v>0</v>
      </c>
      <c r="R1155" s="54">
        <v>2.1087999999999999E-2</v>
      </c>
      <c r="S1155" s="54">
        <v>2.1912000000000003</v>
      </c>
      <c r="T1155" s="54">
        <v>2.1104999999999999E-2</v>
      </c>
      <c r="U1155" s="54">
        <v>0</v>
      </c>
      <c r="V1155" s="54">
        <v>0</v>
      </c>
      <c r="W1155" s="54">
        <v>1.271307</v>
      </c>
      <c r="X1155" s="54">
        <v>1.5480000000000001E-2</v>
      </c>
      <c r="Y1155" s="54">
        <v>1.2723499999999999</v>
      </c>
      <c r="Z1155" s="54">
        <v>0</v>
      </c>
      <c r="AA1155" s="54">
        <v>0</v>
      </c>
      <c r="AB1155" s="54">
        <v>0</v>
      </c>
      <c r="AC1155" s="54">
        <v>0</v>
      </c>
      <c r="AD1155" s="54">
        <v>0</v>
      </c>
      <c r="AE1155" s="54">
        <v>83.120728999999997</v>
      </c>
      <c r="AF1155" s="54">
        <v>6.2952060000000003</v>
      </c>
      <c r="AG1155" s="53">
        <v>55.009042000000001</v>
      </c>
      <c r="AH1155" s="53">
        <v>3.4969E-2</v>
      </c>
      <c r="AI1155" s="54">
        <v>0</v>
      </c>
      <c r="AJ1155" s="54">
        <v>1.2576799999999999</v>
      </c>
      <c r="AK1155" s="53">
        <v>1.6098999999999999</v>
      </c>
      <c r="AL1155" s="53">
        <v>0</v>
      </c>
      <c r="AM1155" s="53">
        <v>1.5448999999999999E-2</v>
      </c>
      <c r="AN1155" s="53">
        <v>8.2837999999999995E-2</v>
      </c>
      <c r="AO1155" s="53">
        <v>0</v>
      </c>
      <c r="AP1155" s="53">
        <v>1.2614730000000001</v>
      </c>
      <c r="AQ1155" s="53">
        <v>1.1543639999999999</v>
      </c>
      <c r="AR1155" s="53">
        <v>1.9882E-2</v>
      </c>
      <c r="AS1155" s="53">
        <v>1.9736E-2</v>
      </c>
      <c r="AT1155" s="53">
        <v>0</v>
      </c>
      <c r="AU1155" s="109">
        <v>0</v>
      </c>
      <c r="AV1155" s="109">
        <v>1.1049E-2</v>
      </c>
    </row>
    <row r="1156" spans="1:48" x14ac:dyDescent="0.3">
      <c r="A1156" s="9">
        <v>1155</v>
      </c>
      <c r="B1156" s="3">
        <v>43024</v>
      </c>
      <c r="C1156" s="112">
        <v>3.9334180000000001</v>
      </c>
      <c r="D1156" s="54">
        <v>1.1944E-2</v>
      </c>
      <c r="E1156" s="112">
        <v>1.9303000000000001E-2</v>
      </c>
      <c r="F1156" s="54">
        <v>3.5374780000000001</v>
      </c>
      <c r="G1156" s="54">
        <v>1.312152</v>
      </c>
      <c r="H1156" s="54">
        <v>3.8596400000000002</v>
      </c>
      <c r="I1156" s="54">
        <v>2.2734999999999998E-2</v>
      </c>
      <c r="J1156" s="54">
        <v>1.3770089999999999</v>
      </c>
      <c r="K1156" s="54">
        <v>0.97038999999999997</v>
      </c>
      <c r="L1156" s="54">
        <v>1.3250280000000001</v>
      </c>
      <c r="M1156" s="54">
        <v>0.12039999999999999</v>
      </c>
      <c r="N1156" s="54">
        <v>0</v>
      </c>
      <c r="O1156" s="54">
        <v>8.8964000000000001E-2</v>
      </c>
      <c r="P1156" s="54">
        <v>5.1276330000000003</v>
      </c>
      <c r="Q1156" s="54">
        <v>0</v>
      </c>
      <c r="R1156" s="54">
        <v>2.104E-2</v>
      </c>
      <c r="S1156" s="54">
        <v>2.1756000000000002</v>
      </c>
      <c r="T1156" s="54">
        <v>2.1007999999999999E-2</v>
      </c>
      <c r="U1156" s="54">
        <v>0</v>
      </c>
      <c r="V1156" s="54">
        <v>0</v>
      </c>
      <c r="W1156" s="54">
        <v>1.270079</v>
      </c>
      <c r="X1156" s="54">
        <v>1.5474999999999999E-2</v>
      </c>
      <c r="Y1156" s="54">
        <v>1.2634000000000001</v>
      </c>
      <c r="Z1156" s="54">
        <v>0</v>
      </c>
      <c r="AA1156" s="54">
        <v>0</v>
      </c>
      <c r="AB1156" s="54">
        <v>0</v>
      </c>
      <c r="AC1156" s="54">
        <v>0</v>
      </c>
      <c r="AD1156" s="54">
        <v>0</v>
      </c>
      <c r="AE1156" s="54">
        <v>83.106814999999997</v>
      </c>
      <c r="AF1156" s="54">
        <v>6.2792320000000004</v>
      </c>
      <c r="AG1156" s="53">
        <v>55.028858999999997</v>
      </c>
      <c r="AH1156" s="53">
        <v>3.4951000000000003E-2</v>
      </c>
      <c r="AI1156" s="54">
        <v>0</v>
      </c>
      <c r="AJ1156" s="54">
        <v>1.2563230000000001</v>
      </c>
      <c r="AK1156" s="53">
        <v>1.6033999999999999</v>
      </c>
      <c r="AL1156" s="53">
        <v>0</v>
      </c>
      <c r="AM1156" s="53">
        <v>1.5363E-2</v>
      </c>
      <c r="AN1156" s="53">
        <v>8.2784999999999997E-2</v>
      </c>
      <c r="AO1156" s="53">
        <v>0</v>
      </c>
      <c r="AP1156" s="53">
        <v>1.2614730000000001</v>
      </c>
      <c r="AQ1156" s="53">
        <v>1.1543639999999999</v>
      </c>
      <c r="AR1156" s="53">
        <v>1.9882E-2</v>
      </c>
      <c r="AS1156" s="53">
        <v>1.9736E-2</v>
      </c>
      <c r="AT1156" s="53">
        <v>0</v>
      </c>
      <c r="AU1156" s="109">
        <v>0</v>
      </c>
      <c r="AV1156" s="109">
        <v>1.1042E-2</v>
      </c>
    </row>
    <row r="1157" spans="1:48" x14ac:dyDescent="0.3">
      <c r="A1157" s="9">
        <v>1156</v>
      </c>
      <c r="B1157" s="3">
        <v>43021</v>
      </c>
      <c r="C1157" s="112">
        <v>3.9295689999999999</v>
      </c>
      <c r="D1157" s="54">
        <v>1.1932999999999999E-2</v>
      </c>
      <c r="E1157" s="112">
        <v>1.9282000000000001E-2</v>
      </c>
      <c r="F1157" s="54">
        <v>3.5292469999999998</v>
      </c>
      <c r="G1157" s="54">
        <v>1.309682</v>
      </c>
      <c r="H1157" s="54">
        <v>3.8530880000000001</v>
      </c>
      <c r="I1157" s="54">
        <v>2.2658000000000001E-2</v>
      </c>
      <c r="J1157" s="54">
        <v>1.3754930000000001</v>
      </c>
      <c r="K1157" s="54">
        <v>0.96790200000000004</v>
      </c>
      <c r="L1157" s="54">
        <v>1.321936</v>
      </c>
      <c r="M1157" s="54">
        <v>0.120435</v>
      </c>
      <c r="N1157" s="54">
        <v>0</v>
      </c>
      <c r="O1157" s="54">
        <v>8.8877999999999999E-2</v>
      </c>
      <c r="P1157" s="54">
        <v>5.1247809999999996</v>
      </c>
      <c r="Q1157" s="54">
        <v>0</v>
      </c>
      <c r="R1157" s="54">
        <v>2.0936E-2</v>
      </c>
      <c r="S1157" s="54">
        <v>2.1687000000000003</v>
      </c>
      <c r="T1157" s="54">
        <v>2.0756E-2</v>
      </c>
      <c r="U1157" s="54">
        <v>0</v>
      </c>
      <c r="V1157" s="54">
        <v>0</v>
      </c>
      <c r="W1157" s="54">
        <v>1.270851</v>
      </c>
      <c r="X1157" s="54">
        <v>1.546E-2</v>
      </c>
      <c r="Y1157" s="54">
        <v>1.25926</v>
      </c>
      <c r="Z1157" s="54">
        <v>0</v>
      </c>
      <c r="AA1157" s="54">
        <v>0</v>
      </c>
      <c r="AB1157" s="54">
        <v>0</v>
      </c>
      <c r="AC1157" s="54">
        <v>0</v>
      </c>
      <c r="AD1157" s="54">
        <v>0</v>
      </c>
      <c r="AE1157" s="54">
        <v>83.058514000000002</v>
      </c>
      <c r="AF1157" s="54">
        <v>6.2602739999999999</v>
      </c>
      <c r="AG1157" s="53">
        <v>54.926144000000001</v>
      </c>
      <c r="AH1157" s="53">
        <v>3.4846000000000002E-2</v>
      </c>
      <c r="AI1157" s="54">
        <v>0</v>
      </c>
      <c r="AJ1157" s="54">
        <v>1.2560800000000001</v>
      </c>
      <c r="AK1157" s="53">
        <v>1.5992999999999999</v>
      </c>
      <c r="AL1157" s="53">
        <v>0</v>
      </c>
      <c r="AM1157" s="53">
        <v>1.5136E-2</v>
      </c>
      <c r="AN1157" s="53">
        <v>8.2539000000000001E-2</v>
      </c>
      <c r="AO1157" s="53">
        <v>0</v>
      </c>
      <c r="AP1157" s="53">
        <v>1.2614730000000001</v>
      </c>
      <c r="AQ1157" s="53">
        <v>1.1543639999999999</v>
      </c>
      <c r="AR1157" s="53">
        <v>1.9882E-2</v>
      </c>
      <c r="AS1157" s="53">
        <v>1.9736E-2</v>
      </c>
      <c r="AT1157" s="53">
        <v>0</v>
      </c>
      <c r="AU1157" s="109">
        <v>0</v>
      </c>
      <c r="AV1157" s="109">
        <v>1.0931E-2</v>
      </c>
    </row>
    <row r="1158" spans="1:48" x14ac:dyDescent="0.3">
      <c r="A1158" s="9">
        <v>1157</v>
      </c>
      <c r="B1158" s="3">
        <v>43020</v>
      </c>
      <c r="C1158" s="112">
        <v>3.9281709999999999</v>
      </c>
      <c r="D1158" s="54">
        <v>1.1929E-2</v>
      </c>
      <c r="E1158" s="112">
        <v>1.9275E-2</v>
      </c>
      <c r="F1158" s="54">
        <v>3.521744</v>
      </c>
      <c r="G1158" s="54">
        <v>1.3073980000000001</v>
      </c>
      <c r="H1158" s="54">
        <v>3.8770030000000002</v>
      </c>
      <c r="I1158" s="54">
        <v>2.2766000000000002E-2</v>
      </c>
      <c r="J1158" s="54">
        <v>1.3506530000000001</v>
      </c>
      <c r="K1158" s="54">
        <v>0.95125700000000002</v>
      </c>
      <c r="L1158" s="54">
        <v>1.320959</v>
      </c>
      <c r="M1158" s="54">
        <v>0.120611</v>
      </c>
      <c r="N1158" s="54">
        <v>0</v>
      </c>
      <c r="O1158" s="54">
        <v>8.8847999999999996E-2</v>
      </c>
      <c r="P1158" s="54">
        <v>5.1201569999999998</v>
      </c>
      <c r="Q1158" s="54">
        <v>0</v>
      </c>
      <c r="R1158" s="54">
        <v>2.0567999999999999E-2</v>
      </c>
      <c r="S1158" s="54">
        <v>2.1246999999999998</v>
      </c>
      <c r="T1158" s="54">
        <v>2.0955000000000001E-2</v>
      </c>
      <c r="U1158" s="54">
        <v>0</v>
      </c>
      <c r="V1158" s="54">
        <v>0</v>
      </c>
      <c r="W1158" s="54">
        <v>1.269841</v>
      </c>
      <c r="X1158" s="54">
        <v>1.5454000000000001E-2</v>
      </c>
      <c r="Y1158" s="54">
        <v>1.2335199999999999</v>
      </c>
      <c r="Z1158" s="54">
        <v>0</v>
      </c>
      <c r="AA1158" s="54">
        <v>0</v>
      </c>
      <c r="AB1158" s="54">
        <v>0</v>
      </c>
      <c r="AC1158" s="54">
        <v>0</v>
      </c>
      <c r="AD1158" s="54">
        <v>0</v>
      </c>
      <c r="AE1158" s="54">
        <v>82.965171999999995</v>
      </c>
      <c r="AF1158" s="54">
        <v>6.1970090000000004</v>
      </c>
      <c r="AG1158" s="53">
        <v>54.927019000000001</v>
      </c>
      <c r="AH1158" s="53">
        <v>3.4873000000000001E-2</v>
      </c>
      <c r="AI1158" s="54">
        <v>0</v>
      </c>
      <c r="AJ1158" s="54">
        <v>1.254599</v>
      </c>
      <c r="AK1158" s="53">
        <v>1.5973000000000002</v>
      </c>
      <c r="AL1158" s="53">
        <v>0</v>
      </c>
      <c r="AM1158" s="53">
        <v>1.5292999999999999E-2</v>
      </c>
      <c r="AN1158" s="53">
        <v>8.1809000000000007E-2</v>
      </c>
      <c r="AO1158" s="53">
        <v>0</v>
      </c>
      <c r="AP1158" s="53">
        <v>1.2614730000000001</v>
      </c>
      <c r="AQ1158" s="53">
        <v>1.1543639999999999</v>
      </c>
      <c r="AR1158" s="53">
        <v>1.9882E-2</v>
      </c>
      <c r="AS1158" s="53">
        <v>1.9736E-2</v>
      </c>
      <c r="AT1158" s="53">
        <v>0</v>
      </c>
      <c r="AU1158" s="109">
        <v>0</v>
      </c>
      <c r="AV1158" s="109">
        <v>1.1047E-2</v>
      </c>
    </row>
    <row r="1159" spans="1:48" x14ac:dyDescent="0.3">
      <c r="A1159" s="9">
        <v>1158</v>
      </c>
      <c r="B1159" s="3">
        <v>43019</v>
      </c>
      <c r="C1159" s="112">
        <v>3.926749</v>
      </c>
      <c r="D1159" s="54">
        <v>1.1925E-2</v>
      </c>
      <c r="E1159" s="112">
        <v>1.9268E-2</v>
      </c>
      <c r="F1159" s="54">
        <v>3.5158489999999998</v>
      </c>
      <c r="G1159" s="54">
        <v>1.3072280000000001</v>
      </c>
      <c r="H1159" s="54">
        <v>3.8774660000000001</v>
      </c>
      <c r="I1159" s="54">
        <v>2.2811000000000001E-2</v>
      </c>
      <c r="J1159" s="54">
        <v>1.3452280000000001</v>
      </c>
      <c r="K1159" s="54">
        <v>0.95148200000000005</v>
      </c>
      <c r="L1159" s="54">
        <v>1.3207599999999999</v>
      </c>
      <c r="M1159" s="54">
        <v>0.120755</v>
      </c>
      <c r="N1159" s="54">
        <v>0</v>
      </c>
      <c r="O1159" s="54">
        <v>8.8816000000000006E-2</v>
      </c>
      <c r="P1159" s="54">
        <v>5.117877</v>
      </c>
      <c r="Q1159" s="54">
        <v>0</v>
      </c>
      <c r="R1159" s="54">
        <v>2.0521999999999999E-2</v>
      </c>
      <c r="S1159" s="54">
        <v>2.1121999999999996</v>
      </c>
      <c r="T1159" s="54">
        <v>2.1017000000000001E-2</v>
      </c>
      <c r="U1159" s="54">
        <v>0</v>
      </c>
      <c r="V1159" s="54">
        <v>0</v>
      </c>
      <c r="W1159" s="54">
        <v>1.270597</v>
      </c>
      <c r="X1159" s="54">
        <v>1.5448999999999999E-2</v>
      </c>
      <c r="Y1159" s="54">
        <v>1.22634</v>
      </c>
      <c r="Z1159" s="54">
        <v>0</v>
      </c>
      <c r="AA1159" s="54">
        <v>0</v>
      </c>
      <c r="AB1159" s="54">
        <v>0</v>
      </c>
      <c r="AC1159" s="54">
        <v>0</v>
      </c>
      <c r="AD1159" s="54">
        <v>0</v>
      </c>
      <c r="AE1159" s="54">
        <v>82.903917000000007</v>
      </c>
      <c r="AF1159" s="54">
        <v>6.184342</v>
      </c>
      <c r="AG1159" s="53">
        <v>54.889975</v>
      </c>
      <c r="AH1159" s="53">
        <v>3.4881000000000002E-2</v>
      </c>
      <c r="AI1159" s="54">
        <v>0</v>
      </c>
      <c r="AJ1159" s="54">
        <v>1.25421</v>
      </c>
      <c r="AK1159" s="53">
        <v>1.5976000000000001</v>
      </c>
      <c r="AL1159" s="53">
        <v>0</v>
      </c>
      <c r="AM1159" s="53">
        <v>1.5239000000000001E-2</v>
      </c>
      <c r="AN1159" s="53">
        <v>8.1643999999999994E-2</v>
      </c>
      <c r="AO1159" s="53">
        <v>0</v>
      </c>
      <c r="AP1159" s="53">
        <v>1.2614730000000001</v>
      </c>
      <c r="AQ1159" s="53">
        <v>1.1543639999999999</v>
      </c>
      <c r="AR1159" s="53">
        <v>1.9882E-2</v>
      </c>
      <c r="AS1159" s="53">
        <v>1.9736E-2</v>
      </c>
      <c r="AT1159" s="53">
        <v>0</v>
      </c>
      <c r="AU1159" s="109">
        <v>0</v>
      </c>
      <c r="AV1159" s="109">
        <v>1.1047E-2</v>
      </c>
    </row>
    <row r="1160" spans="1:48" x14ac:dyDescent="0.3">
      <c r="A1160" s="9">
        <v>1159</v>
      </c>
      <c r="B1160" s="3">
        <v>43018</v>
      </c>
      <c r="C1160" s="112">
        <v>3.925265</v>
      </c>
      <c r="D1160" s="54">
        <v>1.1920999999999999E-2</v>
      </c>
      <c r="E1160" s="112">
        <v>1.9261E-2</v>
      </c>
      <c r="F1160" s="54">
        <v>3.4851999999999999</v>
      </c>
      <c r="G1160" s="54">
        <v>1.304435</v>
      </c>
      <c r="H1160" s="54">
        <v>3.9043619999999999</v>
      </c>
      <c r="I1160" s="54">
        <v>2.2755999999999998E-2</v>
      </c>
      <c r="J1160" s="54">
        <v>1.3190200000000001</v>
      </c>
      <c r="K1160" s="54">
        <v>0.93586100000000005</v>
      </c>
      <c r="L1160" s="54">
        <v>1.3174319999999999</v>
      </c>
      <c r="M1160" s="54">
        <v>0.121349</v>
      </c>
      <c r="N1160" s="54">
        <v>0</v>
      </c>
      <c r="O1160" s="54">
        <v>8.8783000000000001E-2</v>
      </c>
      <c r="P1160" s="54">
        <v>5.1182829999999999</v>
      </c>
      <c r="Q1160" s="54">
        <v>0</v>
      </c>
      <c r="R1160" s="54">
        <v>2.0310999999999999E-2</v>
      </c>
      <c r="S1160" s="54">
        <v>2.0705999999999998</v>
      </c>
      <c r="T1160" s="54">
        <v>2.0895E-2</v>
      </c>
      <c r="U1160" s="54">
        <v>0</v>
      </c>
      <c r="V1160" s="54">
        <v>0</v>
      </c>
      <c r="W1160" s="54">
        <v>1.259422</v>
      </c>
      <c r="X1160" s="54">
        <v>1.5443E-2</v>
      </c>
      <c r="Y1160" s="54">
        <v>1.2022699999999999</v>
      </c>
      <c r="Z1160" s="54">
        <v>0</v>
      </c>
      <c r="AA1160" s="54">
        <v>0</v>
      </c>
      <c r="AB1160" s="54">
        <v>0</v>
      </c>
      <c r="AC1160" s="54">
        <v>0</v>
      </c>
      <c r="AD1160" s="54">
        <v>0</v>
      </c>
      <c r="AE1160" s="54">
        <v>82.914238999999995</v>
      </c>
      <c r="AF1160" s="54">
        <v>6.1333599999999997</v>
      </c>
      <c r="AG1160" s="53">
        <v>54.771802000000001</v>
      </c>
      <c r="AH1160" s="53">
        <v>3.4845000000000001E-2</v>
      </c>
      <c r="AI1160" s="54">
        <v>0</v>
      </c>
      <c r="AJ1160" s="54">
        <v>1.245849</v>
      </c>
      <c r="AK1160" s="53">
        <v>1.5928000000000002</v>
      </c>
      <c r="AL1160" s="53">
        <v>0</v>
      </c>
      <c r="AM1160" s="53">
        <v>1.5155999999999999E-2</v>
      </c>
      <c r="AN1160" s="53">
        <v>8.1207000000000001E-2</v>
      </c>
      <c r="AO1160" s="53">
        <v>0</v>
      </c>
      <c r="AP1160" s="53">
        <v>1.2610889999999999</v>
      </c>
      <c r="AQ1160" s="53">
        <v>1.1543639999999999</v>
      </c>
      <c r="AR1160" s="53">
        <v>1.9807000000000002E-2</v>
      </c>
      <c r="AS1160" s="53">
        <v>1.9702999999999998E-2</v>
      </c>
      <c r="AT1160" s="53">
        <v>0</v>
      </c>
      <c r="AU1160" s="109">
        <v>0</v>
      </c>
      <c r="AV1160" s="109">
        <v>1.0961E-2</v>
      </c>
    </row>
    <row r="1161" spans="1:48" x14ac:dyDescent="0.3">
      <c r="A1161" s="9">
        <v>1160</v>
      </c>
      <c r="B1161" s="3">
        <v>43017</v>
      </c>
      <c r="C1161" s="112">
        <v>3.9240210000000002</v>
      </c>
      <c r="D1161" s="54">
        <v>1.1918E-2</v>
      </c>
      <c r="E1161" s="112">
        <v>1.9255999999999999E-2</v>
      </c>
      <c r="F1161" s="54">
        <v>3.5011049999999999</v>
      </c>
      <c r="G1161" s="54">
        <v>1.3038179999999999</v>
      </c>
      <c r="H1161" s="54">
        <v>3.8125830000000001</v>
      </c>
      <c r="I1161" s="54">
        <v>2.198E-2</v>
      </c>
      <c r="J1161" s="54">
        <v>1.3580019999999999</v>
      </c>
      <c r="K1161" s="54">
        <v>0.95768699999999995</v>
      </c>
      <c r="L1161" s="54">
        <v>1.3179179999999999</v>
      </c>
      <c r="M1161" s="54">
        <v>0.120476</v>
      </c>
      <c r="N1161" s="54">
        <v>0</v>
      </c>
      <c r="O1161" s="54">
        <v>8.8756000000000002E-2</v>
      </c>
      <c r="P1161" s="54">
        <v>5.123278</v>
      </c>
      <c r="Q1161" s="54">
        <v>0</v>
      </c>
      <c r="R1161" s="54">
        <v>2.0774000000000001E-2</v>
      </c>
      <c r="S1161" s="54">
        <v>2.1367000000000003</v>
      </c>
      <c r="T1161" s="54">
        <v>2.0435999999999999E-2</v>
      </c>
      <c r="U1161" s="54">
        <v>0</v>
      </c>
      <c r="V1161" s="54">
        <v>0</v>
      </c>
      <c r="W1161" s="54">
        <v>1.2551429999999999</v>
      </c>
      <c r="X1161" s="54">
        <v>1.5439E-2</v>
      </c>
      <c r="Y1161" s="54">
        <v>1.24075</v>
      </c>
      <c r="Z1161" s="54">
        <v>0</v>
      </c>
      <c r="AA1161" s="54">
        <v>0</v>
      </c>
      <c r="AB1161" s="54">
        <v>0</v>
      </c>
      <c r="AC1161" s="54">
        <v>0</v>
      </c>
      <c r="AD1161" s="54">
        <v>0</v>
      </c>
      <c r="AE1161" s="54">
        <v>83.049715000000006</v>
      </c>
      <c r="AF1161" s="54">
        <v>6.2083219999999999</v>
      </c>
      <c r="AG1161" s="53">
        <v>54.822856000000002</v>
      </c>
      <c r="AH1161" s="53">
        <v>3.4868999999999997E-2</v>
      </c>
      <c r="AI1161" s="54">
        <v>0</v>
      </c>
      <c r="AJ1161" s="54">
        <v>1.243336</v>
      </c>
      <c r="AK1161" s="53">
        <v>1.6018000000000001</v>
      </c>
      <c r="AL1161" s="53">
        <v>0</v>
      </c>
      <c r="AM1161" s="53">
        <v>1.4805E-2</v>
      </c>
      <c r="AN1161" s="53">
        <v>8.2180000000000003E-2</v>
      </c>
      <c r="AO1161" s="53">
        <v>0</v>
      </c>
      <c r="AP1161" s="53">
        <v>1.2610889999999999</v>
      </c>
      <c r="AQ1161" s="53">
        <v>1.1543639999999999</v>
      </c>
      <c r="AR1161" s="53">
        <v>1.9807000000000002E-2</v>
      </c>
      <c r="AS1161" s="53">
        <v>1.9702999999999998E-2</v>
      </c>
      <c r="AT1161" s="53">
        <v>0</v>
      </c>
      <c r="AU1161" s="109">
        <v>0</v>
      </c>
      <c r="AV1161" s="109">
        <v>1.0659999999999999E-2</v>
      </c>
    </row>
    <row r="1162" spans="1:48" x14ac:dyDescent="0.3">
      <c r="A1162" s="9">
        <v>1161</v>
      </c>
      <c r="B1162" s="3">
        <v>43014</v>
      </c>
      <c r="C1162" s="112">
        <v>3.9201039999999998</v>
      </c>
      <c r="D1162" s="54">
        <v>1.1905000000000001E-2</v>
      </c>
      <c r="E1162" s="112">
        <v>1.9236E-2</v>
      </c>
      <c r="F1162" s="54">
        <v>3.502993</v>
      </c>
      <c r="G1162" s="54">
        <v>1.30104</v>
      </c>
      <c r="H1162" s="54">
        <v>3.7798560000000001</v>
      </c>
      <c r="I1162" s="54">
        <v>2.1912999999999998E-2</v>
      </c>
      <c r="J1162" s="54">
        <v>1.3592610000000001</v>
      </c>
      <c r="K1162" s="54">
        <v>0.95872900000000005</v>
      </c>
      <c r="L1162" s="54">
        <v>1.3168949999999999</v>
      </c>
      <c r="M1162" s="54">
        <v>0.12038600000000001</v>
      </c>
      <c r="N1162" s="54">
        <v>0</v>
      </c>
      <c r="O1162" s="54">
        <v>8.8580999999999993E-2</v>
      </c>
      <c r="P1162" s="54">
        <v>5.1203289999999999</v>
      </c>
      <c r="Q1162" s="54">
        <v>0</v>
      </c>
      <c r="R1162" s="54">
        <v>2.0781000000000001E-2</v>
      </c>
      <c r="S1162" s="54">
        <v>2.1427999999999998</v>
      </c>
      <c r="T1162" s="54">
        <v>2.0288E-2</v>
      </c>
      <c r="U1162" s="54">
        <v>0</v>
      </c>
      <c r="V1162" s="54">
        <v>0</v>
      </c>
      <c r="W1162" s="54">
        <v>1.25363</v>
      </c>
      <c r="X1162" s="54">
        <v>1.5422999999999999E-2</v>
      </c>
      <c r="Y1162" s="54">
        <v>1.24444</v>
      </c>
      <c r="Z1162" s="54">
        <v>0</v>
      </c>
      <c r="AA1162" s="54">
        <v>0</v>
      </c>
      <c r="AB1162" s="54">
        <v>0</v>
      </c>
      <c r="AC1162" s="54">
        <v>0</v>
      </c>
      <c r="AD1162" s="54">
        <v>0</v>
      </c>
      <c r="AE1162" s="54">
        <v>83.017824000000005</v>
      </c>
      <c r="AF1162" s="54">
        <v>6.2133070000000004</v>
      </c>
      <c r="AG1162" s="53">
        <v>54.826453999999998</v>
      </c>
      <c r="AH1162" s="53">
        <v>3.4827999999999998E-2</v>
      </c>
      <c r="AI1162" s="54">
        <v>0</v>
      </c>
      <c r="AJ1162" s="54">
        <v>1.2425649999999999</v>
      </c>
      <c r="AK1162" s="53">
        <v>1.6019999999999999</v>
      </c>
      <c r="AL1162" s="53">
        <v>0</v>
      </c>
      <c r="AM1162" s="53">
        <v>1.4773E-2</v>
      </c>
      <c r="AN1162" s="53">
        <v>8.2022999999999999E-2</v>
      </c>
      <c r="AO1162" s="53">
        <v>0</v>
      </c>
      <c r="AP1162" s="53">
        <v>1.2610889999999999</v>
      </c>
      <c r="AQ1162" s="53">
        <v>1.1543639999999999</v>
      </c>
      <c r="AR1162" s="53">
        <v>1.9807000000000002E-2</v>
      </c>
      <c r="AS1162" s="53">
        <v>1.9702999999999998E-2</v>
      </c>
      <c r="AT1162" s="53">
        <v>0</v>
      </c>
      <c r="AU1162" s="109">
        <v>0</v>
      </c>
      <c r="AV1162" s="109">
        <v>1.068E-2</v>
      </c>
    </row>
    <row r="1163" spans="1:48" x14ac:dyDescent="0.3">
      <c r="A1163" s="9">
        <v>1162</v>
      </c>
      <c r="B1163" s="3">
        <v>43013</v>
      </c>
      <c r="C1163" s="112">
        <v>3.9186939999999999</v>
      </c>
      <c r="D1163" s="54">
        <v>1.1901E-2</v>
      </c>
      <c r="E1163" s="112">
        <v>1.9230000000000001E-2</v>
      </c>
      <c r="F1163" s="54">
        <v>3.5030079999999999</v>
      </c>
      <c r="G1163" s="54">
        <v>1.300764</v>
      </c>
      <c r="H1163" s="54">
        <v>3.7740170000000002</v>
      </c>
      <c r="I1163" s="54">
        <v>2.1864999999999999E-2</v>
      </c>
      <c r="J1163" s="54">
        <v>1.36412</v>
      </c>
      <c r="K1163" s="54">
        <v>0.96464099999999997</v>
      </c>
      <c r="L1163" s="54">
        <v>1.3162130000000001</v>
      </c>
      <c r="M1163" s="54">
        <v>0.120351</v>
      </c>
      <c r="N1163" s="54">
        <v>0</v>
      </c>
      <c r="O1163" s="54">
        <v>8.8553000000000007E-2</v>
      </c>
      <c r="P1163" s="54">
        <v>5.1195019999999998</v>
      </c>
      <c r="Q1163" s="54">
        <v>0</v>
      </c>
      <c r="R1163" s="54">
        <v>2.0775999999999999E-2</v>
      </c>
      <c r="S1163" s="54">
        <v>2.1497999999999999</v>
      </c>
      <c r="T1163" s="54">
        <v>2.0183E-2</v>
      </c>
      <c r="U1163" s="54">
        <v>0</v>
      </c>
      <c r="V1163" s="54">
        <v>0</v>
      </c>
      <c r="W1163" s="54">
        <v>1.2540610000000001</v>
      </c>
      <c r="X1163" s="54">
        <v>1.5417999999999999E-2</v>
      </c>
      <c r="Y1163" s="54">
        <v>1.24857</v>
      </c>
      <c r="Z1163" s="54">
        <v>0</v>
      </c>
      <c r="AA1163" s="54">
        <v>0</v>
      </c>
      <c r="AB1163" s="54">
        <v>0</v>
      </c>
      <c r="AC1163" s="54">
        <v>0</v>
      </c>
      <c r="AD1163" s="54">
        <v>0</v>
      </c>
      <c r="AE1163" s="54">
        <v>83.033135000000001</v>
      </c>
      <c r="AF1163" s="54">
        <v>6.218877</v>
      </c>
      <c r="AG1163" s="53">
        <v>54.775258999999998</v>
      </c>
      <c r="AH1163" s="53">
        <v>3.4842999999999999E-2</v>
      </c>
      <c r="AI1163" s="54">
        <v>0</v>
      </c>
      <c r="AJ1163" s="54">
        <v>1.2433650000000001</v>
      </c>
      <c r="AK1163" s="53">
        <v>1.6043000000000003</v>
      </c>
      <c r="AL1163" s="53">
        <v>0</v>
      </c>
      <c r="AM1163" s="53">
        <v>1.4661E-2</v>
      </c>
      <c r="AN1163" s="53">
        <v>8.2006999999999997E-2</v>
      </c>
      <c r="AO1163" s="53">
        <v>0</v>
      </c>
      <c r="AP1163" s="53">
        <v>1.2610889999999999</v>
      </c>
      <c r="AQ1163" s="53">
        <v>1.1543639999999999</v>
      </c>
      <c r="AR1163" s="53">
        <v>1.9807000000000002E-2</v>
      </c>
      <c r="AS1163" s="53">
        <v>1.9702999999999998E-2</v>
      </c>
      <c r="AT1163" s="53">
        <v>0</v>
      </c>
      <c r="AU1163" s="109">
        <v>0</v>
      </c>
      <c r="AV1163" s="109">
        <v>1.0565E-2</v>
      </c>
    </row>
    <row r="1164" spans="1:48" x14ac:dyDescent="0.3">
      <c r="A1164" s="9">
        <v>1163</v>
      </c>
      <c r="B1164" s="3">
        <v>43012</v>
      </c>
      <c r="C1164" s="112">
        <v>3.9173939999999998</v>
      </c>
      <c r="D1164" s="54">
        <v>1.1899E-2</v>
      </c>
      <c r="E1164" s="112">
        <v>1.9222E-2</v>
      </c>
      <c r="F1164" s="54">
        <v>3.5008349999999999</v>
      </c>
      <c r="G1164" s="54">
        <v>1.3012300000000001</v>
      </c>
      <c r="H1164" s="54">
        <v>3.7836850000000002</v>
      </c>
      <c r="I1164" s="54">
        <v>2.1926999999999999E-2</v>
      </c>
      <c r="J1164" s="54">
        <v>1.357332</v>
      </c>
      <c r="K1164" s="54">
        <v>0.96275599999999995</v>
      </c>
      <c r="L1164" s="54">
        <v>1.3168059999999999</v>
      </c>
      <c r="M1164" s="54">
        <v>0.120382</v>
      </c>
      <c r="N1164" s="54">
        <v>0</v>
      </c>
      <c r="O1164" s="54">
        <v>8.8525000000000006E-2</v>
      </c>
      <c r="P1164" s="54">
        <v>5.118538</v>
      </c>
      <c r="Q1164" s="54">
        <v>0</v>
      </c>
      <c r="R1164" s="54">
        <v>2.0695999999999999E-2</v>
      </c>
      <c r="S1164" s="54">
        <v>2.1330999999999998</v>
      </c>
      <c r="T1164" s="54">
        <v>2.0219000000000001E-2</v>
      </c>
      <c r="U1164" s="54">
        <v>0</v>
      </c>
      <c r="V1164" s="54">
        <v>0</v>
      </c>
      <c r="W1164" s="54">
        <v>1.2536890000000001</v>
      </c>
      <c r="X1164" s="54">
        <v>1.5410999999999999E-2</v>
      </c>
      <c r="Y1164" s="54">
        <v>1.2388399999999999</v>
      </c>
      <c r="Z1164" s="54">
        <v>0</v>
      </c>
      <c r="AA1164" s="54">
        <v>0</v>
      </c>
      <c r="AB1164" s="54">
        <v>0</v>
      </c>
      <c r="AC1164" s="54">
        <v>0</v>
      </c>
      <c r="AD1164" s="54">
        <v>0</v>
      </c>
      <c r="AE1164" s="54">
        <v>83.023673000000002</v>
      </c>
      <c r="AF1164" s="54">
        <v>6.200393</v>
      </c>
      <c r="AG1164" s="53">
        <v>54.785739999999997</v>
      </c>
      <c r="AH1164" s="53">
        <v>3.4839000000000002E-2</v>
      </c>
      <c r="AI1164" s="54">
        <v>0</v>
      </c>
      <c r="AJ1164" s="54">
        <v>1.2423329999999999</v>
      </c>
      <c r="AK1164" s="53">
        <v>1.603</v>
      </c>
      <c r="AL1164" s="53">
        <v>0</v>
      </c>
      <c r="AM1164" s="53">
        <v>1.4638E-2</v>
      </c>
      <c r="AN1164" s="53">
        <v>8.1934000000000007E-2</v>
      </c>
      <c r="AO1164" s="53">
        <v>0</v>
      </c>
      <c r="AP1164" s="53">
        <v>1.2610889999999999</v>
      </c>
      <c r="AQ1164" s="53">
        <v>1.1543639999999999</v>
      </c>
      <c r="AR1164" s="53">
        <v>1.9807000000000002E-2</v>
      </c>
      <c r="AS1164" s="53">
        <v>1.9702999999999998E-2</v>
      </c>
      <c r="AT1164" s="53">
        <v>0</v>
      </c>
      <c r="AU1164" s="109">
        <v>0</v>
      </c>
      <c r="AV1164" s="109">
        <v>1.0607E-2</v>
      </c>
    </row>
    <row r="1165" spans="1:48" x14ac:dyDescent="0.3">
      <c r="A1165" s="9">
        <v>1164</v>
      </c>
      <c r="B1165" s="3">
        <v>43011</v>
      </c>
      <c r="C1165" s="112">
        <v>3.9160919999999999</v>
      </c>
      <c r="D1165" s="54">
        <v>1.1896E-2</v>
      </c>
      <c r="E1165" s="112">
        <v>1.9214999999999999E-2</v>
      </c>
      <c r="F1165" s="54">
        <v>3.497465</v>
      </c>
      <c r="G1165" s="54">
        <v>1.299952</v>
      </c>
      <c r="H1165" s="54">
        <v>3.777593</v>
      </c>
      <c r="I1165" s="54">
        <v>2.1878999999999999E-2</v>
      </c>
      <c r="J1165" s="54">
        <v>1.355299</v>
      </c>
      <c r="K1165" s="54">
        <v>0.96157400000000004</v>
      </c>
      <c r="L1165" s="54">
        <v>1.316052</v>
      </c>
      <c r="M1165" s="54">
        <v>0.12034400000000001</v>
      </c>
      <c r="N1165" s="54">
        <v>0</v>
      </c>
      <c r="O1165" s="54">
        <v>8.8496000000000005E-2</v>
      </c>
      <c r="P1165" s="54">
        <v>5.11775</v>
      </c>
      <c r="Q1165" s="54">
        <v>0</v>
      </c>
      <c r="R1165" s="54">
        <v>2.0674000000000001E-2</v>
      </c>
      <c r="S1165" s="54">
        <v>2.1313</v>
      </c>
      <c r="T1165" s="54">
        <v>1.9902E-2</v>
      </c>
      <c r="U1165" s="54">
        <v>0</v>
      </c>
      <c r="V1165" s="54">
        <v>0</v>
      </c>
      <c r="W1165" s="54">
        <v>1.2507440000000001</v>
      </c>
      <c r="X1165" s="54">
        <v>1.5406E-2</v>
      </c>
      <c r="Y1165" s="54">
        <v>1.23777</v>
      </c>
      <c r="Z1165" s="54">
        <v>0</v>
      </c>
      <c r="AA1165" s="54">
        <v>0</v>
      </c>
      <c r="AB1165" s="54">
        <v>0</v>
      </c>
      <c r="AC1165" s="54">
        <v>0</v>
      </c>
      <c r="AD1165" s="54">
        <v>0</v>
      </c>
      <c r="AE1165" s="54">
        <v>83.008191999999994</v>
      </c>
      <c r="AF1165" s="54">
        <v>6.2020660000000003</v>
      </c>
      <c r="AG1165" s="53">
        <v>54.769801000000001</v>
      </c>
      <c r="AH1165" s="53">
        <v>3.4823E-2</v>
      </c>
      <c r="AI1165" s="54">
        <v>0</v>
      </c>
      <c r="AJ1165" s="54">
        <v>1.238971</v>
      </c>
      <c r="AK1165" s="53">
        <v>1.6001999999999998</v>
      </c>
      <c r="AL1165" s="53">
        <v>0</v>
      </c>
      <c r="AM1165" s="53">
        <v>1.4596E-2</v>
      </c>
      <c r="AN1165" s="53">
        <v>8.1964999999999996E-2</v>
      </c>
      <c r="AO1165" s="53">
        <v>0</v>
      </c>
      <c r="AP1165" s="53">
        <v>1.2543759999999999</v>
      </c>
      <c r="AQ1165" s="53">
        <v>1.1543639999999999</v>
      </c>
      <c r="AR1165" s="53">
        <v>1.9696999999999999E-2</v>
      </c>
      <c r="AS1165" s="53">
        <v>1.9684E-2</v>
      </c>
      <c r="AT1165" s="53">
        <v>0</v>
      </c>
      <c r="AU1165" s="109">
        <v>0</v>
      </c>
      <c r="AV1165" s="109">
        <v>1.0577E-2</v>
      </c>
    </row>
    <row r="1166" spans="1:48" x14ac:dyDescent="0.3">
      <c r="A1166" s="9">
        <v>1165</v>
      </c>
      <c r="B1166" s="3">
        <v>43010</v>
      </c>
      <c r="C1166" s="112">
        <v>3.9147799999999999</v>
      </c>
      <c r="D1166" s="54">
        <v>1.1893000000000001E-2</v>
      </c>
      <c r="E1166" s="112">
        <v>1.9207999999999999E-2</v>
      </c>
      <c r="F1166" s="54">
        <v>3.4923359999999999</v>
      </c>
      <c r="G1166" s="54">
        <v>1.2973060000000001</v>
      </c>
      <c r="H1166" s="54">
        <v>3.7519680000000002</v>
      </c>
      <c r="I1166" s="54">
        <v>2.1982000000000002E-2</v>
      </c>
      <c r="J1166" s="54">
        <v>1.341029</v>
      </c>
      <c r="K1166" s="54">
        <v>0.95343299999999997</v>
      </c>
      <c r="L1166" s="54">
        <v>1.314403</v>
      </c>
      <c r="M1166" s="54">
        <v>0.120466</v>
      </c>
      <c r="N1166" s="54">
        <v>0</v>
      </c>
      <c r="O1166" s="54">
        <v>8.8468000000000005E-2</v>
      </c>
      <c r="P1166" s="54">
        <v>5.1167600000000002</v>
      </c>
      <c r="Q1166" s="54">
        <v>0</v>
      </c>
      <c r="R1166" s="54">
        <v>2.0563999999999999E-2</v>
      </c>
      <c r="S1166" s="54">
        <v>2.1082000000000001</v>
      </c>
      <c r="T1166" s="54">
        <v>1.967E-2</v>
      </c>
      <c r="U1166" s="54">
        <v>0</v>
      </c>
      <c r="V1166" s="54">
        <v>0</v>
      </c>
      <c r="W1166" s="54">
        <v>1.25061</v>
      </c>
      <c r="X1166" s="54">
        <v>1.5401E-2</v>
      </c>
      <c r="Y1166" s="54">
        <v>1.2243299999999999</v>
      </c>
      <c r="Z1166" s="54">
        <v>0</v>
      </c>
      <c r="AA1166" s="54">
        <v>0</v>
      </c>
      <c r="AB1166" s="54">
        <v>0</v>
      </c>
      <c r="AC1166" s="54">
        <v>0</v>
      </c>
      <c r="AD1166" s="54">
        <v>0</v>
      </c>
      <c r="AE1166" s="54">
        <v>82.986193</v>
      </c>
      <c r="AF1166" s="54">
        <v>6.1832520000000004</v>
      </c>
      <c r="AG1166" s="53">
        <v>54.714446000000002</v>
      </c>
      <c r="AH1166" s="53">
        <v>3.4793999999999999E-2</v>
      </c>
      <c r="AI1166" s="54">
        <v>0</v>
      </c>
      <c r="AJ1166" s="54">
        <v>1.238931</v>
      </c>
      <c r="AK1166" s="53">
        <v>1.5948</v>
      </c>
      <c r="AL1166" s="53">
        <v>0</v>
      </c>
      <c r="AM1166" s="53">
        <v>1.4697999999999999E-2</v>
      </c>
      <c r="AN1166" s="53">
        <v>8.1632999999999997E-2</v>
      </c>
      <c r="AO1166" s="53">
        <v>0</v>
      </c>
      <c r="AP1166" s="53">
        <v>1.2543759999999999</v>
      </c>
      <c r="AQ1166" s="53">
        <v>1.1543639999999999</v>
      </c>
      <c r="AR1166" s="53">
        <v>1.9696999999999999E-2</v>
      </c>
      <c r="AS1166" s="53">
        <v>1.9684E-2</v>
      </c>
      <c r="AT1166" s="53">
        <v>0</v>
      </c>
      <c r="AU1166" s="109">
        <v>0</v>
      </c>
      <c r="AV1166" s="109">
        <v>1.0596E-2</v>
      </c>
    </row>
    <row r="1167" spans="1:48" x14ac:dyDescent="0.3">
      <c r="A1167" s="9">
        <v>1166</v>
      </c>
      <c r="B1167" s="3">
        <v>43007</v>
      </c>
      <c r="C1167" s="112">
        <v>3.9108529999999999</v>
      </c>
      <c r="D1167" s="54">
        <v>1.1882999999999999E-2</v>
      </c>
      <c r="E1167" s="112">
        <v>1.9188E-2</v>
      </c>
      <c r="F1167" s="54">
        <v>3.4902679999999999</v>
      </c>
      <c r="G1167" s="54">
        <v>1.2961100000000001</v>
      </c>
      <c r="H1167" s="54">
        <v>3.7626270000000002</v>
      </c>
      <c r="I1167" s="54">
        <v>2.2041000000000002E-2</v>
      </c>
      <c r="J1167" s="54">
        <v>1.340535</v>
      </c>
      <c r="K1167" s="54">
        <v>0.94484299999999999</v>
      </c>
      <c r="L1167" s="54">
        <v>1.3134969999999999</v>
      </c>
      <c r="M1167" s="54">
        <v>0.12034400000000001</v>
      </c>
      <c r="N1167" s="54">
        <v>0</v>
      </c>
      <c r="O1167" s="54">
        <v>8.8378999999999999E-2</v>
      </c>
      <c r="P1167" s="54">
        <v>5.1116169999999999</v>
      </c>
      <c r="Q1167" s="54">
        <v>0</v>
      </c>
      <c r="R1167" s="54">
        <v>2.0448999999999998E-2</v>
      </c>
      <c r="S1167" s="54">
        <v>2.0979999999999999</v>
      </c>
      <c r="T1167" s="54">
        <v>1.9583E-2</v>
      </c>
      <c r="U1167" s="54">
        <v>0</v>
      </c>
      <c r="V1167" s="54">
        <v>0</v>
      </c>
      <c r="W1167" s="54">
        <v>1.246936</v>
      </c>
      <c r="X1167" s="54">
        <v>1.5386E-2</v>
      </c>
      <c r="Y1167" s="54">
        <v>1.21868</v>
      </c>
      <c r="Z1167" s="54">
        <v>0</v>
      </c>
      <c r="AA1167" s="54">
        <v>0</v>
      </c>
      <c r="AB1167" s="54">
        <v>0</v>
      </c>
      <c r="AC1167" s="54">
        <v>0</v>
      </c>
      <c r="AD1167" s="54">
        <v>0</v>
      </c>
      <c r="AE1167" s="54">
        <v>82.905181999999996</v>
      </c>
      <c r="AF1167" s="54">
        <v>6.164472</v>
      </c>
      <c r="AG1167" s="53">
        <v>54.725205000000003</v>
      </c>
      <c r="AH1167" s="53">
        <v>3.5002999999999999E-2</v>
      </c>
      <c r="AI1167" s="54">
        <v>0</v>
      </c>
      <c r="AJ1167" s="54">
        <v>1.2356290000000001</v>
      </c>
      <c r="AK1167" s="53">
        <v>1.5858000000000001</v>
      </c>
      <c r="AL1167" s="53">
        <v>0</v>
      </c>
      <c r="AM1167" s="53">
        <v>1.4824E-2</v>
      </c>
      <c r="AN1167" s="53">
        <v>8.1230999999999998E-2</v>
      </c>
      <c r="AO1167" s="53">
        <v>0</v>
      </c>
      <c r="AP1167" s="53">
        <v>1.222137</v>
      </c>
      <c r="AQ1167" s="53">
        <v>1.1543639999999999</v>
      </c>
      <c r="AR1167" s="53">
        <v>1.9449999999999999E-2</v>
      </c>
      <c r="AS1167" s="53">
        <v>1.9650999999999998E-2</v>
      </c>
      <c r="AT1167" s="53">
        <v>0</v>
      </c>
      <c r="AU1167" s="109">
        <v>0</v>
      </c>
      <c r="AV1167" s="109">
        <v>1.069E-2</v>
      </c>
    </row>
    <row r="1168" spans="1:48" x14ac:dyDescent="0.3">
      <c r="A1168" s="9">
        <v>1167</v>
      </c>
      <c r="B1168" s="3">
        <v>43006</v>
      </c>
      <c r="C1168" s="112">
        <v>3.9094479999999998</v>
      </c>
      <c r="D1168" s="54">
        <v>1.1879000000000001E-2</v>
      </c>
      <c r="E1168" s="112">
        <v>1.9179999999999999E-2</v>
      </c>
      <c r="F1168" s="54">
        <v>3.4774069999999999</v>
      </c>
      <c r="G1168" s="54">
        <v>1.2936909999999999</v>
      </c>
      <c r="H1168" s="54">
        <v>3.7559200000000001</v>
      </c>
      <c r="I1168" s="54">
        <v>2.2133E-2</v>
      </c>
      <c r="J1168" s="54">
        <v>1.3241879999999999</v>
      </c>
      <c r="K1168" s="54">
        <v>0.93213299999999999</v>
      </c>
      <c r="L1168" s="54">
        <v>1.311226</v>
      </c>
      <c r="M1168" s="54">
        <v>0.120421</v>
      </c>
      <c r="N1168" s="54">
        <v>0</v>
      </c>
      <c r="O1168" s="54">
        <v>8.8349999999999998E-2</v>
      </c>
      <c r="P1168" s="54">
        <v>5.1099670000000001</v>
      </c>
      <c r="Q1168" s="54">
        <v>0</v>
      </c>
      <c r="R1168" s="54">
        <v>2.0206999999999999E-2</v>
      </c>
      <c r="S1168" s="54">
        <v>2.0674999999999999</v>
      </c>
      <c r="T1168" s="54">
        <v>1.9619999999999999E-2</v>
      </c>
      <c r="U1168" s="54">
        <v>0</v>
      </c>
      <c r="V1168" s="54">
        <v>0</v>
      </c>
      <c r="W1168" s="54">
        <v>1.247576</v>
      </c>
      <c r="X1168" s="54">
        <v>1.5381000000000001E-2</v>
      </c>
      <c r="Y1168" s="54">
        <v>1.2010800000000001</v>
      </c>
      <c r="Z1168" s="54">
        <v>0</v>
      </c>
      <c r="AA1168" s="54">
        <v>0</v>
      </c>
      <c r="AB1168" s="54">
        <v>0</v>
      </c>
      <c r="AC1168" s="54">
        <v>0</v>
      </c>
      <c r="AD1168" s="54">
        <v>0</v>
      </c>
      <c r="AE1168" s="54">
        <v>82.873435000000001</v>
      </c>
      <c r="AF1168" s="54">
        <v>6.1277879999999998</v>
      </c>
      <c r="AG1168" s="53">
        <v>54.653641</v>
      </c>
      <c r="AH1168" s="53">
        <v>3.4986999999999997E-2</v>
      </c>
      <c r="AI1168" s="54">
        <v>0</v>
      </c>
      <c r="AJ1168" s="54">
        <v>1.2361599999999999</v>
      </c>
      <c r="AK1168" s="53">
        <v>1.5758000000000001</v>
      </c>
      <c r="AL1168" s="53">
        <v>0</v>
      </c>
      <c r="AM1168" s="53">
        <v>1.4811E-2</v>
      </c>
      <c r="AN1168" s="53">
        <v>8.0676999999999999E-2</v>
      </c>
      <c r="AO1168" s="53">
        <v>0</v>
      </c>
      <c r="AP1168" s="53">
        <v>1.222137</v>
      </c>
      <c r="AQ1168" s="53">
        <v>1.1447959999999999</v>
      </c>
      <c r="AR1168" s="53">
        <v>1.9449999999999999E-2</v>
      </c>
      <c r="AS1168" s="53">
        <v>1.9650999999999998E-2</v>
      </c>
      <c r="AT1168" s="53">
        <v>0</v>
      </c>
      <c r="AU1168" s="109">
        <v>0</v>
      </c>
      <c r="AV1168" s="109">
        <v>1.0676E-2</v>
      </c>
    </row>
    <row r="1169" spans="1:48" x14ac:dyDescent="0.3">
      <c r="A1169" s="9">
        <v>1168</v>
      </c>
      <c r="B1169" s="3">
        <v>43005</v>
      </c>
      <c r="C1169" s="112">
        <v>3.9081540000000001</v>
      </c>
      <c r="D1169" s="54">
        <v>1.1877E-2</v>
      </c>
      <c r="E1169" s="112">
        <v>1.9174E-2</v>
      </c>
      <c r="F1169" s="54">
        <v>3.4855239999999998</v>
      </c>
      <c r="G1169" s="54">
        <v>1.2953870000000001</v>
      </c>
      <c r="H1169" s="54">
        <v>3.7302930000000001</v>
      </c>
      <c r="I1169" s="54">
        <v>2.2166999999999999E-2</v>
      </c>
      <c r="J1169" s="54">
        <v>1.3591009999999999</v>
      </c>
      <c r="K1169" s="54">
        <v>0.95284100000000005</v>
      </c>
      <c r="L1169" s="54">
        <v>1.3116920000000001</v>
      </c>
      <c r="M1169" s="54">
        <v>0.120227</v>
      </c>
      <c r="N1169" s="54">
        <v>0</v>
      </c>
      <c r="O1169" s="54">
        <v>8.8321999999999998E-2</v>
      </c>
      <c r="P1169" s="54">
        <v>5.1109580000000001</v>
      </c>
      <c r="Q1169" s="54">
        <v>0</v>
      </c>
      <c r="R1169" s="54">
        <v>2.052E-2</v>
      </c>
      <c r="S1169" s="54">
        <v>2.1217000000000001</v>
      </c>
      <c r="T1169" s="54">
        <v>1.9491999999999999E-2</v>
      </c>
      <c r="U1169" s="54">
        <v>0</v>
      </c>
      <c r="V1169" s="54">
        <v>0</v>
      </c>
      <c r="W1169" s="54">
        <v>1.2440119999999999</v>
      </c>
      <c r="X1169" s="54">
        <v>1.5376000000000001E-2</v>
      </c>
      <c r="Y1169" s="54">
        <v>1.2328600000000001</v>
      </c>
      <c r="Z1169" s="54">
        <v>0</v>
      </c>
      <c r="AA1169" s="54">
        <v>0</v>
      </c>
      <c r="AB1169" s="54">
        <v>0</v>
      </c>
      <c r="AC1169" s="54">
        <v>0</v>
      </c>
      <c r="AD1169" s="54">
        <v>0</v>
      </c>
      <c r="AE1169" s="54">
        <v>82.904325999999998</v>
      </c>
      <c r="AF1169" s="54">
        <v>6.1907709999999998</v>
      </c>
      <c r="AG1169" s="53">
        <v>54.597974000000001</v>
      </c>
      <c r="AH1169" s="53">
        <v>3.5436000000000002E-2</v>
      </c>
      <c r="AI1169" s="54">
        <v>0</v>
      </c>
      <c r="AJ1169" s="54">
        <v>1.233357</v>
      </c>
      <c r="AK1169" s="53">
        <v>1.575</v>
      </c>
      <c r="AL1169" s="53">
        <v>0</v>
      </c>
      <c r="AM1169" s="53">
        <v>1.4674E-2</v>
      </c>
      <c r="AN1169" s="53">
        <v>8.097E-2</v>
      </c>
      <c r="AO1169" s="53">
        <v>0</v>
      </c>
      <c r="AP1169" s="53">
        <v>1.222137</v>
      </c>
      <c r="AQ1169" s="53">
        <v>1.1447959999999999</v>
      </c>
      <c r="AR1169" s="53">
        <v>1.9449999999999999E-2</v>
      </c>
      <c r="AS1169" s="53">
        <v>1.9650999999999998E-2</v>
      </c>
      <c r="AT1169" s="53">
        <v>0</v>
      </c>
      <c r="AU1169" s="109">
        <v>0</v>
      </c>
      <c r="AV1169" s="109">
        <v>1.06E-2</v>
      </c>
    </row>
    <row r="1170" spans="1:48" x14ac:dyDescent="0.3">
      <c r="A1170" s="9">
        <v>1169</v>
      </c>
      <c r="B1170" s="3">
        <v>43004</v>
      </c>
      <c r="C1170" s="112">
        <v>3.9068809999999998</v>
      </c>
      <c r="D1170" s="54">
        <v>1.1873E-2</v>
      </c>
      <c r="E1170" s="112">
        <v>1.9165999999999999E-2</v>
      </c>
      <c r="F1170" s="54">
        <v>3.475187</v>
      </c>
      <c r="G1170" s="54">
        <v>1.292905</v>
      </c>
      <c r="H1170" s="54">
        <v>3.715341</v>
      </c>
      <c r="I1170" s="54">
        <v>2.1885999999999999E-2</v>
      </c>
      <c r="J1170" s="54">
        <v>1.335669</v>
      </c>
      <c r="K1170" s="54">
        <v>0.94272800000000001</v>
      </c>
      <c r="L1170" s="54">
        <v>1.3093680000000001</v>
      </c>
      <c r="M1170" s="54">
        <v>0.120272</v>
      </c>
      <c r="N1170" s="54">
        <v>0</v>
      </c>
      <c r="O1170" s="54">
        <v>8.8294999999999998E-2</v>
      </c>
      <c r="P1170" s="54">
        <v>5.1107909999999999</v>
      </c>
      <c r="Q1170" s="54">
        <v>0</v>
      </c>
      <c r="R1170" s="54">
        <v>2.0285000000000001E-2</v>
      </c>
      <c r="S1170" s="54">
        <v>2.0821999999999998</v>
      </c>
      <c r="T1170" s="54">
        <v>1.9344E-2</v>
      </c>
      <c r="U1170" s="54">
        <v>0</v>
      </c>
      <c r="V1170" s="54">
        <v>0</v>
      </c>
      <c r="W1170" s="54">
        <v>1.2445889999999999</v>
      </c>
      <c r="X1170" s="54">
        <v>1.537E-2</v>
      </c>
      <c r="Y1170" s="54">
        <v>1.2099</v>
      </c>
      <c r="Z1170" s="54">
        <v>0</v>
      </c>
      <c r="AA1170" s="54">
        <v>0</v>
      </c>
      <c r="AB1170" s="54">
        <v>0</v>
      </c>
      <c r="AC1170" s="54">
        <v>0</v>
      </c>
      <c r="AD1170" s="54">
        <v>0</v>
      </c>
      <c r="AE1170" s="54">
        <v>82.920762999999994</v>
      </c>
      <c r="AF1170" s="54">
        <v>6.1475540000000004</v>
      </c>
      <c r="AG1170" s="53">
        <v>54.559545</v>
      </c>
      <c r="AH1170" s="53">
        <v>3.5005000000000001E-2</v>
      </c>
      <c r="AI1170" s="54">
        <v>0</v>
      </c>
      <c r="AJ1170" s="54">
        <v>1.233703</v>
      </c>
      <c r="AK1170" s="53">
        <v>1.5647000000000002</v>
      </c>
      <c r="AL1170" s="53">
        <v>0</v>
      </c>
      <c r="AM1170" s="53">
        <v>1.4520999999999999E-2</v>
      </c>
      <c r="AN1170" s="53">
        <v>8.0528000000000002E-2</v>
      </c>
      <c r="AO1170" s="53">
        <v>0</v>
      </c>
      <c r="AP1170" s="53">
        <v>1.22458</v>
      </c>
      <c r="AQ1170" s="53">
        <v>1.1447959999999999</v>
      </c>
      <c r="AR1170" s="53">
        <v>1.9407000000000001E-2</v>
      </c>
      <c r="AS1170" s="53">
        <v>1.9595000000000001E-2</v>
      </c>
      <c r="AT1170" s="53">
        <v>0</v>
      </c>
      <c r="AU1170" s="109">
        <v>0</v>
      </c>
      <c r="AV1170" s="109">
        <v>1.0611000000000001E-2</v>
      </c>
    </row>
    <row r="1171" spans="1:48" x14ac:dyDescent="0.3">
      <c r="A1171" s="9">
        <v>1170</v>
      </c>
      <c r="B1171" s="3">
        <v>43003</v>
      </c>
      <c r="C1171" s="112">
        <v>3.9055430000000002</v>
      </c>
      <c r="D1171" s="54">
        <v>1.187E-2</v>
      </c>
      <c r="E1171" s="112">
        <v>1.9158999999999999E-2</v>
      </c>
      <c r="F1171" s="54">
        <v>3.486863</v>
      </c>
      <c r="G1171" s="54">
        <v>1.2932349999999999</v>
      </c>
      <c r="H1171" s="54">
        <v>3.6879740000000001</v>
      </c>
      <c r="I1171" s="54">
        <v>2.1713E-2</v>
      </c>
      <c r="J1171" s="54">
        <v>1.3585499999999999</v>
      </c>
      <c r="K1171" s="54">
        <v>0.95931599999999995</v>
      </c>
      <c r="L1171" s="54">
        <v>1.3104560000000001</v>
      </c>
      <c r="M1171" s="54">
        <v>0.120196</v>
      </c>
      <c r="N1171" s="54">
        <v>0</v>
      </c>
      <c r="O1171" s="54">
        <v>8.8266999999999998E-2</v>
      </c>
      <c r="P1171" s="54">
        <v>5.1106090000000002</v>
      </c>
      <c r="Q1171" s="54">
        <v>0</v>
      </c>
      <c r="R1171" s="54">
        <v>2.0611999999999998E-2</v>
      </c>
      <c r="S1171" s="54">
        <v>2.1309999999999998</v>
      </c>
      <c r="T1171" s="54">
        <v>1.9647999999999999E-2</v>
      </c>
      <c r="U1171" s="54">
        <v>0</v>
      </c>
      <c r="V1171" s="54">
        <v>0</v>
      </c>
      <c r="W1171" s="54">
        <v>1.245663</v>
      </c>
      <c r="X1171" s="54">
        <v>1.5363999999999999E-2</v>
      </c>
      <c r="Y1171" s="54">
        <v>1.2382200000000001</v>
      </c>
      <c r="Z1171" s="54">
        <v>0</v>
      </c>
      <c r="AA1171" s="54">
        <v>0</v>
      </c>
      <c r="AB1171" s="54">
        <v>0</v>
      </c>
      <c r="AC1171" s="54">
        <v>0</v>
      </c>
      <c r="AD1171" s="54">
        <v>0</v>
      </c>
      <c r="AE1171" s="54">
        <v>82.91283</v>
      </c>
      <c r="AF1171" s="54">
        <v>6.1961709999999997</v>
      </c>
      <c r="AG1171" s="53">
        <v>54.599646999999997</v>
      </c>
      <c r="AH1171" s="53">
        <v>3.5208000000000003E-2</v>
      </c>
      <c r="AI1171" s="54">
        <v>0</v>
      </c>
      <c r="AJ1171" s="54">
        <v>1.2344550000000001</v>
      </c>
      <c r="AK1171" s="53">
        <v>1.58</v>
      </c>
      <c r="AL1171" s="53">
        <v>0</v>
      </c>
      <c r="AM1171" s="53">
        <v>1.4335000000000001E-2</v>
      </c>
      <c r="AN1171" s="53">
        <v>8.0980999999999997E-2</v>
      </c>
      <c r="AO1171" s="53">
        <v>0</v>
      </c>
      <c r="AP1171" s="53">
        <v>1.22458</v>
      </c>
      <c r="AQ1171" s="53">
        <v>1.1447959999999999</v>
      </c>
      <c r="AR1171" s="53">
        <v>1.9407000000000001E-2</v>
      </c>
      <c r="AS1171" s="53">
        <v>1.9595000000000001E-2</v>
      </c>
      <c r="AT1171" s="53">
        <v>0</v>
      </c>
      <c r="AU1171" s="109">
        <v>0</v>
      </c>
      <c r="AV1171" s="109">
        <v>1.0411E-2</v>
      </c>
    </row>
    <row r="1172" spans="1:48" x14ac:dyDescent="0.3">
      <c r="A1172" s="9">
        <v>1171</v>
      </c>
      <c r="B1172" s="3">
        <v>43000</v>
      </c>
      <c r="C1172" s="112">
        <v>3.9016999999999999</v>
      </c>
      <c r="D1172" s="54">
        <v>1.1860000000000001E-2</v>
      </c>
      <c r="E1172" s="112">
        <v>1.9137999999999999E-2</v>
      </c>
      <c r="F1172" s="54">
        <v>3.4848669999999999</v>
      </c>
      <c r="G1172" s="54">
        <v>1.293855</v>
      </c>
      <c r="H1172" s="54">
        <v>3.706115</v>
      </c>
      <c r="I1172" s="54">
        <v>2.1828E-2</v>
      </c>
      <c r="J1172" s="54">
        <v>1.3556060000000001</v>
      </c>
      <c r="K1172" s="54">
        <v>0.96660100000000004</v>
      </c>
      <c r="L1172" s="54">
        <v>1.310729</v>
      </c>
      <c r="M1172" s="54">
        <v>0.120099</v>
      </c>
      <c r="N1172" s="54">
        <v>0</v>
      </c>
      <c r="O1172" s="54">
        <v>8.8178999999999993E-2</v>
      </c>
      <c r="P1172" s="54">
        <v>5.106503</v>
      </c>
      <c r="Q1172" s="54">
        <v>0</v>
      </c>
      <c r="R1172" s="54">
        <v>2.0517000000000001E-2</v>
      </c>
      <c r="S1172" s="54">
        <v>2.1328</v>
      </c>
      <c r="T1172" s="54">
        <v>1.9854E-2</v>
      </c>
      <c r="U1172" s="54">
        <v>0</v>
      </c>
      <c r="V1172" s="54">
        <v>0</v>
      </c>
      <c r="W1172" s="54">
        <v>1.2451840000000001</v>
      </c>
      <c r="X1172" s="54">
        <v>1.5349E-2</v>
      </c>
      <c r="Y1172" s="54">
        <v>1.23936</v>
      </c>
      <c r="Z1172" s="54">
        <v>0</v>
      </c>
      <c r="AA1172" s="54">
        <v>0</v>
      </c>
      <c r="AB1172" s="54">
        <v>0</v>
      </c>
      <c r="AC1172" s="54">
        <v>0</v>
      </c>
      <c r="AD1172" s="54">
        <v>0</v>
      </c>
      <c r="AE1172" s="54">
        <v>82.865340000000003</v>
      </c>
      <c r="AF1172" s="54">
        <v>6.1938370000000003</v>
      </c>
      <c r="AG1172" s="53">
        <v>54.516047999999998</v>
      </c>
      <c r="AH1172" s="53">
        <v>3.5233E-2</v>
      </c>
      <c r="AI1172" s="54">
        <v>0</v>
      </c>
      <c r="AJ1172" s="54">
        <v>1.2343489999999999</v>
      </c>
      <c r="AK1172" s="53">
        <v>1.5852999999999999</v>
      </c>
      <c r="AL1172" s="53">
        <v>0</v>
      </c>
      <c r="AM1172" s="53">
        <v>1.4481000000000001E-2</v>
      </c>
      <c r="AN1172" s="53">
        <v>8.0878000000000005E-2</v>
      </c>
      <c r="AO1172" s="53">
        <v>0</v>
      </c>
      <c r="AP1172" s="53">
        <v>1.22458</v>
      </c>
      <c r="AQ1172" s="53">
        <v>1.1447959999999999</v>
      </c>
      <c r="AR1172" s="53">
        <v>1.9407000000000001E-2</v>
      </c>
      <c r="AS1172" s="53">
        <v>1.9595000000000001E-2</v>
      </c>
      <c r="AT1172" s="53">
        <v>0</v>
      </c>
      <c r="AU1172" s="109">
        <v>0</v>
      </c>
      <c r="AV1172" s="109">
        <v>1.0473E-2</v>
      </c>
    </row>
    <row r="1173" spans="1:48" x14ac:dyDescent="0.3">
      <c r="A1173" s="9">
        <v>1172</v>
      </c>
      <c r="B1173" s="3">
        <v>42999</v>
      </c>
      <c r="C1173" s="112">
        <v>3.9003510000000001</v>
      </c>
      <c r="D1173" s="54">
        <v>1.1856E-2</v>
      </c>
      <c r="E1173" s="112">
        <v>1.9132E-2</v>
      </c>
      <c r="F1173" s="54">
        <v>3.4926919999999999</v>
      </c>
      <c r="G1173" s="54">
        <v>1.2935970000000001</v>
      </c>
      <c r="H1173" s="54">
        <v>3.6803650000000001</v>
      </c>
      <c r="I1173" s="54">
        <v>2.1968000000000001E-2</v>
      </c>
      <c r="J1173" s="54">
        <v>1.3720939999999999</v>
      </c>
      <c r="K1173" s="54">
        <v>0.97106099999999995</v>
      </c>
      <c r="L1173" s="54">
        <v>1.310541</v>
      </c>
      <c r="M1173" s="54">
        <v>0.120042</v>
      </c>
      <c r="N1173" s="54">
        <v>0</v>
      </c>
      <c r="O1173" s="54">
        <v>8.8151999999999994E-2</v>
      </c>
      <c r="P1173" s="54">
        <v>5.1085339999999997</v>
      </c>
      <c r="Q1173" s="54">
        <v>0</v>
      </c>
      <c r="R1173" s="54">
        <v>2.0683E-2</v>
      </c>
      <c r="S1173" s="54">
        <v>2.1600999999999999</v>
      </c>
      <c r="T1173" s="54">
        <v>1.9819E-2</v>
      </c>
      <c r="U1173" s="54">
        <v>0</v>
      </c>
      <c r="V1173" s="54">
        <v>0</v>
      </c>
      <c r="W1173" s="54">
        <v>1.2456210000000001</v>
      </c>
      <c r="X1173" s="54">
        <v>1.5344999999999999E-2</v>
      </c>
      <c r="Y1173" s="54">
        <v>1.2553300000000001</v>
      </c>
      <c r="Z1173" s="54">
        <v>0</v>
      </c>
      <c r="AA1173" s="54">
        <v>0</v>
      </c>
      <c r="AB1173" s="54">
        <v>0</v>
      </c>
      <c r="AC1173" s="54">
        <v>0</v>
      </c>
      <c r="AD1173" s="54">
        <v>0</v>
      </c>
      <c r="AE1173" s="54">
        <v>82.894587000000001</v>
      </c>
      <c r="AF1173" s="54">
        <v>6.2289159999999999</v>
      </c>
      <c r="AG1173" s="53">
        <v>54.520758000000001</v>
      </c>
      <c r="AH1173" s="53">
        <v>3.5290000000000002E-2</v>
      </c>
      <c r="AI1173" s="54">
        <v>0</v>
      </c>
      <c r="AJ1173" s="54">
        <v>1.2347859999999999</v>
      </c>
      <c r="AK1173" s="53">
        <v>1.5862000000000001</v>
      </c>
      <c r="AL1173" s="53">
        <v>0</v>
      </c>
      <c r="AM1173" s="53">
        <v>1.4474000000000001E-2</v>
      </c>
      <c r="AN1173" s="53">
        <v>8.1151000000000001E-2</v>
      </c>
      <c r="AO1173" s="53">
        <v>0</v>
      </c>
      <c r="AP1173" s="53">
        <v>1.22458</v>
      </c>
      <c r="AQ1173" s="53">
        <v>1.1447959999999999</v>
      </c>
      <c r="AR1173" s="53">
        <v>1.9407000000000001E-2</v>
      </c>
      <c r="AS1173" s="53">
        <v>1.9595000000000001E-2</v>
      </c>
      <c r="AT1173" s="53">
        <v>0</v>
      </c>
      <c r="AU1173" s="109">
        <v>0</v>
      </c>
      <c r="AV1173" s="109">
        <v>1.0421E-2</v>
      </c>
    </row>
    <row r="1174" spans="1:48" x14ac:dyDescent="0.3">
      <c r="A1174" s="9">
        <v>1173</v>
      </c>
      <c r="B1174" s="3">
        <v>42998</v>
      </c>
      <c r="C1174" s="112">
        <v>3.899038</v>
      </c>
      <c r="D1174" s="54">
        <v>1.1851E-2</v>
      </c>
      <c r="E1174" s="112">
        <v>1.9125E-2</v>
      </c>
      <c r="F1174" s="54">
        <v>3.486777</v>
      </c>
      <c r="G1174" s="54">
        <v>1.2945199999999999</v>
      </c>
      <c r="H1174" s="54">
        <v>3.6991450000000001</v>
      </c>
      <c r="I1174" s="54">
        <v>2.1968000000000001E-2</v>
      </c>
      <c r="J1174" s="54">
        <v>1.3689910000000001</v>
      </c>
      <c r="K1174" s="54">
        <v>0.97508600000000001</v>
      </c>
      <c r="L1174" s="54">
        <v>1.310826</v>
      </c>
      <c r="M1174" s="54">
        <v>0.12004099999999999</v>
      </c>
      <c r="N1174" s="54">
        <v>0</v>
      </c>
      <c r="O1174" s="54">
        <v>8.8123999999999994E-2</v>
      </c>
      <c r="P1174" s="54">
        <v>5.1075939999999997</v>
      </c>
      <c r="Q1174" s="54">
        <v>0</v>
      </c>
      <c r="R1174" s="54">
        <v>2.0671999999999999E-2</v>
      </c>
      <c r="S1174" s="54">
        <v>2.1522000000000001</v>
      </c>
      <c r="T1174" s="54">
        <v>1.9831000000000001E-2</v>
      </c>
      <c r="U1174" s="54">
        <v>0</v>
      </c>
      <c r="V1174" s="54">
        <v>0</v>
      </c>
      <c r="W1174" s="54">
        <v>1.2449920000000001</v>
      </c>
      <c r="X1174" s="54">
        <v>1.5339E-2</v>
      </c>
      <c r="Y1174" s="54">
        <v>1.25081</v>
      </c>
      <c r="Z1174" s="54">
        <v>0</v>
      </c>
      <c r="AA1174" s="54">
        <v>0</v>
      </c>
      <c r="AB1174" s="54">
        <v>0</v>
      </c>
      <c r="AC1174" s="54">
        <v>0</v>
      </c>
      <c r="AD1174" s="54">
        <v>0</v>
      </c>
      <c r="AE1174" s="54">
        <v>82.875135999999998</v>
      </c>
      <c r="AF1174" s="54">
        <v>6.2216250000000004</v>
      </c>
      <c r="AG1174" s="53">
        <v>54.488902000000003</v>
      </c>
      <c r="AH1174" s="53">
        <v>3.5304000000000002E-2</v>
      </c>
      <c r="AI1174" s="54">
        <v>0</v>
      </c>
      <c r="AJ1174" s="54">
        <v>1.2340139999999999</v>
      </c>
      <c r="AK1174" s="53">
        <v>1.5859000000000001</v>
      </c>
      <c r="AL1174" s="53">
        <v>0</v>
      </c>
      <c r="AM1174" s="53">
        <v>1.4442999999999999E-2</v>
      </c>
      <c r="AN1174" s="53">
        <v>8.1301999999999999E-2</v>
      </c>
      <c r="AO1174" s="53">
        <v>0</v>
      </c>
      <c r="AP1174" s="53">
        <v>1.22458</v>
      </c>
      <c r="AQ1174" s="53">
        <v>1.1447959999999999</v>
      </c>
      <c r="AR1174" s="53">
        <v>1.9407000000000001E-2</v>
      </c>
      <c r="AS1174" s="53">
        <v>1.9595000000000001E-2</v>
      </c>
      <c r="AT1174" s="53">
        <v>0</v>
      </c>
      <c r="AU1174" s="109">
        <v>0</v>
      </c>
      <c r="AV1174" s="109">
        <v>1.0390999999999999E-2</v>
      </c>
    </row>
    <row r="1175" spans="1:48" x14ac:dyDescent="0.3">
      <c r="A1175" s="9">
        <v>1174</v>
      </c>
      <c r="B1175" s="3">
        <v>42997</v>
      </c>
      <c r="C1175" s="112">
        <v>3.8977360000000001</v>
      </c>
      <c r="D1175" s="54">
        <v>1.1847E-2</v>
      </c>
      <c r="E1175" s="112">
        <v>1.9119000000000001E-2</v>
      </c>
      <c r="F1175" s="54">
        <v>3.484016</v>
      </c>
      <c r="G1175" s="54">
        <v>1.2937479999999999</v>
      </c>
      <c r="H1175" s="54">
        <v>3.6646920000000001</v>
      </c>
      <c r="I1175" s="54">
        <v>2.1836999999999999E-2</v>
      </c>
      <c r="J1175" s="54">
        <v>1.385343</v>
      </c>
      <c r="K1175" s="54">
        <v>0.99326599999999998</v>
      </c>
      <c r="L1175" s="54">
        <v>1.3088090000000001</v>
      </c>
      <c r="M1175" s="54">
        <v>0.12002699999999999</v>
      </c>
      <c r="N1175" s="54">
        <v>0</v>
      </c>
      <c r="O1175" s="54">
        <v>8.8095999999999994E-2</v>
      </c>
      <c r="P1175" s="54">
        <v>5.1069940000000003</v>
      </c>
      <c r="Q1175" s="54">
        <v>0</v>
      </c>
      <c r="R1175" s="54">
        <v>2.0955000000000001E-2</v>
      </c>
      <c r="S1175" s="54">
        <v>2.1844999999999999</v>
      </c>
      <c r="T1175" s="54">
        <v>1.9701E-2</v>
      </c>
      <c r="U1175" s="54">
        <v>0</v>
      </c>
      <c r="V1175" s="54">
        <v>0</v>
      </c>
      <c r="W1175" s="54">
        <v>1.245428</v>
      </c>
      <c r="X1175" s="54">
        <v>1.5335E-2</v>
      </c>
      <c r="Y1175" s="54">
        <v>1.2697400000000001</v>
      </c>
      <c r="Z1175" s="54">
        <v>0</v>
      </c>
      <c r="AA1175" s="54">
        <v>0</v>
      </c>
      <c r="AB1175" s="54">
        <v>0</v>
      </c>
      <c r="AC1175" s="54">
        <v>0</v>
      </c>
      <c r="AD1175" s="54">
        <v>0</v>
      </c>
      <c r="AE1175" s="54">
        <v>82.874221000000006</v>
      </c>
      <c r="AF1175" s="54">
        <v>6.2657080000000001</v>
      </c>
      <c r="AG1175" s="53">
        <v>54.391407000000001</v>
      </c>
      <c r="AH1175" s="53">
        <v>3.5548000000000003E-2</v>
      </c>
      <c r="AI1175" s="54">
        <v>0</v>
      </c>
      <c r="AJ1175" s="54">
        <v>1.234316</v>
      </c>
      <c r="AK1175" s="53">
        <v>1.5861000000000001</v>
      </c>
      <c r="AL1175" s="53">
        <v>0</v>
      </c>
      <c r="AM1175" s="53">
        <v>1.4263E-2</v>
      </c>
      <c r="AN1175" s="53">
        <v>8.1664E-2</v>
      </c>
      <c r="AO1175" s="53">
        <v>0</v>
      </c>
      <c r="AP1175" s="53">
        <v>1.23986</v>
      </c>
      <c r="AQ1175" s="53">
        <v>1.1447959999999999</v>
      </c>
      <c r="AR1175" s="53">
        <v>1.9397000000000001E-2</v>
      </c>
      <c r="AS1175" s="53">
        <v>1.9553000000000001E-2</v>
      </c>
      <c r="AT1175" s="53">
        <v>0</v>
      </c>
      <c r="AU1175" s="109">
        <v>0</v>
      </c>
      <c r="AV1175" s="109">
        <v>1.0299000000000001E-2</v>
      </c>
    </row>
    <row r="1176" spans="1:48" x14ac:dyDescent="0.3">
      <c r="A1176" s="9">
        <v>1175</v>
      </c>
      <c r="B1176" s="3">
        <v>42996</v>
      </c>
      <c r="C1176" s="112">
        <v>3.8964439999999998</v>
      </c>
      <c r="D1176" s="54">
        <v>1.1844E-2</v>
      </c>
      <c r="E1176" s="112">
        <v>1.9112000000000001E-2</v>
      </c>
      <c r="F1176" s="54">
        <v>3.4937279999999999</v>
      </c>
      <c r="G1176" s="54">
        <v>1.292988</v>
      </c>
      <c r="H1176" s="54">
        <v>3.6436950000000001</v>
      </c>
      <c r="I1176" s="54">
        <v>2.1888000000000001E-2</v>
      </c>
      <c r="J1176" s="54">
        <v>1.401157</v>
      </c>
      <c r="K1176" s="54">
        <v>1.003004</v>
      </c>
      <c r="L1176" s="54">
        <v>1.309061</v>
      </c>
      <c r="M1176" s="54">
        <v>0.12012200000000001</v>
      </c>
      <c r="N1176" s="54">
        <v>0</v>
      </c>
      <c r="O1176" s="54">
        <v>8.8067999999999994E-2</v>
      </c>
      <c r="P1176" s="54">
        <v>5.1067340000000003</v>
      </c>
      <c r="Q1176" s="54">
        <v>0</v>
      </c>
      <c r="R1176" s="54">
        <v>2.1211000000000001E-2</v>
      </c>
      <c r="S1176" s="54">
        <v>2.2211000000000003</v>
      </c>
      <c r="T1176" s="54">
        <v>1.9373999999999999E-2</v>
      </c>
      <c r="U1176" s="54">
        <v>0</v>
      </c>
      <c r="V1176" s="54">
        <v>0</v>
      </c>
      <c r="W1176" s="54">
        <v>1.2472939999999999</v>
      </c>
      <c r="X1176" s="54">
        <v>1.533E-2</v>
      </c>
      <c r="Y1176" s="54">
        <v>1.29111</v>
      </c>
      <c r="Z1176" s="54">
        <v>0</v>
      </c>
      <c r="AA1176" s="54">
        <v>0</v>
      </c>
      <c r="AB1176" s="54">
        <v>0</v>
      </c>
      <c r="AC1176" s="54">
        <v>0</v>
      </c>
      <c r="AD1176" s="54">
        <v>0</v>
      </c>
      <c r="AE1176" s="54">
        <v>82.796062000000006</v>
      </c>
      <c r="AF1176" s="54">
        <v>6.2970179999999996</v>
      </c>
      <c r="AG1176" s="53">
        <v>54.362118000000002</v>
      </c>
      <c r="AH1176" s="53">
        <v>3.5534000000000003E-2</v>
      </c>
      <c r="AI1176" s="54">
        <v>0</v>
      </c>
      <c r="AJ1176" s="54">
        <v>1.2359849999999999</v>
      </c>
      <c r="AK1176" s="53">
        <v>1.6</v>
      </c>
      <c r="AL1176" s="53">
        <v>0</v>
      </c>
      <c r="AM1176" s="53">
        <v>1.4146000000000001E-2</v>
      </c>
      <c r="AN1176" s="53">
        <v>8.2154000000000005E-2</v>
      </c>
      <c r="AO1176" s="53">
        <v>0</v>
      </c>
      <c r="AP1176" s="53">
        <v>1.23986</v>
      </c>
      <c r="AQ1176" s="53">
        <v>1.1447959999999999</v>
      </c>
      <c r="AR1176" s="53">
        <v>1.9397000000000001E-2</v>
      </c>
      <c r="AS1176" s="53">
        <v>1.9553000000000001E-2</v>
      </c>
      <c r="AT1176" s="53">
        <v>0</v>
      </c>
      <c r="AU1176" s="109">
        <v>0</v>
      </c>
      <c r="AV1176" s="109">
        <v>1.0257E-2</v>
      </c>
    </row>
    <row r="1177" spans="1:48" x14ac:dyDescent="0.3">
      <c r="A1177" s="9">
        <v>1176</v>
      </c>
      <c r="B1177" s="3">
        <v>42993</v>
      </c>
      <c r="C1177" s="112">
        <v>3.892611</v>
      </c>
      <c r="D1177" s="54">
        <v>1.1834000000000001E-2</v>
      </c>
      <c r="E1177" s="112">
        <v>1.9092000000000001E-2</v>
      </c>
      <c r="F1177" s="54">
        <v>3.4949210000000002</v>
      </c>
      <c r="G1177" s="54">
        <v>1.292886</v>
      </c>
      <c r="H1177" s="54">
        <v>3.664377</v>
      </c>
      <c r="I1177" s="54">
        <v>2.1991E-2</v>
      </c>
      <c r="J1177" s="54">
        <v>1.404148</v>
      </c>
      <c r="K1177" s="54">
        <v>1.0013799999999999</v>
      </c>
      <c r="L1177" s="54">
        <v>1.308967</v>
      </c>
      <c r="M1177" s="54">
        <v>0.119974</v>
      </c>
      <c r="N1177" s="54">
        <v>0</v>
      </c>
      <c r="O1177" s="54">
        <v>8.7983000000000006E-2</v>
      </c>
      <c r="P1177" s="54">
        <v>5.1025999999999998</v>
      </c>
      <c r="Q1177" s="54">
        <v>0</v>
      </c>
      <c r="R1177" s="54">
        <v>2.1233999999999999E-2</v>
      </c>
      <c r="S1177" s="54">
        <v>2.2239</v>
      </c>
      <c r="T1177" s="54">
        <v>1.9484000000000001E-2</v>
      </c>
      <c r="U1177" s="54">
        <v>0</v>
      </c>
      <c r="V1177" s="54">
        <v>0</v>
      </c>
      <c r="W1177" s="54">
        <v>1.2465219999999999</v>
      </c>
      <c r="X1177" s="54">
        <v>1.5315E-2</v>
      </c>
      <c r="Y1177" s="54">
        <v>1.2929499999999998</v>
      </c>
      <c r="Z1177" s="54">
        <v>0</v>
      </c>
      <c r="AA1177" s="54">
        <v>0</v>
      </c>
      <c r="AB1177" s="54">
        <v>0</v>
      </c>
      <c r="AC1177" s="54">
        <v>0</v>
      </c>
      <c r="AD1177" s="54">
        <v>0</v>
      </c>
      <c r="AE1177" s="54">
        <v>82.488263000000003</v>
      </c>
      <c r="AF1177" s="54">
        <v>6.2951360000000003</v>
      </c>
      <c r="AG1177" s="53">
        <v>54.160362999999997</v>
      </c>
      <c r="AH1177" s="53">
        <v>3.5520000000000003E-2</v>
      </c>
      <c r="AI1177" s="54">
        <v>0</v>
      </c>
      <c r="AJ1177" s="54">
        <v>1.2351639999999999</v>
      </c>
      <c r="AK1177" s="53">
        <v>1.5963999999999998</v>
      </c>
      <c r="AL1177" s="53">
        <v>0</v>
      </c>
      <c r="AM1177" s="53">
        <v>1.4199E-2</v>
      </c>
      <c r="AN1177" s="53">
        <v>8.1902000000000003E-2</v>
      </c>
      <c r="AO1177" s="53">
        <v>0</v>
      </c>
      <c r="AP1177" s="53">
        <v>1.23986</v>
      </c>
      <c r="AQ1177" s="53">
        <v>1.1447959999999999</v>
      </c>
      <c r="AR1177" s="53">
        <v>1.9397000000000001E-2</v>
      </c>
      <c r="AS1177" s="53">
        <v>1.9553000000000001E-2</v>
      </c>
      <c r="AT1177" s="53">
        <v>0</v>
      </c>
      <c r="AU1177" s="109">
        <v>0</v>
      </c>
      <c r="AV1177" s="109">
        <v>1.0305E-2</v>
      </c>
    </row>
    <row r="1178" spans="1:48" x14ac:dyDescent="0.3">
      <c r="A1178" s="9">
        <v>1177</v>
      </c>
      <c r="B1178" s="3">
        <v>42992</v>
      </c>
      <c r="C1178" s="112">
        <v>3.8913150000000001</v>
      </c>
      <c r="D1178" s="54">
        <v>1.183E-2</v>
      </c>
      <c r="E1178" s="112">
        <v>1.9085000000000001E-2</v>
      </c>
      <c r="F1178" s="54">
        <v>3.4891480000000001</v>
      </c>
      <c r="G1178" s="54">
        <v>1.29094</v>
      </c>
      <c r="H1178" s="54">
        <v>3.6455310000000001</v>
      </c>
      <c r="I1178" s="54">
        <v>2.2034000000000002E-2</v>
      </c>
      <c r="J1178" s="54">
        <v>1.4036850000000001</v>
      </c>
      <c r="K1178" s="54">
        <v>1.000405</v>
      </c>
      <c r="L1178" s="54">
        <v>1.3066549999999999</v>
      </c>
      <c r="M1178" s="54">
        <v>0.119908</v>
      </c>
      <c r="N1178" s="54">
        <v>0</v>
      </c>
      <c r="O1178" s="54">
        <v>8.7954000000000004E-2</v>
      </c>
      <c r="P1178" s="54">
        <v>5.1021650000000003</v>
      </c>
      <c r="Q1178" s="54">
        <v>0</v>
      </c>
      <c r="R1178" s="54">
        <v>2.1274000000000001E-2</v>
      </c>
      <c r="S1178" s="54">
        <v>2.2313999999999998</v>
      </c>
      <c r="T1178" s="54">
        <v>1.9400000000000001E-2</v>
      </c>
      <c r="U1178" s="54">
        <v>0</v>
      </c>
      <c r="V1178" s="54">
        <v>0</v>
      </c>
      <c r="W1178" s="54">
        <v>1.246764</v>
      </c>
      <c r="X1178" s="54">
        <v>1.5309E-2</v>
      </c>
      <c r="Y1178" s="54">
        <v>1.2973299999999999</v>
      </c>
      <c r="Z1178" s="54">
        <v>0</v>
      </c>
      <c r="AA1178" s="54">
        <v>0</v>
      </c>
      <c r="AB1178" s="54">
        <v>0</v>
      </c>
      <c r="AC1178" s="54">
        <v>0</v>
      </c>
      <c r="AD1178" s="54">
        <v>0</v>
      </c>
      <c r="AE1178" s="54">
        <v>82.405354000000003</v>
      </c>
      <c r="AF1178" s="54">
        <v>6.2934559999999999</v>
      </c>
      <c r="AG1178" s="53">
        <v>53.981720000000003</v>
      </c>
      <c r="AH1178" s="53">
        <v>3.5624999999999997E-2</v>
      </c>
      <c r="AI1178" s="54">
        <v>0</v>
      </c>
      <c r="AJ1178" s="54">
        <v>1.235311</v>
      </c>
      <c r="AK1178" s="53">
        <v>1.6018000000000001</v>
      </c>
      <c r="AL1178" s="53">
        <v>0</v>
      </c>
      <c r="AM1178" s="53">
        <v>1.414E-2</v>
      </c>
      <c r="AN1178" s="53">
        <v>8.2063999999999998E-2</v>
      </c>
      <c r="AO1178" s="53">
        <v>0</v>
      </c>
      <c r="AP1178" s="53">
        <v>1.23986</v>
      </c>
      <c r="AQ1178" s="53">
        <v>1.1447959999999999</v>
      </c>
      <c r="AR1178" s="53">
        <v>1.9397000000000001E-2</v>
      </c>
      <c r="AS1178" s="53">
        <v>1.9553000000000001E-2</v>
      </c>
      <c r="AT1178" s="53">
        <v>0</v>
      </c>
      <c r="AU1178" s="109">
        <v>0</v>
      </c>
      <c r="AV1178" s="109">
        <v>1.0227E-2</v>
      </c>
    </row>
    <row r="1179" spans="1:48" x14ac:dyDescent="0.3">
      <c r="A1179" s="9">
        <v>1178</v>
      </c>
      <c r="B1179" s="3">
        <v>42991</v>
      </c>
      <c r="C1179" s="112">
        <v>3.8900100000000002</v>
      </c>
      <c r="D1179" s="54">
        <v>1.1827000000000001E-2</v>
      </c>
      <c r="E1179" s="112">
        <v>1.908E-2</v>
      </c>
      <c r="F1179" s="54">
        <v>3.489125</v>
      </c>
      <c r="G1179" s="54">
        <v>1.2921309999999999</v>
      </c>
      <c r="H1179" s="54">
        <v>3.6389309999999999</v>
      </c>
      <c r="I1179" s="54">
        <v>2.1915E-2</v>
      </c>
      <c r="J1179" s="54">
        <v>1.416423</v>
      </c>
      <c r="K1179" s="54">
        <v>1.004937</v>
      </c>
      <c r="L1179" s="54">
        <v>1.3071170000000001</v>
      </c>
      <c r="M1179" s="54">
        <v>0.11978</v>
      </c>
      <c r="N1179" s="54">
        <v>0</v>
      </c>
      <c r="O1179" s="54">
        <v>8.7926000000000004E-2</v>
      </c>
      <c r="P1179" s="54">
        <v>5.1013339999999996</v>
      </c>
      <c r="Q1179" s="54">
        <v>0</v>
      </c>
      <c r="R1179" s="54">
        <v>2.1418E-2</v>
      </c>
      <c r="S1179" s="54">
        <v>2.2549999999999999</v>
      </c>
      <c r="T1179" s="54">
        <v>1.9383999999999998E-2</v>
      </c>
      <c r="U1179" s="54">
        <v>0</v>
      </c>
      <c r="V1179" s="54">
        <v>0</v>
      </c>
      <c r="W1179" s="54">
        <v>1.2448189999999999</v>
      </c>
      <c r="X1179" s="54">
        <v>1.5304999999999999E-2</v>
      </c>
      <c r="Y1179" s="54">
        <v>1.3109599999999999</v>
      </c>
      <c r="Z1179" s="54">
        <v>0</v>
      </c>
      <c r="AA1179" s="54">
        <v>0</v>
      </c>
      <c r="AB1179" s="54">
        <v>0</v>
      </c>
      <c r="AC1179" s="54">
        <v>0</v>
      </c>
      <c r="AD1179" s="54">
        <v>0</v>
      </c>
      <c r="AE1179" s="54">
        <v>82.401295000000005</v>
      </c>
      <c r="AF1179" s="54">
        <v>6.3241149999999999</v>
      </c>
      <c r="AG1179" s="53">
        <v>54.005989</v>
      </c>
      <c r="AH1179" s="53">
        <v>3.5617000000000003E-2</v>
      </c>
      <c r="AI1179" s="54">
        <v>0</v>
      </c>
      <c r="AJ1179" s="54">
        <v>1.2336739999999999</v>
      </c>
      <c r="AK1179" s="53">
        <v>1.6059000000000001</v>
      </c>
      <c r="AL1179" s="53">
        <v>0</v>
      </c>
      <c r="AM1179" s="53">
        <v>1.4133E-2</v>
      </c>
      <c r="AN1179" s="53">
        <v>8.2325999999999996E-2</v>
      </c>
      <c r="AO1179" s="53">
        <v>0</v>
      </c>
      <c r="AP1179" s="53">
        <v>1.23986</v>
      </c>
      <c r="AQ1179" s="53">
        <v>1.1447959999999999</v>
      </c>
      <c r="AR1179" s="53">
        <v>1.9397000000000001E-2</v>
      </c>
      <c r="AS1179" s="53">
        <v>1.9553000000000001E-2</v>
      </c>
      <c r="AT1179" s="53">
        <v>0</v>
      </c>
      <c r="AU1179" s="109">
        <v>0</v>
      </c>
      <c r="AV1179" s="109">
        <v>1.0191E-2</v>
      </c>
    </row>
    <row r="1180" spans="1:48" x14ac:dyDescent="0.3">
      <c r="A1180" s="9">
        <v>1179</v>
      </c>
      <c r="B1180" s="3">
        <v>42990</v>
      </c>
      <c r="C1180" s="112">
        <v>3.8886090000000002</v>
      </c>
      <c r="D1180" s="54">
        <v>1.1823999999999999E-2</v>
      </c>
      <c r="E1180" s="112">
        <v>1.9073E-2</v>
      </c>
      <c r="F1180" s="54">
        <v>3.4893489999999998</v>
      </c>
      <c r="G1180" s="54">
        <v>1.290708</v>
      </c>
      <c r="H1180" s="54">
        <v>3.611046</v>
      </c>
      <c r="I1180" s="54">
        <v>2.1860000000000001E-2</v>
      </c>
      <c r="J1180" s="54">
        <v>1.416723</v>
      </c>
      <c r="K1180" s="54">
        <v>1.0104379999999999</v>
      </c>
      <c r="L1180" s="54">
        <v>1.3061130000000001</v>
      </c>
      <c r="M1180" s="54">
        <v>0.119797</v>
      </c>
      <c r="N1180" s="54">
        <v>0</v>
      </c>
      <c r="O1180" s="54">
        <v>8.7901000000000007E-2</v>
      </c>
      <c r="P1180" s="54">
        <v>5.1000759999999996</v>
      </c>
      <c r="Q1180" s="54">
        <v>0</v>
      </c>
      <c r="R1180" s="54">
        <v>2.1420000000000002E-2</v>
      </c>
      <c r="S1180" s="54">
        <v>2.2616000000000001</v>
      </c>
      <c r="T1180" s="54">
        <v>1.9147999999999998E-2</v>
      </c>
      <c r="U1180" s="54">
        <v>0</v>
      </c>
      <c r="V1180" s="54">
        <v>0</v>
      </c>
      <c r="W1180" s="54">
        <v>1.243169</v>
      </c>
      <c r="X1180" s="54">
        <v>1.5317000000000001E-2</v>
      </c>
      <c r="Y1180" s="54">
        <v>1.31545</v>
      </c>
      <c r="Z1180" s="54">
        <v>0</v>
      </c>
      <c r="AA1180" s="54">
        <v>0</v>
      </c>
      <c r="AB1180" s="54">
        <v>0</v>
      </c>
      <c r="AC1180" s="54">
        <v>0</v>
      </c>
      <c r="AD1180" s="54">
        <v>0</v>
      </c>
      <c r="AE1180" s="54">
        <v>82.612904</v>
      </c>
      <c r="AF1180" s="54">
        <v>6.4952690000000004</v>
      </c>
      <c r="AG1180" s="53">
        <v>53.997235000000003</v>
      </c>
      <c r="AH1180" s="53">
        <v>3.5595000000000002E-2</v>
      </c>
      <c r="AI1180" s="54">
        <v>0</v>
      </c>
      <c r="AJ1180" s="54">
        <v>1.232502</v>
      </c>
      <c r="AK1180" s="53">
        <v>1.6060000000000001</v>
      </c>
      <c r="AL1180" s="53">
        <v>0</v>
      </c>
      <c r="AM1180" s="53">
        <v>1.3919000000000001E-2</v>
      </c>
      <c r="AN1180" s="53">
        <v>8.2482E-2</v>
      </c>
      <c r="AO1180" s="53">
        <v>0</v>
      </c>
      <c r="AP1180" s="53">
        <v>1.232394</v>
      </c>
      <c r="AQ1180" s="53">
        <v>1.1447959999999999</v>
      </c>
      <c r="AR1180" s="53">
        <v>1.9342999999999999E-2</v>
      </c>
      <c r="AS1180" s="53">
        <v>1.9552E-2</v>
      </c>
      <c r="AT1180" s="53">
        <v>0</v>
      </c>
      <c r="AU1180" s="109">
        <v>0</v>
      </c>
      <c r="AV1180" s="109">
        <v>1.0085999999999999E-2</v>
      </c>
    </row>
    <row r="1181" spans="1:48" x14ac:dyDescent="0.3">
      <c r="A1181" s="9">
        <v>1180</v>
      </c>
      <c r="B1181" s="3">
        <v>42989</v>
      </c>
      <c r="C1181" s="112">
        <v>3.8873030000000002</v>
      </c>
      <c r="D1181" s="54">
        <v>1.1820000000000001E-2</v>
      </c>
      <c r="E1181" s="112">
        <v>1.9067000000000001E-2</v>
      </c>
      <c r="F1181" s="54">
        <v>3.4864169999999999</v>
      </c>
      <c r="G1181" s="54">
        <v>1.2883640000000001</v>
      </c>
      <c r="H1181" s="54">
        <v>3.621861</v>
      </c>
      <c r="I1181" s="54">
        <v>2.2187999999999999E-2</v>
      </c>
      <c r="J1181" s="54">
        <v>1.401238</v>
      </c>
      <c r="K1181" s="54">
        <v>1.008615</v>
      </c>
      <c r="L1181" s="54">
        <v>1.3051820000000001</v>
      </c>
      <c r="M1181" s="54">
        <v>0.119684</v>
      </c>
      <c r="N1181" s="54">
        <v>0</v>
      </c>
      <c r="O1181" s="54">
        <v>8.7873999999999994E-2</v>
      </c>
      <c r="P1181" s="54">
        <v>5.0973870000000003</v>
      </c>
      <c r="Q1181" s="54">
        <v>0</v>
      </c>
      <c r="R1181" s="54">
        <v>2.1218999999999998E-2</v>
      </c>
      <c r="S1181" s="54">
        <v>2.2351000000000001</v>
      </c>
      <c r="T1181" s="54">
        <v>1.8939999999999999E-2</v>
      </c>
      <c r="U1181" s="54">
        <v>0</v>
      </c>
      <c r="V1181" s="54">
        <v>0</v>
      </c>
      <c r="W1181" s="54">
        <v>1.2447360000000001</v>
      </c>
      <c r="X1181" s="54">
        <v>1.5311999999999999E-2</v>
      </c>
      <c r="Y1181" s="54">
        <v>1.30016</v>
      </c>
      <c r="Z1181" s="54">
        <v>0</v>
      </c>
      <c r="AA1181" s="54">
        <v>0</v>
      </c>
      <c r="AB1181" s="54">
        <v>0</v>
      </c>
      <c r="AC1181" s="54">
        <v>0</v>
      </c>
      <c r="AD1181" s="54">
        <v>0</v>
      </c>
      <c r="AE1181" s="54">
        <v>82.576339000000004</v>
      </c>
      <c r="AF1181" s="54">
        <v>6.4624459999999999</v>
      </c>
      <c r="AG1181" s="53">
        <v>53.969341</v>
      </c>
      <c r="AH1181" s="53">
        <v>3.5564999999999999E-2</v>
      </c>
      <c r="AI1181" s="54">
        <v>0</v>
      </c>
      <c r="AJ1181" s="54">
        <v>1.233452</v>
      </c>
      <c r="AK1181" s="53">
        <v>1.5995999999999999</v>
      </c>
      <c r="AL1181" s="53">
        <v>0</v>
      </c>
      <c r="AM1181" s="53">
        <v>1.4154999999999999E-2</v>
      </c>
      <c r="AN1181" s="53">
        <v>8.2250000000000004E-2</v>
      </c>
      <c r="AO1181" s="53">
        <v>0</v>
      </c>
      <c r="AP1181" s="53">
        <v>1.232394</v>
      </c>
      <c r="AQ1181" s="53">
        <v>1.1447959999999999</v>
      </c>
      <c r="AR1181" s="53">
        <v>1.9342999999999999E-2</v>
      </c>
      <c r="AS1181" s="53">
        <v>1.9552E-2</v>
      </c>
      <c r="AT1181" s="53">
        <v>0</v>
      </c>
      <c r="AU1181" s="109">
        <v>0</v>
      </c>
      <c r="AV1181" s="109">
        <v>1.0111999999999999E-2</v>
      </c>
    </row>
    <row r="1182" spans="1:48" x14ac:dyDescent="0.3">
      <c r="A1182" s="9">
        <v>1181</v>
      </c>
      <c r="B1182" s="3">
        <v>42986</v>
      </c>
      <c r="C1182" s="112">
        <v>3.8834559999999998</v>
      </c>
      <c r="D1182" s="54">
        <v>1.1809999999999999E-2</v>
      </c>
      <c r="E1182" s="112">
        <v>1.9047000000000001E-2</v>
      </c>
      <c r="F1182" s="54">
        <v>3.491123</v>
      </c>
      <c r="G1182" s="54">
        <v>1.2884990000000001</v>
      </c>
      <c r="H1182" s="54">
        <v>3.630217</v>
      </c>
      <c r="I1182" s="54">
        <v>2.2065999999999999E-2</v>
      </c>
      <c r="J1182" s="54">
        <v>1.4139429999999999</v>
      </c>
      <c r="K1182" s="54">
        <v>1.0166170000000001</v>
      </c>
      <c r="L1182" s="54">
        <v>1.3054250000000001</v>
      </c>
      <c r="M1182" s="54">
        <v>0.119698</v>
      </c>
      <c r="N1182" s="54">
        <v>0</v>
      </c>
      <c r="O1182" s="54">
        <v>8.7777999999999995E-2</v>
      </c>
      <c r="P1182" s="54">
        <v>5.092117</v>
      </c>
      <c r="Q1182" s="54">
        <v>0</v>
      </c>
      <c r="R1182" s="54">
        <v>2.1381000000000001E-2</v>
      </c>
      <c r="S1182" s="54">
        <v>2.2524999999999999</v>
      </c>
      <c r="T1182" s="54">
        <v>1.916E-2</v>
      </c>
      <c r="U1182" s="54">
        <v>0</v>
      </c>
      <c r="V1182" s="54">
        <v>0</v>
      </c>
      <c r="W1182" s="54">
        <v>1.2455270000000001</v>
      </c>
      <c r="X1182" s="54">
        <v>1.5297E-2</v>
      </c>
      <c r="Y1182" s="54">
        <v>1.31057</v>
      </c>
      <c r="Z1182" s="54">
        <v>0</v>
      </c>
      <c r="AA1182" s="54">
        <v>0</v>
      </c>
      <c r="AB1182" s="54">
        <v>0</v>
      </c>
      <c r="AC1182" s="54">
        <v>0</v>
      </c>
      <c r="AD1182" s="54">
        <v>0</v>
      </c>
      <c r="AE1182" s="54">
        <v>82.488286000000002</v>
      </c>
      <c r="AF1182" s="54">
        <v>6.4766440000000003</v>
      </c>
      <c r="AG1182" s="53">
        <v>53.987167999999997</v>
      </c>
      <c r="AH1182" s="53">
        <v>3.5643000000000001E-2</v>
      </c>
      <c r="AI1182" s="54">
        <v>0</v>
      </c>
      <c r="AJ1182" s="54">
        <v>1.2341279999999999</v>
      </c>
      <c r="AK1182" s="53">
        <v>1.5936999999999999</v>
      </c>
      <c r="AL1182" s="53">
        <v>0</v>
      </c>
      <c r="AM1182" s="53">
        <v>1.4271000000000001E-2</v>
      </c>
      <c r="AN1182" s="53">
        <v>8.2376000000000005E-2</v>
      </c>
      <c r="AO1182" s="53">
        <v>0</v>
      </c>
      <c r="AP1182" s="53">
        <v>1.232394</v>
      </c>
      <c r="AQ1182" s="53">
        <v>1.1447959999999999</v>
      </c>
      <c r="AR1182" s="53">
        <v>1.9342999999999999E-2</v>
      </c>
      <c r="AS1182" s="53">
        <v>1.9552E-2</v>
      </c>
      <c r="AT1182" s="53">
        <v>0</v>
      </c>
      <c r="AU1182" s="109">
        <v>0</v>
      </c>
      <c r="AV1182" s="109">
        <v>1.0279999999999999E-2</v>
      </c>
    </row>
    <row r="1183" spans="1:48" x14ac:dyDescent="0.3">
      <c r="A1183" s="9">
        <v>1182</v>
      </c>
      <c r="B1183" s="3">
        <v>42985</v>
      </c>
      <c r="C1183" s="112">
        <v>3.8821469999999998</v>
      </c>
      <c r="D1183" s="54">
        <v>1.1806000000000001E-2</v>
      </c>
      <c r="E1183" s="112">
        <v>1.9040999999999999E-2</v>
      </c>
      <c r="F1183" s="54">
        <v>3.4866959999999998</v>
      </c>
      <c r="G1183" s="54">
        <v>1.2868790000000001</v>
      </c>
      <c r="H1183" s="54">
        <v>3.648889</v>
      </c>
      <c r="I1183" s="54">
        <v>2.2162999999999999E-2</v>
      </c>
      <c r="J1183" s="54">
        <v>1.4111750000000001</v>
      </c>
      <c r="K1183" s="54">
        <v>1.008316</v>
      </c>
      <c r="L1183" s="54">
        <v>1.303958</v>
      </c>
      <c r="M1183" s="54">
        <v>0.119672</v>
      </c>
      <c r="N1183" s="54">
        <v>0</v>
      </c>
      <c r="O1183" s="54">
        <v>8.7749999999999995E-2</v>
      </c>
      <c r="P1183" s="54">
        <v>5.0904309999999997</v>
      </c>
      <c r="Q1183" s="54">
        <v>0</v>
      </c>
      <c r="R1183" s="54">
        <v>2.1208999999999999E-2</v>
      </c>
      <c r="S1183" s="54">
        <v>2.2443999999999997</v>
      </c>
      <c r="T1183" s="54">
        <v>1.9192000000000001E-2</v>
      </c>
      <c r="U1183" s="54">
        <v>0</v>
      </c>
      <c r="V1183" s="54">
        <v>0</v>
      </c>
      <c r="W1183" s="54">
        <v>1.2439579999999999</v>
      </c>
      <c r="X1183" s="54">
        <v>1.5292E-2</v>
      </c>
      <c r="Y1183" s="54">
        <v>1.3058800000000002</v>
      </c>
      <c r="Z1183" s="54">
        <v>0</v>
      </c>
      <c r="AA1183" s="54">
        <v>0</v>
      </c>
      <c r="AB1183" s="54">
        <v>0</v>
      </c>
      <c r="AC1183" s="54">
        <v>0</v>
      </c>
      <c r="AD1183" s="54">
        <v>0</v>
      </c>
      <c r="AE1183" s="54">
        <v>82.461022</v>
      </c>
      <c r="AF1183" s="54">
        <v>6.4747199999999996</v>
      </c>
      <c r="AG1183" s="53">
        <v>53.960954999999998</v>
      </c>
      <c r="AH1183" s="53">
        <v>3.5517E-2</v>
      </c>
      <c r="AI1183" s="54">
        <v>0</v>
      </c>
      <c r="AJ1183" s="54">
        <v>1.2327969999999999</v>
      </c>
      <c r="AK1183" s="53">
        <v>1.5867</v>
      </c>
      <c r="AL1183" s="53">
        <v>0</v>
      </c>
      <c r="AM1183" s="53">
        <v>1.4293E-2</v>
      </c>
      <c r="AN1183" s="53">
        <v>8.1993999999999997E-2</v>
      </c>
      <c r="AO1183" s="53">
        <v>0</v>
      </c>
      <c r="AP1183" s="53">
        <v>1.232394</v>
      </c>
      <c r="AQ1183" s="53">
        <v>1.1447959999999999</v>
      </c>
      <c r="AR1183" s="53">
        <v>1.9342999999999999E-2</v>
      </c>
      <c r="AS1183" s="53">
        <v>1.9552E-2</v>
      </c>
      <c r="AT1183" s="53">
        <v>0</v>
      </c>
      <c r="AU1183" s="109">
        <v>0</v>
      </c>
      <c r="AV1183" s="109">
        <v>1.0326999999999999E-2</v>
      </c>
    </row>
    <row r="1184" spans="1:48" x14ac:dyDescent="0.3">
      <c r="A1184" s="9">
        <v>1183</v>
      </c>
      <c r="B1184" s="3">
        <v>42984</v>
      </c>
      <c r="C1184" s="112">
        <v>3.8807290000000001</v>
      </c>
      <c r="D1184" s="54">
        <v>1.1802999999999999E-2</v>
      </c>
      <c r="E1184" s="112">
        <v>1.9033999999999999E-2</v>
      </c>
      <c r="F1184" s="54">
        <v>3.4823149999999998</v>
      </c>
      <c r="G1184" s="54">
        <v>1.2852980000000001</v>
      </c>
      <c r="H1184" s="54">
        <v>3.6444740000000002</v>
      </c>
      <c r="I1184" s="54">
        <v>2.2071E-2</v>
      </c>
      <c r="J1184" s="54">
        <v>1.3998250000000001</v>
      </c>
      <c r="K1184" s="54">
        <v>0.99607800000000002</v>
      </c>
      <c r="L1184" s="54">
        <v>1.3034539999999999</v>
      </c>
      <c r="M1184" s="54">
        <v>0.119565</v>
      </c>
      <c r="N1184" s="54">
        <v>0</v>
      </c>
      <c r="O1184" s="54">
        <v>8.7719000000000005E-2</v>
      </c>
      <c r="P1184" s="54">
        <v>5.0892989999999996</v>
      </c>
      <c r="Q1184" s="54">
        <v>0</v>
      </c>
      <c r="R1184" s="54">
        <v>2.1100000000000001E-2</v>
      </c>
      <c r="S1184" s="54">
        <v>2.2271999999999998</v>
      </c>
      <c r="T1184" s="54">
        <v>1.9064999999999999E-2</v>
      </c>
      <c r="U1184" s="54">
        <v>0</v>
      </c>
      <c r="V1184" s="54">
        <v>0</v>
      </c>
      <c r="W1184" s="54">
        <v>1.2469349999999999</v>
      </c>
      <c r="X1184" s="54">
        <v>1.5287E-2</v>
      </c>
      <c r="Y1184" s="54">
        <v>1.2958400000000001</v>
      </c>
      <c r="Z1184" s="54">
        <v>0</v>
      </c>
      <c r="AA1184" s="54">
        <v>0</v>
      </c>
      <c r="AB1184" s="54">
        <v>0</v>
      </c>
      <c r="AC1184" s="54">
        <v>0</v>
      </c>
      <c r="AD1184" s="54">
        <v>0</v>
      </c>
      <c r="AE1184" s="54">
        <v>82.453428000000002</v>
      </c>
      <c r="AF1184" s="54">
        <v>6.4618659999999997</v>
      </c>
      <c r="AG1184" s="53">
        <v>53.953574000000003</v>
      </c>
      <c r="AH1184" s="53">
        <v>3.5520999999999997E-2</v>
      </c>
      <c r="AI1184" s="54">
        <v>0</v>
      </c>
      <c r="AJ1184" s="54">
        <v>1.2354430000000001</v>
      </c>
      <c r="AK1184" s="53">
        <v>1.5861000000000001</v>
      </c>
      <c r="AL1184" s="53">
        <v>0</v>
      </c>
      <c r="AM1184" s="53">
        <v>1.4323000000000001E-2</v>
      </c>
      <c r="AN1184" s="53">
        <v>8.1655000000000005E-2</v>
      </c>
      <c r="AO1184" s="53">
        <v>0</v>
      </c>
      <c r="AP1184" s="53">
        <v>1.232394</v>
      </c>
      <c r="AQ1184" s="53">
        <v>1.1447959999999999</v>
      </c>
      <c r="AR1184" s="53">
        <v>1.9342999999999999E-2</v>
      </c>
      <c r="AS1184" s="53">
        <v>1.9552E-2</v>
      </c>
      <c r="AT1184" s="53">
        <v>0</v>
      </c>
      <c r="AU1184" s="109">
        <v>0</v>
      </c>
      <c r="AV1184" s="109">
        <v>1.0274999999999999E-2</v>
      </c>
    </row>
    <row r="1185" spans="1:48" x14ac:dyDescent="0.3">
      <c r="A1185" s="9">
        <v>1184</v>
      </c>
      <c r="B1185" s="3">
        <v>42983</v>
      </c>
      <c r="C1185" s="112">
        <v>3.8794309999999999</v>
      </c>
      <c r="D1185" s="54">
        <v>1.18E-2</v>
      </c>
      <c r="E1185" s="112">
        <v>1.9026999999999999E-2</v>
      </c>
      <c r="F1185" s="54">
        <v>3.4713229999999999</v>
      </c>
      <c r="G1185" s="54">
        <v>1.28467</v>
      </c>
      <c r="H1185" s="54">
        <v>3.6381890000000001</v>
      </c>
      <c r="I1185" s="54">
        <v>2.1899999999999999E-2</v>
      </c>
      <c r="J1185" s="54">
        <v>1.417529</v>
      </c>
      <c r="K1185" s="54">
        <v>0.998166</v>
      </c>
      <c r="L1185" s="54">
        <v>1.3010949999999999</v>
      </c>
      <c r="M1185" s="54">
        <v>0.119676</v>
      </c>
      <c r="N1185" s="54">
        <v>0</v>
      </c>
      <c r="O1185" s="54">
        <v>8.7692999999999993E-2</v>
      </c>
      <c r="P1185" s="54">
        <v>5.0886670000000001</v>
      </c>
      <c r="Q1185" s="54">
        <v>0</v>
      </c>
      <c r="R1185" s="54">
        <v>2.1291999999999998E-2</v>
      </c>
      <c r="S1185" s="54">
        <v>2.2492999999999999</v>
      </c>
      <c r="T1185" s="54">
        <v>1.9188E-2</v>
      </c>
      <c r="U1185" s="54">
        <v>0</v>
      </c>
      <c r="V1185" s="54">
        <v>0</v>
      </c>
      <c r="W1185" s="54">
        <v>1.247217</v>
      </c>
      <c r="X1185" s="54">
        <v>1.5280999999999999E-2</v>
      </c>
      <c r="Y1185" s="54">
        <v>1.3088500000000001</v>
      </c>
      <c r="Z1185" s="54">
        <v>0</v>
      </c>
      <c r="AA1185" s="54">
        <v>0</v>
      </c>
      <c r="AB1185" s="54">
        <v>0</v>
      </c>
      <c r="AC1185" s="54">
        <v>0</v>
      </c>
      <c r="AD1185" s="54">
        <v>0</v>
      </c>
      <c r="AE1185" s="54">
        <v>82.453019999999995</v>
      </c>
      <c r="AF1185" s="54">
        <v>6.4881929999999999</v>
      </c>
      <c r="AG1185" s="53">
        <v>53.826244000000003</v>
      </c>
      <c r="AH1185" s="53">
        <v>3.5418999999999999E-2</v>
      </c>
      <c r="AI1185" s="54">
        <v>0</v>
      </c>
      <c r="AJ1185" s="54">
        <v>1.236308</v>
      </c>
      <c r="AK1185" s="53">
        <v>1.5824</v>
      </c>
      <c r="AL1185" s="53">
        <v>0</v>
      </c>
      <c r="AM1185" s="53">
        <v>1.3918E-2</v>
      </c>
      <c r="AN1185" s="53">
        <v>8.2031999999999994E-2</v>
      </c>
      <c r="AO1185" s="53">
        <v>0</v>
      </c>
      <c r="AP1185" s="53">
        <v>1.2337020000000001</v>
      </c>
      <c r="AQ1185" s="53">
        <v>1.1447959999999999</v>
      </c>
      <c r="AR1185" s="53">
        <v>1.9325999999999999E-2</v>
      </c>
      <c r="AS1185" s="53">
        <v>1.9538E-2</v>
      </c>
      <c r="AT1185" s="53">
        <v>0</v>
      </c>
      <c r="AU1185" s="109">
        <v>0</v>
      </c>
      <c r="AV1185" s="109">
        <v>1.0226000000000001E-2</v>
      </c>
    </row>
    <row r="1186" spans="1:48" x14ac:dyDescent="0.3">
      <c r="A1186" s="9">
        <v>1185</v>
      </c>
      <c r="B1186" s="3">
        <v>42978</v>
      </c>
      <c r="C1186" s="112">
        <v>3.8731279999999999</v>
      </c>
      <c r="D1186" s="54">
        <v>1.1782000000000001E-2</v>
      </c>
      <c r="E1186" s="112">
        <v>1.8992999999999999E-2</v>
      </c>
      <c r="F1186" s="54">
        <v>3.4772349999999999</v>
      </c>
      <c r="G1186" s="54">
        <v>1.2837529999999999</v>
      </c>
      <c r="H1186" s="54">
        <v>3.6345670000000001</v>
      </c>
      <c r="I1186" s="54">
        <v>2.1912000000000001E-2</v>
      </c>
      <c r="J1186" s="54">
        <v>1.4214310000000001</v>
      </c>
      <c r="K1186" s="54">
        <v>1.003733</v>
      </c>
      <c r="L1186" s="54">
        <v>1.300862</v>
      </c>
      <c r="M1186" s="54">
        <v>0.11953900000000001</v>
      </c>
      <c r="N1186" s="54">
        <v>0</v>
      </c>
      <c r="O1186" s="54">
        <v>8.7561E-2</v>
      </c>
      <c r="P1186" s="54">
        <v>5.0823289999999997</v>
      </c>
      <c r="Q1186" s="54">
        <v>0</v>
      </c>
      <c r="R1186" s="54">
        <v>2.1326999999999999E-2</v>
      </c>
      <c r="S1186" s="54">
        <v>2.2568000000000001</v>
      </c>
      <c r="T1186" s="54">
        <v>1.8977000000000001E-2</v>
      </c>
      <c r="U1186" s="54">
        <v>0</v>
      </c>
      <c r="V1186" s="54">
        <v>0</v>
      </c>
      <c r="W1186" s="54">
        <v>1.243358</v>
      </c>
      <c r="X1186" s="54">
        <v>1.5256E-2</v>
      </c>
      <c r="Y1186" s="54">
        <v>1.31351</v>
      </c>
      <c r="Z1186" s="54">
        <v>0</v>
      </c>
      <c r="AA1186" s="54">
        <v>0</v>
      </c>
      <c r="AB1186" s="54">
        <v>0</v>
      </c>
      <c r="AC1186" s="54">
        <v>0</v>
      </c>
      <c r="AD1186" s="54">
        <v>0</v>
      </c>
      <c r="AE1186" s="54">
        <v>82.355343000000005</v>
      </c>
      <c r="AF1186" s="54">
        <v>6.4948620000000004</v>
      </c>
      <c r="AG1186" s="53">
        <v>53.817582999999999</v>
      </c>
      <c r="AH1186" s="53">
        <v>3.5424999999999998E-2</v>
      </c>
      <c r="AI1186" s="54">
        <v>0</v>
      </c>
      <c r="AJ1186" s="54">
        <v>1.2324379999999999</v>
      </c>
      <c r="AK1186" s="53">
        <v>1.5868</v>
      </c>
      <c r="AL1186" s="53">
        <v>0</v>
      </c>
      <c r="AM1186" s="53">
        <v>1.4005999999999999E-2</v>
      </c>
      <c r="AN1186" s="53">
        <v>8.2066E-2</v>
      </c>
      <c r="AO1186" s="53">
        <v>0</v>
      </c>
      <c r="AP1186" s="53">
        <v>1.2278899999999999</v>
      </c>
      <c r="AQ1186" s="53">
        <v>1.1447959999999999</v>
      </c>
      <c r="AR1186" s="53">
        <v>1.9297000000000002E-2</v>
      </c>
      <c r="AS1186" s="53">
        <v>1.9501999999999999E-2</v>
      </c>
      <c r="AT1186" s="53">
        <v>0</v>
      </c>
      <c r="AU1186" s="109">
        <v>0</v>
      </c>
      <c r="AV1186" s="109">
        <v>9.9930000000000001E-3</v>
      </c>
    </row>
    <row r="1187" spans="1:48" x14ac:dyDescent="0.3">
      <c r="A1187" s="9">
        <v>1186</v>
      </c>
      <c r="B1187" s="3">
        <v>42976</v>
      </c>
      <c r="C1187" s="112">
        <v>3.8706909999999999</v>
      </c>
      <c r="D1187" s="54">
        <v>1.1775000000000001E-2</v>
      </c>
      <c r="E1187" s="112">
        <v>1.8978999999999999E-2</v>
      </c>
      <c r="F1187" s="54">
        <v>3.4725899999999998</v>
      </c>
      <c r="G1187" s="54">
        <v>1.28369</v>
      </c>
      <c r="H1187" s="54">
        <v>3.6342180000000002</v>
      </c>
      <c r="I1187" s="54">
        <v>2.1481E-2</v>
      </c>
      <c r="J1187" s="54">
        <v>1.4206209999999999</v>
      </c>
      <c r="K1187" s="54">
        <v>1.0012129999999999</v>
      </c>
      <c r="L1187" s="54">
        <v>1.300063</v>
      </c>
      <c r="M1187" s="54">
        <v>0.11945799999999999</v>
      </c>
      <c r="N1187" s="54">
        <v>0</v>
      </c>
      <c r="O1187" s="54">
        <v>8.7507000000000001E-2</v>
      </c>
      <c r="P1187" s="54">
        <v>5.0788529999999996</v>
      </c>
      <c r="Q1187" s="54">
        <v>0</v>
      </c>
      <c r="R1187" s="54">
        <v>2.1371999999999999E-2</v>
      </c>
      <c r="S1187" s="54">
        <v>2.2571999999999997</v>
      </c>
      <c r="T1187" s="54">
        <v>1.8855E-2</v>
      </c>
      <c r="U1187" s="54">
        <v>0</v>
      </c>
      <c r="V1187" s="54">
        <v>0</v>
      </c>
      <c r="W1187" s="54">
        <v>1.243914</v>
      </c>
      <c r="X1187" s="54">
        <v>1.5245999999999999E-2</v>
      </c>
      <c r="Y1187" s="54">
        <v>1.3139700000000001</v>
      </c>
      <c r="Z1187" s="54">
        <v>0</v>
      </c>
      <c r="AA1187" s="54">
        <v>0</v>
      </c>
      <c r="AB1187" s="54">
        <v>0</v>
      </c>
      <c r="AC1187" s="54">
        <v>0</v>
      </c>
      <c r="AD1187" s="54">
        <v>0</v>
      </c>
      <c r="AE1187" s="54">
        <v>82.301186999999999</v>
      </c>
      <c r="AF1187" s="54">
        <v>6.4928169999999996</v>
      </c>
      <c r="AG1187" s="53">
        <v>53.788212999999999</v>
      </c>
      <c r="AH1187" s="53">
        <v>3.5402000000000003E-2</v>
      </c>
      <c r="AI1187" s="54">
        <v>0</v>
      </c>
      <c r="AJ1187" s="54">
        <v>1.2331700000000001</v>
      </c>
      <c r="AK1187" s="53">
        <v>1.5811999999999999</v>
      </c>
      <c r="AL1187" s="53">
        <v>0</v>
      </c>
      <c r="AM1187" s="53">
        <v>1.3960999999999999E-2</v>
      </c>
      <c r="AN1187" s="53">
        <v>8.2025000000000001E-2</v>
      </c>
      <c r="AO1187" s="53">
        <v>0</v>
      </c>
      <c r="AP1187" s="53">
        <v>1.233527</v>
      </c>
      <c r="AQ1187" s="53">
        <v>1.1355500000000001</v>
      </c>
      <c r="AR1187" s="53">
        <v>1.9258000000000001E-2</v>
      </c>
      <c r="AS1187" s="53">
        <v>1.9446999999999999E-2</v>
      </c>
      <c r="AT1187" s="53">
        <v>0</v>
      </c>
      <c r="AU1187" s="109">
        <v>0</v>
      </c>
      <c r="AV1187" s="109">
        <v>1.0073E-2</v>
      </c>
    </row>
    <row r="1188" spans="1:48" x14ac:dyDescent="0.3">
      <c r="A1188" s="9">
        <v>1187</v>
      </c>
      <c r="B1188" s="3">
        <v>42975</v>
      </c>
      <c r="C1188" s="112">
        <v>3.869415</v>
      </c>
      <c r="D1188" s="54">
        <v>1.1771999999999999E-2</v>
      </c>
      <c r="E1188" s="112">
        <v>1.8973E-2</v>
      </c>
      <c r="F1188" s="54">
        <v>3.4730279999999998</v>
      </c>
      <c r="G1188" s="54">
        <v>1.283747</v>
      </c>
      <c r="H1188" s="54">
        <v>3.6698940000000002</v>
      </c>
      <c r="I1188" s="54">
        <v>2.1597999999999999E-2</v>
      </c>
      <c r="J1188" s="54">
        <v>1.410655</v>
      </c>
      <c r="K1188" s="54">
        <v>0.998193</v>
      </c>
      <c r="L1188" s="54">
        <v>1.300576</v>
      </c>
      <c r="M1188" s="54">
        <v>0.119352</v>
      </c>
      <c r="N1188" s="54">
        <v>0</v>
      </c>
      <c r="O1188" s="54">
        <v>8.7479000000000001E-2</v>
      </c>
      <c r="P1188" s="54">
        <v>5.0760209999999999</v>
      </c>
      <c r="Q1188" s="54">
        <v>0</v>
      </c>
      <c r="R1188" s="54">
        <v>2.1218000000000001E-2</v>
      </c>
      <c r="S1188" s="54">
        <v>2.2454999999999998</v>
      </c>
      <c r="T1188" s="54">
        <v>1.9033999999999999E-2</v>
      </c>
      <c r="U1188" s="54">
        <v>0</v>
      </c>
      <c r="V1188" s="54">
        <v>0</v>
      </c>
      <c r="W1188" s="54">
        <v>1.242407</v>
      </c>
      <c r="X1188" s="54">
        <v>1.5240999999999999E-2</v>
      </c>
      <c r="Y1188" s="54">
        <v>1.3071900000000001</v>
      </c>
      <c r="Z1188" s="54">
        <v>0</v>
      </c>
      <c r="AA1188" s="54">
        <v>0</v>
      </c>
      <c r="AB1188" s="54">
        <v>0</v>
      </c>
      <c r="AC1188" s="54">
        <v>0</v>
      </c>
      <c r="AD1188" s="54">
        <v>0</v>
      </c>
      <c r="AE1188" s="54">
        <v>82.235843000000003</v>
      </c>
      <c r="AF1188" s="54">
        <v>6.4781579999999996</v>
      </c>
      <c r="AG1188" s="53">
        <v>53.857199999999999</v>
      </c>
      <c r="AH1188" s="53">
        <v>3.5416999999999997E-2</v>
      </c>
      <c r="AI1188" s="54">
        <v>0</v>
      </c>
      <c r="AJ1188" s="54">
        <v>1.2317480000000001</v>
      </c>
      <c r="AK1188" s="53">
        <v>1.5800999999999998</v>
      </c>
      <c r="AL1188" s="53">
        <v>0</v>
      </c>
      <c r="AM1188" s="53">
        <v>1.4114E-2</v>
      </c>
      <c r="AN1188" s="53">
        <v>8.1808000000000006E-2</v>
      </c>
      <c r="AO1188" s="53">
        <v>0</v>
      </c>
      <c r="AP1188" s="53">
        <v>1.233527</v>
      </c>
      <c r="AQ1188" s="53">
        <v>1.1355500000000001</v>
      </c>
      <c r="AR1188" s="53">
        <v>1.9258000000000001E-2</v>
      </c>
      <c r="AS1188" s="53">
        <v>1.9446999999999999E-2</v>
      </c>
      <c r="AT1188" s="53">
        <v>0</v>
      </c>
      <c r="AU1188" s="109">
        <v>0</v>
      </c>
      <c r="AV1188" s="109">
        <v>1.0158E-2</v>
      </c>
    </row>
    <row r="1189" spans="1:48" x14ac:dyDescent="0.3">
      <c r="A1189" s="9">
        <v>1188</v>
      </c>
      <c r="B1189" s="3">
        <v>42972</v>
      </c>
      <c r="C1189" s="112">
        <v>3.865599</v>
      </c>
      <c r="D1189" s="54">
        <v>1.1762E-2</v>
      </c>
      <c r="E1189" s="112">
        <v>1.8953000000000001E-2</v>
      </c>
      <c r="F1189" s="54">
        <v>3.4608720000000002</v>
      </c>
      <c r="G1189" s="54">
        <v>1.2802169999999999</v>
      </c>
      <c r="H1189" s="54">
        <v>3.6685240000000001</v>
      </c>
      <c r="I1189" s="54">
        <v>2.1580999999999999E-2</v>
      </c>
      <c r="J1189" s="54">
        <v>1.4023749999999999</v>
      </c>
      <c r="K1189" s="54">
        <v>0.99113799999999996</v>
      </c>
      <c r="L1189" s="54">
        <v>1.296807</v>
      </c>
      <c r="M1189" s="54">
        <v>0.119184</v>
      </c>
      <c r="N1189" s="54">
        <v>0</v>
      </c>
      <c r="O1189" s="54">
        <v>8.7392999999999998E-2</v>
      </c>
      <c r="P1189" s="54">
        <v>5.071364</v>
      </c>
      <c r="Q1189" s="54">
        <v>0</v>
      </c>
      <c r="R1189" s="54">
        <v>2.1009E-2</v>
      </c>
      <c r="S1189" s="54">
        <v>2.2368999999999999</v>
      </c>
      <c r="T1189" s="54">
        <v>1.9030999999999999E-2</v>
      </c>
      <c r="U1189" s="54">
        <v>0</v>
      </c>
      <c r="V1189" s="54">
        <v>0</v>
      </c>
      <c r="W1189" s="54">
        <v>1.242775</v>
      </c>
      <c r="X1189" s="54">
        <v>1.5226E-2</v>
      </c>
      <c r="Y1189" s="54">
        <v>1.3023000000000002</v>
      </c>
      <c r="Z1189" s="54">
        <v>0</v>
      </c>
      <c r="AA1189" s="54">
        <v>0</v>
      </c>
      <c r="AB1189" s="54">
        <v>0</v>
      </c>
      <c r="AC1189" s="54">
        <v>0</v>
      </c>
      <c r="AD1189" s="54">
        <v>0</v>
      </c>
      <c r="AE1189" s="54">
        <v>82.171707999999995</v>
      </c>
      <c r="AF1189" s="54">
        <v>6.4608990000000004</v>
      </c>
      <c r="AG1189" s="53">
        <v>53.731091999999997</v>
      </c>
      <c r="AH1189" s="53">
        <v>3.5409000000000003E-2</v>
      </c>
      <c r="AI1189" s="54">
        <v>0</v>
      </c>
      <c r="AJ1189" s="54">
        <v>1.231833</v>
      </c>
      <c r="AK1189" s="53">
        <v>1.5845000000000002</v>
      </c>
      <c r="AL1189" s="53">
        <v>0</v>
      </c>
      <c r="AM1189" s="53">
        <v>1.4101000000000001E-2</v>
      </c>
      <c r="AN1189" s="53">
        <v>8.1398999999999999E-2</v>
      </c>
      <c r="AO1189" s="53">
        <v>0</v>
      </c>
      <c r="AP1189" s="53">
        <v>1.233527</v>
      </c>
      <c r="AQ1189" s="53">
        <v>1.1355500000000001</v>
      </c>
      <c r="AR1189" s="53">
        <v>1.9258000000000001E-2</v>
      </c>
      <c r="AS1189" s="53">
        <v>1.9446999999999999E-2</v>
      </c>
      <c r="AT1189" s="53">
        <v>0</v>
      </c>
      <c r="AU1189" s="109">
        <v>0</v>
      </c>
      <c r="AV1189" s="109">
        <v>1.0172E-2</v>
      </c>
    </row>
    <row r="1190" spans="1:48" x14ac:dyDescent="0.3">
      <c r="A1190" s="9">
        <v>1189</v>
      </c>
      <c r="B1190" s="3">
        <v>42971</v>
      </c>
      <c r="C1190" s="112">
        <v>3.8641969999999999</v>
      </c>
      <c r="D1190" s="54">
        <v>1.1757999999999999E-2</v>
      </c>
      <c r="E1190" s="112">
        <v>1.8946000000000001E-2</v>
      </c>
      <c r="F1190" s="54">
        <v>3.4642810000000002</v>
      </c>
      <c r="G1190" s="54">
        <v>1.2805679999999999</v>
      </c>
      <c r="H1190" s="54">
        <v>3.6843710000000001</v>
      </c>
      <c r="I1190" s="54">
        <v>2.1696E-2</v>
      </c>
      <c r="J1190" s="54">
        <v>1.4000189999999999</v>
      </c>
      <c r="K1190" s="54">
        <v>0.98935600000000001</v>
      </c>
      <c r="L1190" s="54">
        <v>1.296813</v>
      </c>
      <c r="M1190" s="54">
        <v>0.119132</v>
      </c>
      <c r="N1190" s="54">
        <v>0</v>
      </c>
      <c r="O1190" s="54">
        <v>8.7364999999999998E-2</v>
      </c>
      <c r="P1190" s="54">
        <v>5.0683720000000001</v>
      </c>
      <c r="Q1190" s="54">
        <v>0</v>
      </c>
      <c r="R1190" s="54">
        <v>2.0981E-2</v>
      </c>
      <c r="S1190" s="54">
        <v>2.2351999999999999</v>
      </c>
      <c r="T1190" s="54">
        <v>1.9066E-2</v>
      </c>
      <c r="U1190" s="54">
        <v>0</v>
      </c>
      <c r="V1190" s="54">
        <v>0</v>
      </c>
      <c r="W1190" s="54">
        <v>1.243153</v>
      </c>
      <c r="X1190" s="54">
        <v>1.5219999999999999E-2</v>
      </c>
      <c r="Y1190" s="54">
        <v>1.30135</v>
      </c>
      <c r="Z1190" s="54">
        <v>0</v>
      </c>
      <c r="AA1190" s="54">
        <v>0</v>
      </c>
      <c r="AB1190" s="54">
        <v>0</v>
      </c>
      <c r="AC1190" s="54">
        <v>0</v>
      </c>
      <c r="AD1190" s="54">
        <v>0</v>
      </c>
      <c r="AE1190" s="54">
        <v>82.115691999999996</v>
      </c>
      <c r="AF1190" s="54">
        <v>6.4550390000000002</v>
      </c>
      <c r="AG1190" s="53">
        <v>53.763142999999999</v>
      </c>
      <c r="AH1190" s="53">
        <v>3.5392E-2</v>
      </c>
      <c r="AI1190" s="54">
        <v>0</v>
      </c>
      <c r="AJ1190" s="54">
        <v>1.2322789999999999</v>
      </c>
      <c r="AK1190" s="53">
        <v>1.5792000000000002</v>
      </c>
      <c r="AL1190" s="53">
        <v>0</v>
      </c>
      <c r="AM1190" s="53">
        <v>1.4074E-2</v>
      </c>
      <c r="AN1190" s="53">
        <v>8.1460000000000005E-2</v>
      </c>
      <c r="AO1190" s="53">
        <v>0</v>
      </c>
      <c r="AP1190" s="53">
        <v>1.233527</v>
      </c>
      <c r="AQ1190" s="53">
        <v>1.1355500000000001</v>
      </c>
      <c r="AR1190" s="53">
        <v>1.9258000000000001E-2</v>
      </c>
      <c r="AS1190" s="53">
        <v>1.9446999999999999E-2</v>
      </c>
      <c r="AT1190" s="53">
        <v>0</v>
      </c>
      <c r="AU1190" s="109">
        <v>0</v>
      </c>
      <c r="AV1190" s="109">
        <v>1.023E-2</v>
      </c>
    </row>
    <row r="1191" spans="1:48" x14ac:dyDescent="0.3">
      <c r="A1191" s="9">
        <v>1190</v>
      </c>
      <c r="B1191" s="3">
        <v>42970</v>
      </c>
      <c r="C1191" s="112">
        <v>3.8629229999999999</v>
      </c>
      <c r="D1191" s="54">
        <v>1.1755E-2</v>
      </c>
      <c r="E1191" s="112">
        <v>1.8939000000000001E-2</v>
      </c>
      <c r="F1191" s="54">
        <v>3.4595349999999998</v>
      </c>
      <c r="G1191" s="54">
        <v>1.2804660000000001</v>
      </c>
      <c r="H1191" s="54">
        <v>3.6855720000000001</v>
      </c>
      <c r="I1191" s="54">
        <v>2.1683999999999998E-2</v>
      </c>
      <c r="J1191" s="54">
        <v>1.3962190000000001</v>
      </c>
      <c r="K1191" s="54">
        <v>0.98729299999999998</v>
      </c>
      <c r="L1191" s="54">
        <v>1.296152</v>
      </c>
      <c r="M1191" s="54">
        <v>0.119085</v>
      </c>
      <c r="N1191" s="54">
        <v>0</v>
      </c>
      <c r="O1191" s="54">
        <v>8.7336999999999998E-2</v>
      </c>
      <c r="P1191" s="54">
        <v>5.0691290000000002</v>
      </c>
      <c r="Q1191" s="54">
        <v>0</v>
      </c>
      <c r="R1191" s="54">
        <v>2.1013E-2</v>
      </c>
      <c r="S1191" s="54">
        <v>2.2296</v>
      </c>
      <c r="T1191" s="54">
        <v>1.8908000000000001E-2</v>
      </c>
      <c r="U1191" s="54">
        <v>0</v>
      </c>
      <c r="V1191" s="54">
        <v>0</v>
      </c>
      <c r="W1191" s="54">
        <v>1.242124</v>
      </c>
      <c r="X1191" s="54">
        <v>1.5214E-2</v>
      </c>
      <c r="Y1191" s="54">
        <v>1.29813</v>
      </c>
      <c r="Z1191" s="54">
        <v>0</v>
      </c>
      <c r="AA1191" s="54">
        <v>0</v>
      </c>
      <c r="AB1191" s="54">
        <v>0</v>
      </c>
      <c r="AC1191" s="54">
        <v>0</v>
      </c>
      <c r="AD1191" s="54">
        <v>0</v>
      </c>
      <c r="AE1191" s="54">
        <v>82.139611000000002</v>
      </c>
      <c r="AF1191" s="54">
        <v>6.4412029999999998</v>
      </c>
      <c r="AG1191" s="53">
        <v>53.737395999999997</v>
      </c>
      <c r="AH1191" s="53">
        <v>3.5375999999999998E-2</v>
      </c>
      <c r="AI1191" s="54">
        <v>0</v>
      </c>
      <c r="AJ1191" s="54">
        <v>1.230979</v>
      </c>
      <c r="AK1191" s="53">
        <v>1.5862000000000001</v>
      </c>
      <c r="AL1191" s="53">
        <v>0</v>
      </c>
      <c r="AM1191" s="53">
        <v>1.4123E-2</v>
      </c>
      <c r="AN1191" s="53">
        <v>8.1441E-2</v>
      </c>
      <c r="AO1191" s="53">
        <v>0</v>
      </c>
      <c r="AP1191" s="53">
        <v>1.233527</v>
      </c>
      <c r="AQ1191" s="53">
        <v>1.1355500000000001</v>
      </c>
      <c r="AR1191" s="53">
        <v>1.9258000000000001E-2</v>
      </c>
      <c r="AS1191" s="53">
        <v>1.9446999999999999E-2</v>
      </c>
      <c r="AT1191" s="53">
        <v>0</v>
      </c>
      <c r="AU1191" s="109">
        <v>0</v>
      </c>
      <c r="AV1191" s="109">
        <v>1.0184E-2</v>
      </c>
    </row>
    <row r="1192" spans="1:48" x14ac:dyDescent="0.3">
      <c r="A1192" s="9">
        <v>1191</v>
      </c>
      <c r="B1192" s="3">
        <v>42969</v>
      </c>
      <c r="C1192" s="112">
        <v>3.8617599999999999</v>
      </c>
      <c r="D1192" s="54">
        <v>1.1750999999999999E-2</v>
      </c>
      <c r="E1192" s="112">
        <v>1.8932999999999998E-2</v>
      </c>
      <c r="F1192" s="54">
        <v>3.4639199999999999</v>
      </c>
      <c r="G1192" s="54">
        <v>1.2797890000000001</v>
      </c>
      <c r="H1192" s="54">
        <v>3.6981950000000001</v>
      </c>
      <c r="I1192" s="54">
        <v>2.1804E-2</v>
      </c>
      <c r="J1192" s="54">
        <v>1.3990039999999999</v>
      </c>
      <c r="K1192" s="54">
        <v>0.99041199999999996</v>
      </c>
      <c r="L1192" s="54">
        <v>1.2962229999999999</v>
      </c>
      <c r="M1192" s="54">
        <v>0.11905300000000001</v>
      </c>
      <c r="N1192" s="54">
        <v>0</v>
      </c>
      <c r="O1192" s="54">
        <v>8.7309999999999999E-2</v>
      </c>
      <c r="P1192" s="54">
        <v>5.0661449999999997</v>
      </c>
      <c r="Q1192" s="54">
        <v>0</v>
      </c>
      <c r="R1192" s="54">
        <v>2.1024999999999999E-2</v>
      </c>
      <c r="S1192" s="54">
        <v>2.2315</v>
      </c>
      <c r="T1192" s="54">
        <v>1.8911000000000001E-2</v>
      </c>
      <c r="U1192" s="54">
        <v>0</v>
      </c>
      <c r="V1192" s="54">
        <v>0</v>
      </c>
      <c r="W1192" s="54">
        <v>1.2406170000000001</v>
      </c>
      <c r="X1192" s="54">
        <v>1.5209E-2</v>
      </c>
      <c r="Y1192" s="54">
        <v>1.2992899999999998</v>
      </c>
      <c r="Z1192" s="54">
        <v>0</v>
      </c>
      <c r="AA1192" s="54">
        <v>0</v>
      </c>
      <c r="AB1192" s="54">
        <v>0</v>
      </c>
      <c r="AC1192" s="54">
        <v>0</v>
      </c>
      <c r="AD1192" s="54">
        <v>0</v>
      </c>
      <c r="AE1192" s="54">
        <v>82.085628</v>
      </c>
      <c r="AF1192" s="54">
        <v>6.4269780000000001</v>
      </c>
      <c r="AG1192" s="53">
        <v>53.776041999999997</v>
      </c>
      <c r="AH1192" s="53">
        <v>3.5351E-2</v>
      </c>
      <c r="AI1192" s="54">
        <v>0</v>
      </c>
      <c r="AJ1192" s="54">
        <v>1.23028</v>
      </c>
      <c r="AK1192" s="53">
        <v>1.5821000000000001</v>
      </c>
      <c r="AL1192" s="53">
        <v>0</v>
      </c>
      <c r="AM1192" s="53">
        <v>1.4139000000000001E-2</v>
      </c>
      <c r="AN1192" s="53">
        <v>8.1486000000000003E-2</v>
      </c>
      <c r="AO1192" s="53">
        <v>0</v>
      </c>
      <c r="AP1192" s="53">
        <v>1.231514</v>
      </c>
      <c r="AQ1192" s="53">
        <v>1.1355500000000001</v>
      </c>
      <c r="AR1192" s="53">
        <v>1.9210000000000001E-2</v>
      </c>
      <c r="AS1192" s="53">
        <v>1.9393000000000001E-2</v>
      </c>
      <c r="AT1192" s="53">
        <v>0</v>
      </c>
      <c r="AU1192" s="109">
        <v>0</v>
      </c>
      <c r="AV1192" s="109">
        <v>1.0213E-2</v>
      </c>
    </row>
    <row r="1193" spans="1:48" x14ac:dyDescent="0.3">
      <c r="A1193" s="9">
        <v>1192</v>
      </c>
      <c r="B1193" s="3">
        <v>42968</v>
      </c>
      <c r="C1193" s="112">
        <v>3.8603420000000002</v>
      </c>
      <c r="D1193" s="54">
        <v>1.1748E-2</v>
      </c>
      <c r="E1193" s="112">
        <v>1.8925999999999998E-2</v>
      </c>
      <c r="F1193" s="54">
        <v>3.454018</v>
      </c>
      <c r="G1193" s="54">
        <v>1.2780320000000001</v>
      </c>
      <c r="H1193" s="54">
        <v>3.7084079999999999</v>
      </c>
      <c r="I1193" s="54">
        <v>2.1954999999999999E-2</v>
      </c>
      <c r="J1193" s="54">
        <v>1.3838459999999999</v>
      </c>
      <c r="K1193" s="54">
        <v>0.98149900000000001</v>
      </c>
      <c r="L1193" s="54">
        <v>1.294716</v>
      </c>
      <c r="M1193" s="54">
        <v>0.119006</v>
      </c>
      <c r="N1193" s="54">
        <v>0</v>
      </c>
      <c r="O1193" s="54">
        <v>8.7282999999999999E-2</v>
      </c>
      <c r="P1193" s="54">
        <v>5.0635000000000003</v>
      </c>
      <c r="Q1193" s="54">
        <v>0</v>
      </c>
      <c r="R1193" s="54">
        <v>2.0815E-2</v>
      </c>
      <c r="S1193" s="54">
        <v>2.2041999999999997</v>
      </c>
      <c r="T1193" s="54">
        <v>1.8883E-2</v>
      </c>
      <c r="U1193" s="54">
        <v>0</v>
      </c>
      <c r="V1193" s="54">
        <v>0</v>
      </c>
      <c r="W1193" s="54">
        <v>1.239225</v>
      </c>
      <c r="X1193" s="54">
        <v>1.5205E-2</v>
      </c>
      <c r="Y1193" s="54">
        <v>1.2833700000000001</v>
      </c>
      <c r="Z1193" s="54">
        <v>0</v>
      </c>
      <c r="AA1193" s="54">
        <v>0</v>
      </c>
      <c r="AB1193" s="54">
        <v>0</v>
      </c>
      <c r="AC1193" s="54">
        <v>0</v>
      </c>
      <c r="AD1193" s="54">
        <v>0</v>
      </c>
      <c r="AE1193" s="54">
        <v>82.039896999999996</v>
      </c>
      <c r="AF1193" s="54">
        <v>6.3844750000000001</v>
      </c>
      <c r="AG1193" s="53">
        <v>53.704818000000003</v>
      </c>
      <c r="AH1193" s="53">
        <v>3.5007999999999997E-2</v>
      </c>
      <c r="AI1193" s="54">
        <v>0</v>
      </c>
      <c r="AJ1193" s="54">
        <v>1.228502</v>
      </c>
      <c r="AK1193" s="53">
        <v>1.5834000000000001</v>
      </c>
      <c r="AL1193" s="53">
        <v>0</v>
      </c>
      <c r="AM1193" s="53">
        <v>1.4066E-2</v>
      </c>
      <c r="AN1193" s="53">
        <v>8.1014000000000003E-2</v>
      </c>
      <c r="AO1193" s="53">
        <v>0</v>
      </c>
      <c r="AP1193" s="53">
        <v>1.231514</v>
      </c>
      <c r="AQ1193" s="53">
        <v>1.1355500000000001</v>
      </c>
      <c r="AR1193" s="53">
        <v>1.9210000000000001E-2</v>
      </c>
      <c r="AS1193" s="53">
        <v>1.9393000000000001E-2</v>
      </c>
      <c r="AT1193" s="53">
        <v>0</v>
      </c>
      <c r="AU1193" s="109">
        <v>0</v>
      </c>
      <c r="AV1193" s="109">
        <v>1.0293999999999999E-2</v>
      </c>
    </row>
    <row r="1194" spans="1:48" x14ac:dyDescent="0.3">
      <c r="A1194" s="9">
        <v>1193</v>
      </c>
      <c r="B1194" s="3">
        <v>42965</v>
      </c>
      <c r="C1194" s="112">
        <v>3.8566530000000001</v>
      </c>
      <c r="D1194" s="54">
        <v>1.1736999999999999E-2</v>
      </c>
      <c r="E1194" s="112">
        <v>1.8905999999999999E-2</v>
      </c>
      <c r="F1194" s="54">
        <v>3.4511150000000002</v>
      </c>
      <c r="G1194" s="54">
        <v>1.276462</v>
      </c>
      <c r="H1194" s="54">
        <v>3.703894</v>
      </c>
      <c r="I1194" s="54">
        <v>2.1821E-2</v>
      </c>
      <c r="J1194" s="54">
        <v>1.3786020000000001</v>
      </c>
      <c r="K1194" s="54">
        <v>0.98221199999999997</v>
      </c>
      <c r="L1194" s="54">
        <v>1.29321</v>
      </c>
      <c r="M1194" s="54">
        <v>0.11892</v>
      </c>
      <c r="N1194" s="54">
        <v>0</v>
      </c>
      <c r="O1194" s="54">
        <v>8.7196999999999997E-2</v>
      </c>
      <c r="P1194" s="54">
        <v>5.0601520000000004</v>
      </c>
      <c r="Q1194" s="54">
        <v>0</v>
      </c>
      <c r="R1194" s="54">
        <v>2.0726000000000001E-2</v>
      </c>
      <c r="S1194" s="54">
        <v>2.1918000000000002</v>
      </c>
      <c r="T1194" s="54">
        <v>1.8846999999999999E-2</v>
      </c>
      <c r="U1194" s="54">
        <v>0</v>
      </c>
      <c r="V1194" s="54">
        <v>0</v>
      </c>
      <c r="W1194" s="54">
        <v>1.2416119999999999</v>
      </c>
      <c r="X1194" s="54">
        <v>1.5187000000000001E-2</v>
      </c>
      <c r="Y1194" s="54">
        <v>1.2763100000000001</v>
      </c>
      <c r="Z1194" s="54">
        <v>0</v>
      </c>
      <c r="AA1194" s="54">
        <v>0</v>
      </c>
      <c r="AB1194" s="54">
        <v>0</v>
      </c>
      <c r="AC1194" s="54">
        <v>0</v>
      </c>
      <c r="AD1194" s="54">
        <v>0</v>
      </c>
      <c r="AE1194" s="54">
        <v>81.974357999999995</v>
      </c>
      <c r="AF1194" s="54">
        <v>6.3807799999999997</v>
      </c>
      <c r="AG1194" s="53">
        <v>53.670468</v>
      </c>
      <c r="AH1194" s="53">
        <v>3.4791000000000002E-2</v>
      </c>
      <c r="AI1194" s="54">
        <v>0</v>
      </c>
      <c r="AJ1194" s="54">
        <v>1.230556</v>
      </c>
      <c r="AK1194" s="53">
        <v>1.5758000000000001</v>
      </c>
      <c r="AL1194" s="53">
        <v>0</v>
      </c>
      <c r="AM1194" s="53">
        <v>1.3968E-2</v>
      </c>
      <c r="AN1194" s="53">
        <v>8.0721000000000001E-2</v>
      </c>
      <c r="AO1194" s="53">
        <v>0</v>
      </c>
      <c r="AP1194" s="53">
        <v>1.231514</v>
      </c>
      <c r="AQ1194" s="53">
        <v>1.1355500000000001</v>
      </c>
      <c r="AR1194" s="53">
        <v>1.9210000000000001E-2</v>
      </c>
      <c r="AS1194" s="53">
        <v>1.9393000000000001E-2</v>
      </c>
      <c r="AT1194" s="53">
        <v>0</v>
      </c>
      <c r="AU1194" s="109">
        <v>0</v>
      </c>
      <c r="AV1194" s="109">
        <v>1.0156999999999999E-2</v>
      </c>
    </row>
    <row r="1195" spans="1:48" x14ac:dyDescent="0.3">
      <c r="A1195" s="9">
        <v>1194</v>
      </c>
      <c r="B1195" s="3">
        <v>42964</v>
      </c>
      <c r="C1195" s="112">
        <v>3.8553980000000001</v>
      </c>
      <c r="D1195" s="54">
        <v>1.1734E-2</v>
      </c>
      <c r="E1195" s="112">
        <v>1.8898999999999999E-2</v>
      </c>
      <c r="F1195" s="54">
        <v>3.4482279999999998</v>
      </c>
      <c r="G1195" s="54">
        <v>1.276016</v>
      </c>
      <c r="H1195" s="54">
        <v>3.7122440000000001</v>
      </c>
      <c r="I1195" s="54">
        <v>2.162E-2</v>
      </c>
      <c r="J1195" s="54">
        <v>1.3780749999999999</v>
      </c>
      <c r="K1195" s="54">
        <v>0.97719800000000001</v>
      </c>
      <c r="L1195" s="54">
        <v>1.2925789999999999</v>
      </c>
      <c r="M1195" s="54">
        <v>0.11887399999999999</v>
      </c>
      <c r="N1195" s="54">
        <v>0</v>
      </c>
      <c r="O1195" s="54">
        <v>8.7168999999999996E-2</v>
      </c>
      <c r="P1195" s="54">
        <v>5.058173</v>
      </c>
      <c r="Q1195" s="54">
        <v>0</v>
      </c>
      <c r="R1195" s="54">
        <v>2.0666E-2</v>
      </c>
      <c r="S1195" s="54">
        <v>2.1911</v>
      </c>
      <c r="T1195" s="54">
        <v>1.9179000000000002E-2</v>
      </c>
      <c r="U1195" s="54">
        <v>0</v>
      </c>
      <c r="V1195" s="54">
        <v>0</v>
      </c>
      <c r="W1195" s="54">
        <v>1.240318</v>
      </c>
      <c r="X1195" s="54">
        <v>1.5183E-2</v>
      </c>
      <c r="Y1195" s="54">
        <v>1.27603</v>
      </c>
      <c r="Z1195" s="54">
        <v>0</v>
      </c>
      <c r="AA1195" s="54">
        <v>0</v>
      </c>
      <c r="AB1195" s="54">
        <v>0</v>
      </c>
      <c r="AC1195" s="54">
        <v>0</v>
      </c>
      <c r="AD1195" s="54">
        <v>0</v>
      </c>
      <c r="AE1195" s="54">
        <v>81.936490000000006</v>
      </c>
      <c r="AF1195" s="54">
        <v>6.3780429999999999</v>
      </c>
      <c r="AG1195" s="53">
        <v>53.63259</v>
      </c>
      <c r="AH1195" s="53">
        <v>3.4846000000000002E-2</v>
      </c>
      <c r="AI1195" s="54">
        <v>0</v>
      </c>
      <c r="AJ1195" s="54">
        <v>1.229436</v>
      </c>
      <c r="AK1195" s="53">
        <v>1.5730999999999999</v>
      </c>
      <c r="AL1195" s="53">
        <v>0</v>
      </c>
      <c r="AM1195" s="53">
        <v>1.4063000000000001E-2</v>
      </c>
      <c r="AN1195" s="53">
        <v>8.0357999999999999E-2</v>
      </c>
      <c r="AO1195" s="53">
        <v>0</v>
      </c>
      <c r="AP1195" s="53">
        <v>1.231514</v>
      </c>
      <c r="AQ1195" s="53">
        <v>1.1355500000000001</v>
      </c>
      <c r="AR1195" s="53">
        <v>1.9210000000000001E-2</v>
      </c>
      <c r="AS1195" s="53">
        <v>1.9393000000000001E-2</v>
      </c>
      <c r="AT1195" s="53">
        <v>0</v>
      </c>
      <c r="AU1195" s="109">
        <v>0</v>
      </c>
      <c r="AV1195" s="109">
        <v>1.0215E-2</v>
      </c>
    </row>
    <row r="1196" spans="1:48" x14ac:dyDescent="0.3">
      <c r="A1196" s="9">
        <v>1195</v>
      </c>
      <c r="B1196" s="3">
        <v>42963</v>
      </c>
      <c r="C1196" s="112">
        <v>3.8540670000000001</v>
      </c>
      <c r="D1196" s="54">
        <v>1.1730000000000001E-2</v>
      </c>
      <c r="E1196" s="112">
        <v>1.8893E-2</v>
      </c>
      <c r="F1196" s="54">
        <v>3.4458639999999998</v>
      </c>
      <c r="G1196" s="54">
        <v>1.2752779999999999</v>
      </c>
      <c r="H1196" s="54">
        <v>3.7115770000000001</v>
      </c>
      <c r="I1196" s="54">
        <v>2.1673999999999999E-2</v>
      </c>
      <c r="J1196" s="54">
        <v>1.378703</v>
      </c>
      <c r="K1196" s="54">
        <v>0.98038800000000004</v>
      </c>
      <c r="L1196" s="54">
        <v>1.2915399999999999</v>
      </c>
      <c r="M1196" s="54">
        <v>0.118962</v>
      </c>
      <c r="N1196" s="54">
        <v>0</v>
      </c>
      <c r="O1196" s="54">
        <v>8.7141999999999997E-2</v>
      </c>
      <c r="P1196" s="54">
        <v>5.0557980000000002</v>
      </c>
      <c r="Q1196" s="54">
        <v>0</v>
      </c>
      <c r="R1196" s="54">
        <v>2.0826000000000001E-2</v>
      </c>
      <c r="S1196" s="54">
        <v>2.1945000000000001</v>
      </c>
      <c r="T1196" s="54">
        <v>1.8960999999999999E-2</v>
      </c>
      <c r="U1196" s="54">
        <v>0</v>
      </c>
      <c r="V1196" s="54">
        <v>0</v>
      </c>
      <c r="W1196" s="54">
        <v>1.2456339999999999</v>
      </c>
      <c r="X1196" s="54">
        <v>1.5179E-2</v>
      </c>
      <c r="Y1196" s="54">
        <v>1.2781200000000001</v>
      </c>
      <c r="Z1196" s="54">
        <v>0</v>
      </c>
      <c r="AA1196" s="54">
        <v>0</v>
      </c>
      <c r="AB1196" s="54">
        <v>0</v>
      </c>
      <c r="AC1196" s="54">
        <v>0</v>
      </c>
      <c r="AD1196" s="54">
        <v>0</v>
      </c>
      <c r="AE1196" s="54">
        <v>81.899793000000003</v>
      </c>
      <c r="AF1196" s="54">
        <v>6.3730330000000004</v>
      </c>
      <c r="AG1196" s="53">
        <v>53.585155</v>
      </c>
      <c r="AH1196" s="53">
        <v>3.4821999999999999E-2</v>
      </c>
      <c r="AI1196" s="54">
        <v>0</v>
      </c>
      <c r="AJ1196" s="54">
        <v>1.233422</v>
      </c>
      <c r="AK1196" s="53">
        <v>1.5762000000000003</v>
      </c>
      <c r="AL1196" s="53">
        <v>0</v>
      </c>
      <c r="AM1196" s="53">
        <v>1.3904E-2</v>
      </c>
      <c r="AN1196" s="53">
        <v>8.0646999999999996E-2</v>
      </c>
      <c r="AO1196" s="53">
        <v>0</v>
      </c>
      <c r="AP1196" s="53">
        <v>1.231514</v>
      </c>
      <c r="AQ1196" s="53">
        <v>1.1355500000000001</v>
      </c>
      <c r="AR1196" s="53">
        <v>1.9210000000000001E-2</v>
      </c>
      <c r="AS1196" s="53">
        <v>1.9393000000000001E-2</v>
      </c>
      <c r="AT1196" s="53">
        <v>0</v>
      </c>
      <c r="AU1196" s="109">
        <v>0</v>
      </c>
      <c r="AV1196" s="109">
        <v>1.0182E-2</v>
      </c>
    </row>
    <row r="1197" spans="1:48" x14ac:dyDescent="0.3">
      <c r="A1197" s="9">
        <v>1196</v>
      </c>
      <c r="B1197" s="3">
        <v>42962</v>
      </c>
      <c r="C1197" s="112">
        <v>3.8527559999999998</v>
      </c>
      <c r="D1197" s="54">
        <v>1.1727E-2</v>
      </c>
      <c r="E1197" s="112">
        <v>1.8886E-2</v>
      </c>
      <c r="F1197" s="54">
        <v>3.456896</v>
      </c>
      <c r="G1197" s="54">
        <v>1.275952</v>
      </c>
      <c r="H1197" s="54">
        <v>3.7098170000000001</v>
      </c>
      <c r="I1197" s="54">
        <v>2.1770999999999999E-2</v>
      </c>
      <c r="J1197" s="54">
        <v>1.4085000000000001</v>
      </c>
      <c r="K1197" s="54">
        <v>1.0018739999999999</v>
      </c>
      <c r="L1197" s="54">
        <v>1.2914079999999999</v>
      </c>
      <c r="M1197" s="54">
        <v>0.11923599999999999</v>
      </c>
      <c r="N1197" s="54">
        <v>0</v>
      </c>
      <c r="O1197" s="54">
        <v>8.7112999999999996E-2</v>
      </c>
      <c r="P1197" s="54">
        <v>5.0556349999999997</v>
      </c>
      <c r="Q1197" s="54">
        <v>0</v>
      </c>
      <c r="R1197" s="54">
        <v>2.1166000000000001E-2</v>
      </c>
      <c r="S1197" s="54">
        <v>2.2528999999999999</v>
      </c>
      <c r="T1197" s="54">
        <v>1.9015000000000001E-2</v>
      </c>
      <c r="U1197" s="54">
        <v>0</v>
      </c>
      <c r="V1197" s="54">
        <v>0</v>
      </c>
      <c r="W1197" s="54">
        <v>1.241627</v>
      </c>
      <c r="X1197" s="54">
        <v>1.5173000000000001E-2</v>
      </c>
      <c r="Y1197" s="54">
        <v>1.3125999999999998</v>
      </c>
      <c r="Z1197" s="54">
        <v>0</v>
      </c>
      <c r="AA1197" s="54">
        <v>0</v>
      </c>
      <c r="AB1197" s="54">
        <v>0</v>
      </c>
      <c r="AC1197" s="54">
        <v>0</v>
      </c>
      <c r="AD1197" s="54">
        <v>0</v>
      </c>
      <c r="AE1197" s="54">
        <v>81.910562999999996</v>
      </c>
      <c r="AF1197" s="54">
        <v>6.4385849999999998</v>
      </c>
      <c r="AG1197" s="53">
        <v>53.604914000000001</v>
      </c>
      <c r="AH1197" s="53">
        <v>3.4714000000000002E-2</v>
      </c>
      <c r="AI1197" s="54">
        <v>0</v>
      </c>
      <c r="AJ1197" s="54">
        <v>1.2315050000000001</v>
      </c>
      <c r="AK1197" s="53">
        <v>1.5794999999999999</v>
      </c>
      <c r="AL1197" s="53">
        <v>0</v>
      </c>
      <c r="AM1197" s="53">
        <v>1.4090999999999999E-2</v>
      </c>
      <c r="AN1197" s="53">
        <v>8.1600000000000006E-2</v>
      </c>
      <c r="AO1197" s="53">
        <v>0</v>
      </c>
      <c r="AP1197" s="53">
        <v>1.2356640000000001</v>
      </c>
      <c r="AQ1197" s="53">
        <v>1.1355500000000001</v>
      </c>
      <c r="AR1197" s="53">
        <v>1.9171000000000001E-2</v>
      </c>
      <c r="AS1197" s="53">
        <v>1.9359000000000001E-2</v>
      </c>
      <c r="AT1197" s="53">
        <v>0</v>
      </c>
      <c r="AU1197" s="109">
        <v>0</v>
      </c>
      <c r="AV1197" s="109">
        <v>1.0224E-2</v>
      </c>
    </row>
    <row r="1198" spans="1:48" x14ac:dyDescent="0.3">
      <c r="A1198" s="9">
        <v>1197</v>
      </c>
      <c r="B1198" s="3">
        <v>42961</v>
      </c>
      <c r="C1198" s="112">
        <v>3.8511030000000002</v>
      </c>
      <c r="D1198" s="54">
        <v>1.1723000000000001E-2</v>
      </c>
      <c r="E1198" s="112">
        <v>1.8879E-2</v>
      </c>
      <c r="F1198" s="54">
        <v>3.4468740000000002</v>
      </c>
      <c r="G1198" s="54">
        <v>1.272707</v>
      </c>
      <c r="H1198" s="54">
        <v>3.7264390000000001</v>
      </c>
      <c r="I1198" s="54">
        <v>2.2009000000000001E-2</v>
      </c>
      <c r="J1198" s="54">
        <v>1.3727320000000001</v>
      </c>
      <c r="K1198" s="54">
        <v>0.98588699999999996</v>
      </c>
      <c r="L1198" s="54">
        <v>1.2901959999999999</v>
      </c>
      <c r="M1198" s="54">
        <v>0.11920500000000001</v>
      </c>
      <c r="N1198" s="54">
        <v>0</v>
      </c>
      <c r="O1198" s="54">
        <v>8.7082999999999994E-2</v>
      </c>
      <c r="P1198" s="54">
        <v>5.053833</v>
      </c>
      <c r="Q1198" s="54">
        <v>0</v>
      </c>
      <c r="R1198" s="54">
        <v>2.0843E-2</v>
      </c>
      <c r="S1198" s="54">
        <v>2.1993999999999998</v>
      </c>
      <c r="T1198" s="54">
        <v>1.8919999999999999E-2</v>
      </c>
      <c r="U1198" s="54">
        <v>0</v>
      </c>
      <c r="V1198" s="54">
        <v>0</v>
      </c>
      <c r="W1198" s="54">
        <v>1.2418089999999999</v>
      </c>
      <c r="X1198" s="54">
        <v>1.5165E-2</v>
      </c>
      <c r="Y1198" s="54">
        <v>1.2813300000000001</v>
      </c>
      <c r="Z1198" s="54">
        <v>0</v>
      </c>
      <c r="AA1198" s="54">
        <v>0</v>
      </c>
      <c r="AB1198" s="54">
        <v>0</v>
      </c>
      <c r="AC1198" s="54">
        <v>0</v>
      </c>
      <c r="AD1198" s="54">
        <v>0</v>
      </c>
      <c r="AE1198" s="54">
        <v>81.871032999999997</v>
      </c>
      <c r="AF1198" s="54">
        <v>6.3722469999999998</v>
      </c>
      <c r="AG1198" s="53">
        <v>53.601816999999997</v>
      </c>
      <c r="AH1198" s="53">
        <v>3.4271999999999997E-2</v>
      </c>
      <c r="AI1198" s="54">
        <v>0</v>
      </c>
      <c r="AJ1198" s="54">
        <v>1.230267</v>
      </c>
      <c r="AK1198" s="53">
        <v>1.5794999999999999</v>
      </c>
      <c r="AL1198" s="53">
        <v>0</v>
      </c>
      <c r="AM1198" s="53">
        <v>1.4123E-2</v>
      </c>
      <c r="AN1198" s="53">
        <v>8.1018999999999994E-2</v>
      </c>
      <c r="AO1198" s="53">
        <v>0</v>
      </c>
      <c r="AP1198" s="53">
        <v>1.2356640000000001</v>
      </c>
      <c r="AQ1198" s="53">
        <v>1.1355500000000001</v>
      </c>
      <c r="AR1198" s="53">
        <v>1.9171000000000001E-2</v>
      </c>
      <c r="AS1198" s="53">
        <v>1.9359000000000001E-2</v>
      </c>
      <c r="AT1198" s="53">
        <v>0</v>
      </c>
      <c r="AU1198" s="109">
        <v>0</v>
      </c>
      <c r="AV1198" s="109">
        <v>1.0375000000000001E-2</v>
      </c>
    </row>
    <row r="1199" spans="1:48" x14ac:dyDescent="0.3">
      <c r="A1199" s="9">
        <v>1198</v>
      </c>
      <c r="B1199" s="3">
        <v>42958</v>
      </c>
      <c r="C1199" s="112">
        <v>3.8473619999999999</v>
      </c>
      <c r="D1199" s="54">
        <v>1.1712999999999999E-2</v>
      </c>
      <c r="E1199" s="112">
        <v>1.8859000000000001E-2</v>
      </c>
      <c r="F1199" s="54">
        <v>3.448105</v>
      </c>
      <c r="G1199" s="54">
        <v>1.2724569999999999</v>
      </c>
      <c r="H1199" s="54">
        <v>3.7229030000000001</v>
      </c>
      <c r="I1199" s="54">
        <v>2.1845E-2</v>
      </c>
      <c r="J1199" s="54">
        <v>1.384471</v>
      </c>
      <c r="K1199" s="54">
        <v>0.99087899999999995</v>
      </c>
      <c r="L1199" s="54">
        <v>1.28912</v>
      </c>
      <c r="M1199" s="54">
        <v>0.119321</v>
      </c>
      <c r="N1199" s="54">
        <v>0</v>
      </c>
      <c r="O1199" s="54">
        <v>8.6996000000000004E-2</v>
      </c>
      <c r="P1199" s="54">
        <v>5.0508290000000002</v>
      </c>
      <c r="Q1199" s="54">
        <v>0</v>
      </c>
      <c r="R1199" s="54">
        <v>2.0996000000000001E-2</v>
      </c>
      <c r="S1199" s="54">
        <v>2.2145999999999999</v>
      </c>
      <c r="T1199" s="54">
        <v>1.8974000000000001E-2</v>
      </c>
      <c r="U1199" s="54">
        <v>0</v>
      </c>
      <c r="V1199" s="54">
        <v>0</v>
      </c>
      <c r="W1199" s="54">
        <v>1.246747</v>
      </c>
      <c r="X1199" s="54">
        <v>1.5154000000000001E-2</v>
      </c>
      <c r="Y1199" s="54">
        <v>1.2903899999999999</v>
      </c>
      <c r="Z1199" s="54">
        <v>0</v>
      </c>
      <c r="AA1199" s="54">
        <v>0</v>
      </c>
      <c r="AB1199" s="54">
        <v>0</v>
      </c>
      <c r="AC1199" s="54">
        <v>0</v>
      </c>
      <c r="AD1199" s="54">
        <v>0</v>
      </c>
      <c r="AE1199" s="54">
        <v>81.841407000000004</v>
      </c>
      <c r="AF1199" s="54">
        <v>6.3898060000000001</v>
      </c>
      <c r="AG1199" s="53">
        <v>53.578620000000001</v>
      </c>
      <c r="AH1199" s="53">
        <v>3.4354999999999997E-2</v>
      </c>
      <c r="AI1199" s="54">
        <v>0</v>
      </c>
      <c r="AJ1199" s="54">
        <v>1.234802</v>
      </c>
      <c r="AK1199" s="53">
        <v>1.5772999999999999</v>
      </c>
      <c r="AL1199" s="53">
        <v>0</v>
      </c>
      <c r="AM1199" s="53">
        <v>1.4193000000000001E-2</v>
      </c>
      <c r="AN1199" s="53">
        <v>8.1083000000000002E-2</v>
      </c>
      <c r="AO1199" s="53">
        <v>0</v>
      </c>
      <c r="AP1199" s="53">
        <v>1.2356640000000001</v>
      </c>
      <c r="AQ1199" s="53">
        <v>1.1355500000000001</v>
      </c>
      <c r="AR1199" s="53">
        <v>1.9171000000000001E-2</v>
      </c>
      <c r="AS1199" s="53">
        <v>1.9359000000000001E-2</v>
      </c>
      <c r="AT1199" s="53">
        <v>0</v>
      </c>
      <c r="AU1199" s="109">
        <v>0</v>
      </c>
      <c r="AV1199" s="109">
        <v>1.0361E-2</v>
      </c>
    </row>
    <row r="1200" spans="1:48" x14ac:dyDescent="0.3">
      <c r="A1200" s="9">
        <v>1199</v>
      </c>
      <c r="B1200" s="3">
        <v>42957</v>
      </c>
      <c r="C1200" s="112">
        <v>3.8461479999999999</v>
      </c>
      <c r="D1200" s="54">
        <v>1.1709000000000001E-2</v>
      </c>
      <c r="E1200" s="112">
        <v>1.8853000000000002E-2</v>
      </c>
      <c r="F1200" s="54">
        <v>3.4486020000000002</v>
      </c>
      <c r="G1200" s="54">
        <v>1.273388</v>
      </c>
      <c r="H1200" s="54">
        <v>3.7303410000000001</v>
      </c>
      <c r="I1200" s="54">
        <v>2.1652000000000001E-2</v>
      </c>
      <c r="J1200" s="54">
        <v>1.395885</v>
      </c>
      <c r="K1200" s="54">
        <v>0.99904999999999999</v>
      </c>
      <c r="L1200" s="54">
        <v>1.288521</v>
      </c>
      <c r="M1200" s="54">
        <v>0.119405</v>
      </c>
      <c r="N1200" s="54">
        <v>0</v>
      </c>
      <c r="O1200" s="54">
        <v>8.6968000000000004E-2</v>
      </c>
      <c r="P1200" s="54">
        <v>5.0496169999999996</v>
      </c>
      <c r="Q1200" s="54">
        <v>0</v>
      </c>
      <c r="R1200" s="54">
        <v>2.1097999999999999E-2</v>
      </c>
      <c r="S1200" s="54">
        <v>2.2372000000000001</v>
      </c>
      <c r="T1200" s="54">
        <v>1.9465E-2</v>
      </c>
      <c r="U1200" s="54">
        <v>0</v>
      </c>
      <c r="V1200" s="54">
        <v>0</v>
      </c>
      <c r="W1200" s="54">
        <v>1.249522</v>
      </c>
      <c r="X1200" s="54">
        <v>1.5148999999999999E-2</v>
      </c>
      <c r="Y1200" s="54">
        <v>1.3036700000000001</v>
      </c>
      <c r="Z1200" s="54">
        <v>0</v>
      </c>
      <c r="AA1200" s="54">
        <v>0</v>
      </c>
      <c r="AB1200" s="54">
        <v>0</v>
      </c>
      <c r="AC1200" s="54">
        <v>0</v>
      </c>
      <c r="AD1200" s="54">
        <v>0</v>
      </c>
      <c r="AE1200" s="54">
        <v>81.814635999999993</v>
      </c>
      <c r="AF1200" s="54">
        <v>6.4079620000000004</v>
      </c>
      <c r="AG1200" s="53">
        <v>53.548155000000001</v>
      </c>
      <c r="AH1200" s="53">
        <v>3.4405999999999999E-2</v>
      </c>
      <c r="AI1200" s="54">
        <v>0</v>
      </c>
      <c r="AJ1200" s="54">
        <v>1.237447</v>
      </c>
      <c r="AK1200" s="53">
        <v>1.5793999999999999</v>
      </c>
      <c r="AL1200" s="53">
        <v>0</v>
      </c>
      <c r="AM1200" s="53">
        <v>1.4165000000000001E-2</v>
      </c>
      <c r="AN1200" s="53">
        <v>8.1353999999999996E-2</v>
      </c>
      <c r="AO1200" s="53">
        <v>0</v>
      </c>
      <c r="AP1200" s="53">
        <v>1.2356640000000001</v>
      </c>
      <c r="AQ1200" s="53">
        <v>1.1355500000000001</v>
      </c>
      <c r="AR1200" s="53">
        <v>1.9171000000000001E-2</v>
      </c>
      <c r="AS1200" s="53">
        <v>1.9359000000000001E-2</v>
      </c>
      <c r="AT1200" s="53">
        <v>0</v>
      </c>
      <c r="AU1200" s="109">
        <v>0</v>
      </c>
      <c r="AV1200" s="109">
        <v>1.0433E-2</v>
      </c>
    </row>
    <row r="1201" spans="1:48" x14ac:dyDescent="0.3">
      <c r="A1201" s="9">
        <v>1200</v>
      </c>
      <c r="B1201" s="3">
        <v>42956</v>
      </c>
      <c r="C1201" s="112">
        <v>3.8448479999999998</v>
      </c>
      <c r="D1201" s="54">
        <v>1.1705999999999999E-2</v>
      </c>
      <c r="E1201" s="112">
        <v>1.8846999999999999E-2</v>
      </c>
      <c r="F1201" s="54">
        <v>3.4536470000000001</v>
      </c>
      <c r="G1201" s="54">
        <v>1.2739609999999999</v>
      </c>
      <c r="H1201" s="54">
        <v>3.7211409999999998</v>
      </c>
      <c r="I1201" s="54">
        <v>2.145E-2</v>
      </c>
      <c r="J1201" s="54">
        <v>1.4079189999999999</v>
      </c>
      <c r="K1201" s="54">
        <v>1.0142739999999999</v>
      </c>
      <c r="L1201" s="54">
        <v>1.28816</v>
      </c>
      <c r="M1201" s="54">
        <v>0.11951000000000001</v>
      </c>
      <c r="N1201" s="54">
        <v>0</v>
      </c>
      <c r="O1201" s="54">
        <v>8.6941000000000004E-2</v>
      </c>
      <c r="P1201" s="54">
        <v>5.0504930000000003</v>
      </c>
      <c r="Q1201" s="54">
        <v>0</v>
      </c>
      <c r="R1201" s="54">
        <v>2.1250999999999999E-2</v>
      </c>
      <c r="S1201" s="54">
        <v>2.2576000000000001</v>
      </c>
      <c r="T1201" s="54">
        <v>1.9487999999999998E-2</v>
      </c>
      <c r="U1201" s="54">
        <v>0</v>
      </c>
      <c r="V1201" s="54">
        <v>0</v>
      </c>
      <c r="W1201" s="54">
        <v>1.2498530000000001</v>
      </c>
      <c r="X1201" s="54">
        <v>1.5145E-2</v>
      </c>
      <c r="Y1201" s="54">
        <v>1.3156300000000001</v>
      </c>
      <c r="Z1201" s="54">
        <v>0</v>
      </c>
      <c r="AA1201" s="54">
        <v>0</v>
      </c>
      <c r="AB1201" s="54">
        <v>0</v>
      </c>
      <c r="AC1201" s="54">
        <v>0</v>
      </c>
      <c r="AD1201" s="54">
        <v>0</v>
      </c>
      <c r="AE1201" s="54">
        <v>81.836822999999995</v>
      </c>
      <c r="AF1201" s="54">
        <v>6.4306989999999997</v>
      </c>
      <c r="AG1201" s="53">
        <v>53.54269</v>
      </c>
      <c r="AH1201" s="53">
        <v>3.4429000000000001E-2</v>
      </c>
      <c r="AI1201" s="54">
        <v>0</v>
      </c>
      <c r="AJ1201" s="54">
        <v>1.2380370000000001</v>
      </c>
      <c r="AK1201" s="53">
        <v>1.5799000000000001</v>
      </c>
      <c r="AL1201" s="53">
        <v>0</v>
      </c>
      <c r="AM1201" s="53">
        <v>1.3920999999999999E-2</v>
      </c>
      <c r="AN1201" s="53">
        <v>8.1557000000000004E-2</v>
      </c>
      <c r="AO1201" s="53">
        <v>0</v>
      </c>
      <c r="AP1201" s="53">
        <v>1.2356640000000001</v>
      </c>
      <c r="AQ1201" s="53">
        <v>1.1355500000000001</v>
      </c>
      <c r="AR1201" s="53">
        <v>1.9171000000000001E-2</v>
      </c>
      <c r="AS1201" s="53">
        <v>1.9359000000000001E-2</v>
      </c>
      <c r="AT1201" s="53">
        <v>0</v>
      </c>
      <c r="AU1201" s="109">
        <v>0</v>
      </c>
      <c r="AV1201" s="109">
        <v>1.0366E-2</v>
      </c>
    </row>
    <row r="1202" spans="1:48" x14ac:dyDescent="0.3">
      <c r="A1202" s="9">
        <v>1201</v>
      </c>
      <c r="B1202" s="3">
        <v>42955</v>
      </c>
      <c r="C1202" s="112">
        <v>3.843521</v>
      </c>
      <c r="D1202" s="54">
        <v>1.1703E-2</v>
      </c>
      <c r="E1202" s="112">
        <v>1.8839999999999999E-2</v>
      </c>
      <c r="F1202" s="54">
        <v>3.454707</v>
      </c>
      <c r="G1202" s="54">
        <v>1.2732000000000001</v>
      </c>
      <c r="H1202" s="54">
        <v>3.7192940000000001</v>
      </c>
      <c r="I1202" s="54">
        <v>2.1437999999999999E-2</v>
      </c>
      <c r="J1202" s="54">
        <v>1.4101440000000001</v>
      </c>
      <c r="K1202" s="54">
        <v>1.015088</v>
      </c>
      <c r="L1202" s="54">
        <v>1.287782</v>
      </c>
      <c r="M1202" s="54">
        <v>0.119495</v>
      </c>
      <c r="N1202" s="54">
        <v>0</v>
      </c>
      <c r="O1202" s="54">
        <v>8.6914000000000005E-2</v>
      </c>
      <c r="P1202" s="54">
        <v>5.0486500000000003</v>
      </c>
      <c r="Q1202" s="54">
        <v>0</v>
      </c>
      <c r="R1202" s="54">
        <v>2.1305000000000001E-2</v>
      </c>
      <c r="S1202" s="54">
        <v>2.2627999999999999</v>
      </c>
      <c r="T1202" s="54">
        <v>1.9449999999999999E-2</v>
      </c>
      <c r="U1202" s="54">
        <v>0</v>
      </c>
      <c r="V1202" s="54">
        <v>0</v>
      </c>
      <c r="W1202" s="54">
        <v>1.2484869999999999</v>
      </c>
      <c r="X1202" s="54">
        <v>1.5197E-2</v>
      </c>
      <c r="Y1202" s="54">
        <v>1.3187799999999998</v>
      </c>
      <c r="Z1202" s="54">
        <v>0</v>
      </c>
      <c r="AA1202" s="54">
        <v>0</v>
      </c>
      <c r="AB1202" s="54">
        <v>0</v>
      </c>
      <c r="AC1202" s="54">
        <v>0</v>
      </c>
      <c r="AD1202" s="54">
        <v>0</v>
      </c>
      <c r="AE1202" s="54">
        <v>81.808031</v>
      </c>
      <c r="AF1202" s="54">
        <v>6.4291400000000003</v>
      </c>
      <c r="AG1202" s="53">
        <v>53.531343999999997</v>
      </c>
      <c r="AH1202" s="53">
        <v>3.4457000000000002E-2</v>
      </c>
      <c r="AI1202" s="54">
        <v>0</v>
      </c>
      <c r="AJ1202" s="54">
        <v>1.237312</v>
      </c>
      <c r="AK1202" s="53">
        <v>1.5814999999999999</v>
      </c>
      <c r="AL1202" s="53">
        <v>0</v>
      </c>
      <c r="AM1202" s="53">
        <v>1.3853000000000001E-2</v>
      </c>
      <c r="AN1202" s="53">
        <v>8.1487000000000004E-2</v>
      </c>
      <c r="AO1202" s="53">
        <v>0</v>
      </c>
      <c r="AP1202" s="53">
        <v>1.225347</v>
      </c>
      <c r="AQ1202" s="53">
        <v>1.1355500000000001</v>
      </c>
      <c r="AR1202" s="53">
        <v>1.9109999999999999E-2</v>
      </c>
      <c r="AS1202" s="53">
        <v>1.9307000000000001E-2</v>
      </c>
      <c r="AT1202" s="53">
        <v>0</v>
      </c>
      <c r="AU1202" s="109">
        <v>0</v>
      </c>
      <c r="AV1202" s="109">
        <v>1.0333E-2</v>
      </c>
    </row>
    <row r="1203" spans="1:48" x14ac:dyDescent="0.3">
      <c r="A1203" s="9">
        <v>1202</v>
      </c>
      <c r="B1203" s="3">
        <v>42954</v>
      </c>
      <c r="C1203" s="112">
        <v>3.8421789999999998</v>
      </c>
      <c r="D1203" s="54">
        <v>1.1698999999999999E-2</v>
      </c>
      <c r="E1203" s="112">
        <v>1.8834E-2</v>
      </c>
      <c r="F1203" s="54">
        <v>3.4521009999999999</v>
      </c>
      <c r="G1203" s="54">
        <v>1.272432</v>
      </c>
      <c r="H1203" s="54">
        <v>3.7162269999999999</v>
      </c>
      <c r="I1203" s="54">
        <v>2.1559999999999999E-2</v>
      </c>
      <c r="J1203" s="54">
        <v>1.3972869999999999</v>
      </c>
      <c r="K1203" s="54">
        <v>1.0079670000000001</v>
      </c>
      <c r="L1203" s="54">
        <v>1.2886629999999999</v>
      </c>
      <c r="M1203" s="54">
        <v>0.11935999999999999</v>
      </c>
      <c r="N1203" s="54">
        <v>0</v>
      </c>
      <c r="O1203" s="54">
        <v>8.6889999999999995E-2</v>
      </c>
      <c r="P1203" s="54">
        <v>5.0531269999999999</v>
      </c>
      <c r="Q1203" s="54">
        <v>0</v>
      </c>
      <c r="R1203" s="54">
        <v>2.1076000000000001E-2</v>
      </c>
      <c r="S1203" s="54">
        <v>2.2377000000000002</v>
      </c>
      <c r="T1203" s="54">
        <v>1.9251000000000001E-2</v>
      </c>
      <c r="U1203" s="54">
        <v>0</v>
      </c>
      <c r="V1203" s="54">
        <v>0</v>
      </c>
      <c r="W1203" s="54">
        <v>1.244934</v>
      </c>
      <c r="X1203" s="54">
        <v>1.5209E-2</v>
      </c>
      <c r="Y1203" s="54">
        <v>1.3041400000000001</v>
      </c>
      <c r="Z1203" s="54">
        <v>0</v>
      </c>
      <c r="AA1203" s="54">
        <v>0</v>
      </c>
      <c r="AB1203" s="54">
        <v>0</v>
      </c>
      <c r="AC1203" s="54">
        <v>0</v>
      </c>
      <c r="AD1203" s="54">
        <v>0</v>
      </c>
      <c r="AE1203" s="54">
        <v>81.916306000000006</v>
      </c>
      <c r="AF1203" s="54">
        <v>6.3979480000000004</v>
      </c>
      <c r="AG1203" s="53">
        <v>53.582419000000002</v>
      </c>
      <c r="AH1203" s="53">
        <v>3.4432999999999998E-2</v>
      </c>
      <c r="AI1203" s="54">
        <v>0</v>
      </c>
      <c r="AJ1203" s="54">
        <v>1.2339420000000001</v>
      </c>
      <c r="AK1203" s="53">
        <v>1.5802</v>
      </c>
      <c r="AL1203" s="53">
        <v>0</v>
      </c>
      <c r="AM1203" s="53">
        <v>1.3828E-2</v>
      </c>
      <c r="AN1203" s="53">
        <v>8.0907999999999994E-2</v>
      </c>
      <c r="AO1203" s="53">
        <v>0</v>
      </c>
      <c r="AP1203" s="53">
        <v>1.225347</v>
      </c>
      <c r="AQ1203" s="53">
        <v>1.1355500000000001</v>
      </c>
      <c r="AR1203" s="53">
        <v>1.9109999999999999E-2</v>
      </c>
      <c r="AS1203" s="53">
        <v>1.9307000000000001E-2</v>
      </c>
      <c r="AT1203" s="53">
        <v>0</v>
      </c>
      <c r="AU1203" s="109">
        <v>0</v>
      </c>
      <c r="AV1203" s="109">
        <v>1.031E-2</v>
      </c>
    </row>
    <row r="1204" spans="1:48" x14ac:dyDescent="0.3">
      <c r="A1204" s="9">
        <v>1203</v>
      </c>
      <c r="B1204" s="3">
        <v>42951</v>
      </c>
      <c r="C1204" s="112">
        <v>3.8382849999999999</v>
      </c>
      <c r="D1204" s="54">
        <v>1.1689E-2</v>
      </c>
      <c r="E1204" s="112">
        <v>1.8814000000000001E-2</v>
      </c>
      <c r="F1204" s="54">
        <v>3.448331</v>
      </c>
      <c r="G1204" s="54">
        <v>1.271245</v>
      </c>
      <c r="H1204" s="54">
        <v>3.7198319999999998</v>
      </c>
      <c r="I1204" s="54">
        <v>2.1607000000000001E-2</v>
      </c>
      <c r="J1204" s="54">
        <v>1.3810789999999999</v>
      </c>
      <c r="K1204" s="54">
        <v>1.0096419999999999</v>
      </c>
      <c r="L1204" s="54">
        <v>1.288483</v>
      </c>
      <c r="M1204" s="54">
        <v>0.11912300000000001</v>
      </c>
      <c r="N1204" s="54">
        <v>0</v>
      </c>
      <c r="O1204" s="54">
        <v>8.6804999999999993E-2</v>
      </c>
      <c r="P1204" s="54">
        <v>5.0509009999999996</v>
      </c>
      <c r="Q1204" s="54">
        <v>0</v>
      </c>
      <c r="R1204" s="54">
        <v>2.0848999999999999E-2</v>
      </c>
      <c r="S1204" s="54">
        <v>2.2162000000000002</v>
      </c>
      <c r="T1204" s="54">
        <v>1.9248000000000001E-2</v>
      </c>
      <c r="U1204" s="54">
        <v>0</v>
      </c>
      <c r="V1204" s="54">
        <v>0</v>
      </c>
      <c r="W1204" s="54">
        <v>1.2424249999999999</v>
      </c>
      <c r="X1204" s="54">
        <v>1.5205E-2</v>
      </c>
      <c r="Y1204" s="54">
        <v>1.2919100000000001</v>
      </c>
      <c r="Z1204" s="54">
        <v>0</v>
      </c>
      <c r="AA1204" s="54">
        <v>0</v>
      </c>
      <c r="AB1204" s="54">
        <v>0</v>
      </c>
      <c r="AC1204" s="54">
        <v>0</v>
      </c>
      <c r="AD1204" s="54">
        <v>0</v>
      </c>
      <c r="AE1204" s="54">
        <v>81.887822999999997</v>
      </c>
      <c r="AF1204" s="54">
        <v>6.3667939999999996</v>
      </c>
      <c r="AG1204" s="53">
        <v>53.567489999999999</v>
      </c>
      <c r="AH1204" s="53">
        <v>3.4442E-2</v>
      </c>
      <c r="AI1204" s="54">
        <v>0</v>
      </c>
      <c r="AJ1204" s="54">
        <v>1.2313419999999999</v>
      </c>
      <c r="AK1204" s="53">
        <v>1.5841999999999998</v>
      </c>
      <c r="AL1204" s="53">
        <v>0</v>
      </c>
      <c r="AM1204" s="53">
        <v>1.3936E-2</v>
      </c>
      <c r="AN1204" s="53">
        <v>8.0544000000000004E-2</v>
      </c>
      <c r="AO1204" s="53">
        <v>0</v>
      </c>
      <c r="AP1204" s="53">
        <v>1.225347</v>
      </c>
      <c r="AQ1204" s="53">
        <v>1.1355500000000001</v>
      </c>
      <c r="AR1204" s="53">
        <v>1.9109999999999999E-2</v>
      </c>
      <c r="AS1204" s="53">
        <v>1.9307000000000001E-2</v>
      </c>
      <c r="AT1204" s="53">
        <v>0</v>
      </c>
      <c r="AU1204" s="109">
        <v>0</v>
      </c>
      <c r="AV1204" s="109">
        <v>1.0340999999999999E-2</v>
      </c>
    </row>
    <row r="1205" spans="1:48" x14ac:dyDescent="0.3">
      <c r="A1205" s="9">
        <v>1204</v>
      </c>
      <c r="B1205" s="3">
        <v>42950</v>
      </c>
      <c r="C1205" s="112">
        <v>3.83697</v>
      </c>
      <c r="D1205" s="54">
        <v>1.1684999999999999E-2</v>
      </c>
      <c r="E1205" s="112">
        <v>1.8807999999999998E-2</v>
      </c>
      <c r="F1205" s="54">
        <v>3.4456980000000001</v>
      </c>
      <c r="G1205" s="54">
        <v>1.268829</v>
      </c>
      <c r="H1205" s="54">
        <v>3.7069879999999999</v>
      </c>
      <c r="I1205" s="54">
        <v>2.1597000000000002E-2</v>
      </c>
      <c r="J1205" s="54">
        <v>1.3721019999999999</v>
      </c>
      <c r="K1205" s="54">
        <v>0.99814899999999995</v>
      </c>
      <c r="L1205" s="54">
        <v>1.2870239999999999</v>
      </c>
      <c r="M1205" s="54">
        <v>0.119061</v>
      </c>
      <c r="N1205" s="54">
        <v>0</v>
      </c>
      <c r="O1205" s="54">
        <v>8.6777000000000007E-2</v>
      </c>
      <c r="P1205" s="54">
        <v>5.0500800000000003</v>
      </c>
      <c r="Q1205" s="54">
        <v>0</v>
      </c>
      <c r="R1205" s="54">
        <v>2.0774000000000001E-2</v>
      </c>
      <c r="S1205" s="54">
        <v>2.2044000000000001</v>
      </c>
      <c r="T1205" s="54">
        <v>1.925E-2</v>
      </c>
      <c r="U1205" s="54">
        <v>0</v>
      </c>
      <c r="V1205" s="54">
        <v>0</v>
      </c>
      <c r="W1205" s="54">
        <v>1.240596</v>
      </c>
      <c r="X1205" s="54">
        <v>1.5200999999999999E-2</v>
      </c>
      <c r="Y1205" s="54">
        <v>1.28487</v>
      </c>
      <c r="Z1205" s="54">
        <v>0</v>
      </c>
      <c r="AA1205" s="54">
        <v>0</v>
      </c>
      <c r="AB1205" s="54">
        <v>0</v>
      </c>
      <c r="AC1205" s="54">
        <v>0</v>
      </c>
      <c r="AD1205" s="54">
        <v>0</v>
      </c>
      <c r="AE1205" s="54">
        <v>81.883257</v>
      </c>
      <c r="AF1205" s="54">
        <v>6.3459810000000001</v>
      </c>
      <c r="AG1205" s="53">
        <v>53.540149</v>
      </c>
      <c r="AH1205" s="53">
        <v>3.4397999999999998E-2</v>
      </c>
      <c r="AI1205" s="54">
        <v>0</v>
      </c>
      <c r="AJ1205" s="54">
        <v>1.229692</v>
      </c>
      <c r="AK1205" s="53">
        <v>1.5834999999999999</v>
      </c>
      <c r="AL1205" s="53">
        <v>0</v>
      </c>
      <c r="AM1205" s="53">
        <v>1.3854E-2</v>
      </c>
      <c r="AN1205" s="53">
        <v>8.0228999999999995E-2</v>
      </c>
      <c r="AO1205" s="53">
        <v>0</v>
      </c>
      <c r="AP1205" s="53">
        <v>1.225347</v>
      </c>
      <c r="AQ1205" s="53">
        <v>1.1355500000000001</v>
      </c>
      <c r="AR1205" s="53">
        <v>1.9109999999999999E-2</v>
      </c>
      <c r="AS1205" s="53">
        <v>1.9307000000000001E-2</v>
      </c>
      <c r="AT1205" s="53">
        <v>0</v>
      </c>
      <c r="AU1205" s="109">
        <v>0</v>
      </c>
      <c r="AV1205" s="109">
        <v>1.0369E-2</v>
      </c>
    </row>
    <row r="1206" spans="1:48" x14ac:dyDescent="0.3">
      <c r="A1206" s="9">
        <v>1205</v>
      </c>
      <c r="B1206" s="3">
        <v>42949</v>
      </c>
      <c r="C1206" s="112">
        <v>3.8355969999999999</v>
      </c>
      <c r="D1206" s="54">
        <v>1.1681E-2</v>
      </c>
      <c r="E1206" s="112">
        <v>1.8800999999999998E-2</v>
      </c>
      <c r="F1206" s="54">
        <v>3.4433609999999999</v>
      </c>
      <c r="G1206" s="54">
        <v>1.267414</v>
      </c>
      <c r="H1206" s="54">
        <v>3.688123</v>
      </c>
      <c r="I1206" s="54">
        <v>2.1541000000000001E-2</v>
      </c>
      <c r="J1206" s="54">
        <v>1.3693630000000001</v>
      </c>
      <c r="K1206" s="54">
        <v>0.99495400000000001</v>
      </c>
      <c r="L1206" s="54">
        <v>1.2858149999999999</v>
      </c>
      <c r="M1206" s="54">
        <v>0.119023</v>
      </c>
      <c r="N1206" s="54">
        <v>0</v>
      </c>
      <c r="O1206" s="54">
        <v>8.6749000000000007E-2</v>
      </c>
      <c r="P1206" s="54">
        <v>5.0498390000000004</v>
      </c>
      <c r="Q1206" s="54">
        <v>0</v>
      </c>
      <c r="R1206" s="54">
        <v>2.0740999999999999E-2</v>
      </c>
      <c r="S1206" s="54">
        <v>2.1947000000000001</v>
      </c>
      <c r="T1206" s="54">
        <v>1.9223000000000001E-2</v>
      </c>
      <c r="U1206" s="54">
        <v>0</v>
      </c>
      <c r="V1206" s="54">
        <v>0</v>
      </c>
      <c r="W1206" s="54">
        <v>1.2416419999999999</v>
      </c>
      <c r="X1206" s="54">
        <v>1.5195999999999999E-2</v>
      </c>
      <c r="Y1206" s="54">
        <v>1.27935</v>
      </c>
      <c r="Z1206" s="54">
        <v>0</v>
      </c>
      <c r="AA1206" s="54">
        <v>0</v>
      </c>
      <c r="AB1206" s="54">
        <v>0</v>
      </c>
      <c r="AC1206" s="54">
        <v>0</v>
      </c>
      <c r="AD1206" s="54">
        <v>0</v>
      </c>
      <c r="AE1206" s="54">
        <v>81.899058999999994</v>
      </c>
      <c r="AF1206" s="54">
        <v>6.3418700000000001</v>
      </c>
      <c r="AG1206" s="53">
        <v>53.509400999999997</v>
      </c>
      <c r="AH1206" s="53">
        <v>3.4318000000000001E-2</v>
      </c>
      <c r="AI1206" s="54">
        <v>0</v>
      </c>
      <c r="AJ1206" s="54">
        <v>1.230227</v>
      </c>
      <c r="AK1206" s="53">
        <v>1.5814000000000001</v>
      </c>
      <c r="AL1206" s="53">
        <v>0</v>
      </c>
      <c r="AM1206" s="53">
        <v>1.3814E-2</v>
      </c>
      <c r="AN1206" s="53">
        <v>8.0238000000000004E-2</v>
      </c>
      <c r="AO1206" s="53">
        <v>0</v>
      </c>
      <c r="AP1206" s="53">
        <v>1.225347</v>
      </c>
      <c r="AQ1206" s="53">
        <v>1.1355500000000001</v>
      </c>
      <c r="AR1206" s="53">
        <v>1.9109999999999999E-2</v>
      </c>
      <c r="AS1206" s="53">
        <v>1.9307000000000001E-2</v>
      </c>
      <c r="AT1206" s="53">
        <v>0</v>
      </c>
      <c r="AU1206" s="109">
        <v>0</v>
      </c>
      <c r="AV1206" s="109">
        <v>1.0289E-2</v>
      </c>
    </row>
    <row r="1207" spans="1:48" x14ac:dyDescent="0.3">
      <c r="A1207" s="9">
        <v>1206</v>
      </c>
      <c r="B1207" s="3">
        <v>42948</v>
      </c>
      <c r="C1207" s="112">
        <v>3.8343229999999999</v>
      </c>
      <c r="D1207" s="54">
        <v>1.1677999999999999E-2</v>
      </c>
      <c r="E1207" s="112">
        <v>1.8794000000000002E-2</v>
      </c>
      <c r="F1207" s="54">
        <v>3.4474140000000002</v>
      </c>
      <c r="G1207" s="54">
        <v>1.267666</v>
      </c>
      <c r="H1207" s="54">
        <v>3.6912699999999998</v>
      </c>
      <c r="I1207" s="54">
        <v>2.1558000000000001E-2</v>
      </c>
      <c r="J1207" s="54">
        <v>1.388368</v>
      </c>
      <c r="K1207" s="54">
        <v>1.0030190000000001</v>
      </c>
      <c r="L1207" s="54">
        <v>1.2847900000000001</v>
      </c>
      <c r="M1207" s="54">
        <v>0.119035</v>
      </c>
      <c r="N1207" s="54">
        <v>0</v>
      </c>
      <c r="O1207" s="54">
        <v>8.6721000000000006E-2</v>
      </c>
      <c r="P1207" s="54">
        <v>5.0467930000000001</v>
      </c>
      <c r="Q1207" s="54">
        <v>0</v>
      </c>
      <c r="R1207" s="54">
        <v>2.1028000000000002E-2</v>
      </c>
      <c r="S1207" s="54">
        <v>2.2301000000000002</v>
      </c>
      <c r="T1207" s="54">
        <v>1.9120000000000002E-2</v>
      </c>
      <c r="U1207" s="54">
        <v>0</v>
      </c>
      <c r="V1207" s="54">
        <v>0</v>
      </c>
      <c r="W1207" s="54">
        <v>1.2425310000000001</v>
      </c>
      <c r="X1207" s="54">
        <v>1.5181E-2</v>
      </c>
      <c r="Y1207" s="54">
        <v>1.2998799999999999</v>
      </c>
      <c r="Z1207" s="54">
        <v>0</v>
      </c>
      <c r="AA1207" s="54">
        <v>0</v>
      </c>
      <c r="AB1207" s="54">
        <v>0</v>
      </c>
      <c r="AC1207" s="54">
        <v>0</v>
      </c>
      <c r="AD1207" s="54">
        <v>0</v>
      </c>
      <c r="AE1207" s="54">
        <v>81.843608000000003</v>
      </c>
      <c r="AF1207" s="54">
        <v>6.3798349999999999</v>
      </c>
      <c r="AG1207" s="53">
        <v>53.494104999999998</v>
      </c>
      <c r="AH1207" s="53">
        <v>3.4334999999999997E-2</v>
      </c>
      <c r="AI1207" s="54">
        <v>0</v>
      </c>
      <c r="AJ1207" s="54">
        <v>1.2310449999999999</v>
      </c>
      <c r="AK1207" s="53">
        <v>1.5873999999999999</v>
      </c>
      <c r="AL1207" s="53">
        <v>0</v>
      </c>
      <c r="AM1207" s="53">
        <v>1.3894E-2</v>
      </c>
      <c r="AN1207" s="53">
        <v>8.0795000000000006E-2</v>
      </c>
      <c r="AO1207" s="53">
        <v>0</v>
      </c>
      <c r="AP1207" s="53">
        <v>1.2326760000000001</v>
      </c>
      <c r="AQ1207" s="53">
        <v>1.1355500000000001</v>
      </c>
      <c r="AR1207" s="53">
        <v>1.9119000000000001E-2</v>
      </c>
      <c r="AS1207" s="53">
        <v>1.9299E-2</v>
      </c>
      <c r="AT1207" s="53">
        <v>0</v>
      </c>
      <c r="AU1207" s="109">
        <v>0</v>
      </c>
      <c r="AV1207" s="109">
        <v>1.0411E-2</v>
      </c>
    </row>
    <row r="1208" spans="1:48" x14ac:dyDescent="0.3">
      <c r="A1208" s="9">
        <v>1207</v>
      </c>
      <c r="B1208" s="3">
        <v>42947</v>
      </c>
      <c r="C1208" s="112">
        <v>3.8330129999999998</v>
      </c>
      <c r="D1208" s="54">
        <v>1.1672999999999999E-2</v>
      </c>
      <c r="E1208" s="112">
        <v>1.8789E-2</v>
      </c>
      <c r="F1208" s="54">
        <v>3.4438710000000001</v>
      </c>
      <c r="G1208" s="54">
        <v>1.267406</v>
      </c>
      <c r="H1208" s="54">
        <v>3.6942550000000001</v>
      </c>
      <c r="I1208" s="54">
        <v>2.1527999999999999E-2</v>
      </c>
      <c r="J1208" s="54">
        <v>1.3895470000000001</v>
      </c>
      <c r="K1208" s="54">
        <v>1.011374</v>
      </c>
      <c r="L1208" s="54">
        <v>1.284478</v>
      </c>
      <c r="M1208" s="54">
        <v>0.119147</v>
      </c>
      <c r="N1208" s="54">
        <v>0</v>
      </c>
      <c r="O1208" s="54">
        <v>8.6691000000000004E-2</v>
      </c>
      <c r="P1208" s="54">
        <v>5.0470740000000003</v>
      </c>
      <c r="Q1208" s="54">
        <v>0</v>
      </c>
      <c r="R1208" s="54">
        <v>2.1132999999999999E-2</v>
      </c>
      <c r="S1208" s="54">
        <v>2.2345999999999999</v>
      </c>
      <c r="T1208" s="54">
        <v>1.9059E-2</v>
      </c>
      <c r="U1208" s="54">
        <v>0</v>
      </c>
      <c r="V1208" s="54">
        <v>0</v>
      </c>
      <c r="W1208" s="54">
        <v>1.2450129999999999</v>
      </c>
      <c r="X1208" s="54">
        <v>1.5188E-2</v>
      </c>
      <c r="Y1208" s="54">
        <v>1.30253</v>
      </c>
      <c r="Z1208" s="54">
        <v>0</v>
      </c>
      <c r="AA1208" s="54">
        <v>0</v>
      </c>
      <c r="AB1208" s="54">
        <v>0</v>
      </c>
      <c r="AC1208" s="54">
        <v>0</v>
      </c>
      <c r="AD1208" s="54">
        <v>0</v>
      </c>
      <c r="AE1208" s="54">
        <v>81.856132000000002</v>
      </c>
      <c r="AF1208" s="54">
        <v>6.391915</v>
      </c>
      <c r="AG1208" s="53">
        <v>53.485585</v>
      </c>
      <c r="AH1208" s="53">
        <v>3.4324E-2</v>
      </c>
      <c r="AI1208" s="54">
        <v>0</v>
      </c>
      <c r="AJ1208" s="54">
        <v>1.2328269999999999</v>
      </c>
      <c r="AK1208" s="53">
        <v>1.5861000000000001</v>
      </c>
      <c r="AL1208" s="53">
        <v>0</v>
      </c>
      <c r="AM1208" s="53">
        <v>1.3913999999999999E-2</v>
      </c>
      <c r="AN1208" s="53">
        <v>8.1097000000000002E-2</v>
      </c>
      <c r="AO1208" s="53">
        <v>0</v>
      </c>
      <c r="AP1208" s="53">
        <v>1.227919</v>
      </c>
      <c r="AQ1208" s="53">
        <v>1.1355500000000001</v>
      </c>
      <c r="AR1208" s="53">
        <v>1.9073E-2</v>
      </c>
      <c r="AS1208" s="53">
        <v>1.9251999999999998E-2</v>
      </c>
      <c r="AT1208" s="53">
        <v>0</v>
      </c>
      <c r="AU1208" s="109">
        <v>0</v>
      </c>
      <c r="AV1208" s="109">
        <v>1.0395E-2</v>
      </c>
    </row>
    <row r="1209" spans="1:48" x14ac:dyDescent="0.3">
      <c r="A1209" s="9">
        <v>1208</v>
      </c>
      <c r="B1209" s="3">
        <v>42944</v>
      </c>
      <c r="C1209" s="112">
        <v>3.8294160000000002</v>
      </c>
      <c r="D1209" s="54">
        <v>1.1663E-2</v>
      </c>
      <c r="E1209" s="112">
        <v>1.8769999999999998E-2</v>
      </c>
      <c r="F1209" s="54">
        <v>3.4481639999999998</v>
      </c>
      <c r="G1209" s="54">
        <v>1.2675959999999999</v>
      </c>
      <c r="H1209" s="54">
        <v>3.6905489999999999</v>
      </c>
      <c r="I1209" s="54">
        <v>2.1489999999999999E-2</v>
      </c>
      <c r="J1209" s="54">
        <v>1.398566</v>
      </c>
      <c r="K1209" s="54">
        <v>1.0174970000000001</v>
      </c>
      <c r="L1209" s="54">
        <v>1.2842070000000001</v>
      </c>
      <c r="M1209" s="54">
        <v>0.119086</v>
      </c>
      <c r="N1209" s="54">
        <v>0</v>
      </c>
      <c r="O1209" s="54">
        <v>8.6604E-2</v>
      </c>
      <c r="P1209" s="54">
        <v>5.0438070000000002</v>
      </c>
      <c r="Q1209" s="54">
        <v>0</v>
      </c>
      <c r="R1209" s="54">
        <v>2.1311E-2</v>
      </c>
      <c r="S1209" s="54">
        <v>2.2515000000000001</v>
      </c>
      <c r="T1209" s="54">
        <v>1.8953999999999999E-2</v>
      </c>
      <c r="U1209" s="54">
        <v>0</v>
      </c>
      <c r="V1209" s="54">
        <v>0</v>
      </c>
      <c r="W1209" s="54">
        <v>1.2445930000000001</v>
      </c>
      <c r="X1209" s="54">
        <v>1.519E-2</v>
      </c>
      <c r="Y1209" s="54">
        <v>1.3125</v>
      </c>
      <c r="Z1209" s="54">
        <v>0</v>
      </c>
      <c r="AA1209" s="54">
        <v>0</v>
      </c>
      <c r="AB1209" s="54">
        <v>0</v>
      </c>
      <c r="AC1209" s="54">
        <v>0</v>
      </c>
      <c r="AD1209" s="54">
        <v>0</v>
      </c>
      <c r="AE1209" s="54">
        <v>81.812850999999995</v>
      </c>
      <c r="AF1209" s="54">
        <v>6.4078369999999998</v>
      </c>
      <c r="AG1209" s="53">
        <v>53.450215999999998</v>
      </c>
      <c r="AH1209" s="53">
        <v>3.4341999999999998E-2</v>
      </c>
      <c r="AI1209" s="54">
        <v>0</v>
      </c>
      <c r="AJ1209" s="54">
        <v>1.2325710000000001</v>
      </c>
      <c r="AK1209" s="53">
        <v>1.5899000000000001</v>
      </c>
      <c r="AL1209" s="53">
        <v>0</v>
      </c>
      <c r="AM1209" s="53">
        <v>1.3849999999999999E-2</v>
      </c>
      <c r="AN1209" s="53">
        <v>8.1339999999999996E-2</v>
      </c>
      <c r="AO1209" s="53">
        <v>0</v>
      </c>
      <c r="AP1209" s="53">
        <v>1.227919</v>
      </c>
      <c r="AQ1209" s="53">
        <v>1.1276459999999999</v>
      </c>
      <c r="AR1209" s="53">
        <v>1.9073E-2</v>
      </c>
      <c r="AS1209" s="53">
        <v>1.9251999999999998E-2</v>
      </c>
      <c r="AT1209" s="53">
        <v>0</v>
      </c>
      <c r="AU1209" s="109">
        <v>0</v>
      </c>
      <c r="AV1209" s="109">
        <v>1.0331E-2</v>
      </c>
    </row>
    <row r="1210" spans="1:48" x14ac:dyDescent="0.3">
      <c r="A1210" s="9">
        <v>1209</v>
      </c>
      <c r="B1210" s="3">
        <v>42943</v>
      </c>
      <c r="C1210" s="112">
        <v>3.8281209999999999</v>
      </c>
      <c r="D1210" s="54">
        <v>1.166E-2</v>
      </c>
      <c r="E1210" s="112">
        <v>1.8763999999999999E-2</v>
      </c>
      <c r="F1210" s="54">
        <v>3.4483619999999999</v>
      </c>
      <c r="G1210" s="54">
        <v>1.2673399999999999</v>
      </c>
      <c r="H1210" s="54">
        <v>3.7173259999999999</v>
      </c>
      <c r="I1210" s="54">
        <v>2.145E-2</v>
      </c>
      <c r="J1210" s="54">
        <v>1.384393</v>
      </c>
      <c r="K1210" s="54">
        <v>1.0130939999999999</v>
      </c>
      <c r="L1210" s="54">
        <v>1.28342</v>
      </c>
      <c r="M1210" s="54">
        <v>0.118953</v>
      </c>
      <c r="N1210" s="54">
        <v>0</v>
      </c>
      <c r="O1210" s="54">
        <v>8.6576E-2</v>
      </c>
      <c r="P1210" s="54">
        <v>5.0415760000000001</v>
      </c>
      <c r="Q1210" s="54">
        <v>0</v>
      </c>
      <c r="R1210" s="54">
        <v>2.1117E-2</v>
      </c>
      <c r="S1210" s="54">
        <v>2.2237</v>
      </c>
      <c r="T1210" s="54">
        <v>1.9214999999999999E-2</v>
      </c>
      <c r="U1210" s="54">
        <v>0</v>
      </c>
      <c r="V1210" s="54">
        <v>0</v>
      </c>
      <c r="W1210" s="54">
        <v>1.243935</v>
      </c>
      <c r="X1210" s="54">
        <v>1.5185000000000001E-2</v>
      </c>
      <c r="Y1210" s="54">
        <v>1.29623</v>
      </c>
      <c r="Z1210" s="54">
        <v>0</v>
      </c>
      <c r="AA1210" s="54">
        <v>0</v>
      </c>
      <c r="AB1210" s="54">
        <v>0</v>
      </c>
      <c r="AC1210" s="54">
        <v>0</v>
      </c>
      <c r="AD1210" s="54">
        <v>0</v>
      </c>
      <c r="AE1210" s="54">
        <v>81.775537</v>
      </c>
      <c r="AF1210" s="54">
        <v>6.3725310000000004</v>
      </c>
      <c r="AG1210" s="53">
        <v>53.464393000000001</v>
      </c>
      <c r="AH1210" s="53">
        <v>3.4331E-2</v>
      </c>
      <c r="AI1210" s="54">
        <v>0</v>
      </c>
      <c r="AJ1210" s="54">
        <v>1.232037</v>
      </c>
      <c r="AK1210" s="53">
        <v>1.5819000000000001</v>
      </c>
      <c r="AL1210" s="53">
        <v>0</v>
      </c>
      <c r="AM1210" s="53">
        <v>1.3860000000000001E-2</v>
      </c>
      <c r="AN1210" s="53">
        <v>8.1101000000000006E-2</v>
      </c>
      <c r="AO1210" s="53">
        <v>0</v>
      </c>
      <c r="AP1210" s="53">
        <v>1.227919</v>
      </c>
      <c r="AQ1210" s="53">
        <v>1.1276459999999999</v>
      </c>
      <c r="AR1210" s="53">
        <v>1.9073E-2</v>
      </c>
      <c r="AS1210" s="53">
        <v>1.9251999999999998E-2</v>
      </c>
      <c r="AT1210" s="53">
        <v>0</v>
      </c>
      <c r="AU1210" s="109">
        <v>0</v>
      </c>
      <c r="AV1210" s="109">
        <v>1.0371999999999999E-2</v>
      </c>
    </row>
    <row r="1211" spans="1:48" x14ac:dyDescent="0.3">
      <c r="A1211" s="9">
        <v>1210</v>
      </c>
      <c r="B1211" s="3">
        <v>42942</v>
      </c>
      <c r="C1211" s="112">
        <v>3.8268339999999998</v>
      </c>
      <c r="D1211" s="54">
        <v>1.1656E-2</v>
      </c>
      <c r="E1211" s="112">
        <v>1.8756999999999999E-2</v>
      </c>
      <c r="F1211" s="54">
        <v>3.4495010000000002</v>
      </c>
      <c r="G1211" s="54">
        <v>1.267039</v>
      </c>
      <c r="H1211" s="54">
        <v>3.7182710000000001</v>
      </c>
      <c r="I1211" s="54">
        <v>2.1571E-2</v>
      </c>
      <c r="J1211" s="54">
        <v>1.386117</v>
      </c>
      <c r="K1211" s="54">
        <v>1.0086010000000001</v>
      </c>
      <c r="L1211" s="54">
        <v>1.282035</v>
      </c>
      <c r="M1211" s="54">
        <v>0.118936</v>
      </c>
      <c r="N1211" s="54">
        <v>0</v>
      </c>
      <c r="O1211" s="54">
        <v>8.6548E-2</v>
      </c>
      <c r="P1211" s="54">
        <v>5.0418289999999999</v>
      </c>
      <c r="Q1211" s="54">
        <v>0</v>
      </c>
      <c r="R1211" s="54">
        <v>2.1076000000000001E-2</v>
      </c>
      <c r="S1211" s="54">
        <v>2.2202000000000002</v>
      </c>
      <c r="T1211" s="54">
        <v>1.9067000000000001E-2</v>
      </c>
      <c r="U1211" s="54">
        <v>0</v>
      </c>
      <c r="V1211" s="54">
        <v>0</v>
      </c>
      <c r="W1211" s="54">
        <v>1.2433350000000001</v>
      </c>
      <c r="X1211" s="54">
        <v>1.5180000000000001E-2</v>
      </c>
      <c r="Y1211" s="54">
        <v>1.2939500000000002</v>
      </c>
      <c r="Z1211" s="54">
        <v>0</v>
      </c>
      <c r="AA1211" s="54">
        <v>0</v>
      </c>
      <c r="AB1211" s="54">
        <v>0</v>
      </c>
      <c r="AC1211" s="54">
        <v>0</v>
      </c>
      <c r="AD1211" s="54">
        <v>0</v>
      </c>
      <c r="AE1211" s="54">
        <v>81.790052000000003</v>
      </c>
      <c r="AF1211" s="54">
        <v>6.364967</v>
      </c>
      <c r="AG1211" s="53">
        <v>53.409668000000003</v>
      </c>
      <c r="AH1211" s="53">
        <v>3.4338E-2</v>
      </c>
      <c r="AI1211" s="54">
        <v>0</v>
      </c>
      <c r="AJ1211" s="54">
        <v>1.2315529999999999</v>
      </c>
      <c r="AK1211" s="53">
        <v>1.5793000000000001</v>
      </c>
      <c r="AL1211" s="53">
        <v>0</v>
      </c>
      <c r="AM1211" s="53">
        <v>1.3714E-2</v>
      </c>
      <c r="AN1211" s="53">
        <v>8.0931000000000003E-2</v>
      </c>
      <c r="AO1211" s="53">
        <v>0</v>
      </c>
      <c r="AP1211" s="53">
        <v>1.227919</v>
      </c>
      <c r="AQ1211" s="53">
        <v>1.1276459999999999</v>
      </c>
      <c r="AR1211" s="53">
        <v>1.9073E-2</v>
      </c>
      <c r="AS1211" s="53">
        <v>1.9251999999999998E-2</v>
      </c>
      <c r="AT1211" s="53">
        <v>0</v>
      </c>
      <c r="AU1211" s="109">
        <v>0</v>
      </c>
      <c r="AV1211" s="109">
        <v>1.0296E-2</v>
      </c>
    </row>
    <row r="1212" spans="1:48" x14ac:dyDescent="0.3">
      <c r="A1212" s="9">
        <v>1211</v>
      </c>
      <c r="B1212" s="3">
        <v>42941</v>
      </c>
      <c r="C1212" s="112">
        <v>3.8254640000000002</v>
      </c>
      <c r="D1212" s="54">
        <v>1.1653999999999999E-2</v>
      </c>
      <c r="E1212" s="112">
        <v>1.8751E-2</v>
      </c>
      <c r="F1212" s="54">
        <v>3.4500799999999998</v>
      </c>
      <c r="G1212" s="54">
        <v>1.2655270000000001</v>
      </c>
      <c r="H1212" s="54">
        <v>3.7110249999999998</v>
      </c>
      <c r="I1212" s="54">
        <v>2.1517999999999999E-2</v>
      </c>
      <c r="J1212" s="54">
        <v>1.3807579999999999</v>
      </c>
      <c r="K1212" s="54">
        <v>1.0058229999999999</v>
      </c>
      <c r="L1212" s="54">
        <v>1.2806310000000001</v>
      </c>
      <c r="M1212" s="54">
        <v>0.118912</v>
      </c>
      <c r="N1212" s="54">
        <v>0</v>
      </c>
      <c r="O1212" s="54">
        <v>8.652E-2</v>
      </c>
      <c r="P1212" s="54">
        <v>5.0430190000000001</v>
      </c>
      <c r="Q1212" s="54">
        <v>0</v>
      </c>
      <c r="R1212" s="54">
        <v>2.1031000000000001E-2</v>
      </c>
      <c r="S1212" s="54">
        <v>2.2089999999999996</v>
      </c>
      <c r="T1212" s="54">
        <v>1.8938E-2</v>
      </c>
      <c r="U1212" s="54">
        <v>0</v>
      </c>
      <c r="V1212" s="54">
        <v>0</v>
      </c>
      <c r="W1212" s="54">
        <v>1.2433540000000001</v>
      </c>
      <c r="X1212" s="54">
        <v>1.5174999999999999E-2</v>
      </c>
      <c r="Y1212" s="54">
        <v>1.2876399999999999</v>
      </c>
      <c r="Z1212" s="54">
        <v>0</v>
      </c>
      <c r="AA1212" s="54">
        <v>0</v>
      </c>
      <c r="AB1212" s="54">
        <v>0</v>
      </c>
      <c r="AC1212" s="54">
        <v>0</v>
      </c>
      <c r="AD1212" s="54">
        <v>0</v>
      </c>
      <c r="AE1212" s="54">
        <v>81.833252000000002</v>
      </c>
      <c r="AF1212" s="54">
        <v>6.34985</v>
      </c>
      <c r="AG1212" s="53">
        <v>53.375706000000001</v>
      </c>
      <c r="AH1212" s="53">
        <v>3.4313999999999997E-2</v>
      </c>
      <c r="AI1212" s="54">
        <v>0</v>
      </c>
      <c r="AJ1212" s="54">
        <v>1.231473</v>
      </c>
      <c r="AK1212" s="53">
        <v>1.5737999999999999</v>
      </c>
      <c r="AL1212" s="53">
        <v>0</v>
      </c>
      <c r="AM1212" s="53">
        <v>1.3501000000000001E-2</v>
      </c>
      <c r="AN1212" s="53">
        <v>8.0753000000000005E-2</v>
      </c>
      <c r="AO1212" s="53">
        <v>0</v>
      </c>
      <c r="AP1212" s="53">
        <v>1.228952</v>
      </c>
      <c r="AQ1212" s="53">
        <v>1.1276459999999999</v>
      </c>
      <c r="AR1212" s="53">
        <v>1.9033999999999999E-2</v>
      </c>
      <c r="AS1212" s="53">
        <v>1.9205E-2</v>
      </c>
      <c r="AT1212" s="53">
        <v>0</v>
      </c>
      <c r="AU1212" s="109">
        <v>0</v>
      </c>
      <c r="AV1212" s="109">
        <v>1.0156999999999999E-2</v>
      </c>
    </row>
    <row r="1213" spans="1:48" x14ac:dyDescent="0.3">
      <c r="A1213" s="9">
        <v>1212</v>
      </c>
      <c r="B1213" s="3">
        <v>42940</v>
      </c>
      <c r="C1213" s="112">
        <v>3.8240479999999999</v>
      </c>
      <c r="D1213" s="54">
        <v>1.1650000000000001E-2</v>
      </c>
      <c r="E1213" s="112">
        <v>1.8745999999999999E-2</v>
      </c>
      <c r="F1213" s="54">
        <v>3.4471210000000001</v>
      </c>
      <c r="G1213" s="54">
        <v>1.2647040000000001</v>
      </c>
      <c r="H1213" s="54">
        <v>3.6995429999999998</v>
      </c>
      <c r="I1213" s="54">
        <v>2.1295999999999999E-2</v>
      </c>
      <c r="J1213" s="54">
        <v>1.381613</v>
      </c>
      <c r="K1213" s="54">
        <v>1.0089239999999999</v>
      </c>
      <c r="L1213" s="54">
        <v>1.2804489999999999</v>
      </c>
      <c r="M1213" s="54">
        <v>0.118953</v>
      </c>
      <c r="N1213" s="54">
        <v>0</v>
      </c>
      <c r="O1213" s="54">
        <v>8.6493E-2</v>
      </c>
      <c r="P1213" s="54">
        <v>5.0438260000000001</v>
      </c>
      <c r="Q1213" s="54">
        <v>0</v>
      </c>
      <c r="R1213" s="54">
        <v>2.1069000000000001E-2</v>
      </c>
      <c r="S1213" s="54">
        <v>2.2075</v>
      </c>
      <c r="T1213" s="54">
        <v>1.8797999999999999E-2</v>
      </c>
      <c r="U1213" s="54">
        <v>0</v>
      </c>
      <c r="V1213" s="54">
        <v>0</v>
      </c>
      <c r="W1213" s="54">
        <v>1.2418400000000001</v>
      </c>
      <c r="X1213" s="54">
        <v>1.5169999999999999E-2</v>
      </c>
      <c r="Y1213" s="54">
        <v>1.28668</v>
      </c>
      <c r="Z1213" s="54">
        <v>0</v>
      </c>
      <c r="AA1213" s="54">
        <v>0</v>
      </c>
      <c r="AB1213" s="54">
        <v>0</v>
      </c>
      <c r="AC1213" s="54">
        <v>0</v>
      </c>
      <c r="AD1213" s="54">
        <v>0</v>
      </c>
      <c r="AE1213" s="54">
        <v>81.859348999999995</v>
      </c>
      <c r="AF1213" s="54">
        <v>6.3498700000000001</v>
      </c>
      <c r="AG1213" s="53">
        <v>53.367852999999997</v>
      </c>
      <c r="AH1213" s="53">
        <v>3.4264999999999997E-2</v>
      </c>
      <c r="AI1213" s="54">
        <v>0</v>
      </c>
      <c r="AJ1213" s="54">
        <v>1.2301530000000001</v>
      </c>
      <c r="AK1213" s="53">
        <v>1.5692000000000002</v>
      </c>
      <c r="AL1213" s="53">
        <v>0</v>
      </c>
      <c r="AM1213" s="53">
        <v>1.3551000000000001E-2</v>
      </c>
      <c r="AN1213" s="53">
        <v>8.0749000000000001E-2</v>
      </c>
      <c r="AO1213" s="53">
        <v>0</v>
      </c>
      <c r="AP1213" s="53">
        <v>1.228952</v>
      </c>
      <c r="AQ1213" s="53">
        <v>1.1276459999999999</v>
      </c>
      <c r="AR1213" s="53">
        <v>1.9033999999999999E-2</v>
      </c>
      <c r="AS1213" s="53">
        <v>1.9205E-2</v>
      </c>
      <c r="AT1213" s="53">
        <v>0</v>
      </c>
      <c r="AU1213" s="109">
        <v>0</v>
      </c>
      <c r="AV1213" s="109">
        <v>1.0109E-2</v>
      </c>
    </row>
    <row r="1214" spans="1:48" x14ac:dyDescent="0.3">
      <c r="A1214" s="9">
        <v>1213</v>
      </c>
      <c r="B1214" s="3">
        <v>42937</v>
      </c>
      <c r="C1214" s="112">
        <v>3.8202590000000001</v>
      </c>
      <c r="D1214" s="54">
        <v>1.1639999999999999E-2</v>
      </c>
      <c r="E1214" s="112">
        <v>1.8726E-2</v>
      </c>
      <c r="F1214" s="54">
        <v>3.44339</v>
      </c>
      <c r="G1214" s="54">
        <v>1.26366</v>
      </c>
      <c r="H1214" s="54">
        <v>3.6942539999999999</v>
      </c>
      <c r="I1214" s="54">
        <v>2.1170000000000001E-2</v>
      </c>
      <c r="J1214" s="54">
        <v>1.3779110000000001</v>
      </c>
      <c r="K1214" s="54">
        <v>1.006535</v>
      </c>
      <c r="L1214" s="54">
        <v>1.2793079999999999</v>
      </c>
      <c r="M1214" s="54">
        <v>0.11888</v>
      </c>
      <c r="N1214" s="54">
        <v>0</v>
      </c>
      <c r="O1214" s="54">
        <v>8.6406999999999998E-2</v>
      </c>
      <c r="P1214" s="54">
        <v>5.0403399999999996</v>
      </c>
      <c r="Q1214" s="54">
        <v>0</v>
      </c>
      <c r="R1214" s="54">
        <v>2.0976999999999999E-2</v>
      </c>
      <c r="S1214" s="54">
        <v>2.1955999999999998</v>
      </c>
      <c r="T1214" s="54">
        <v>1.8867999999999999E-2</v>
      </c>
      <c r="U1214" s="54">
        <v>0</v>
      </c>
      <c r="V1214" s="54">
        <v>0</v>
      </c>
      <c r="W1214" s="54">
        <v>1.241811</v>
      </c>
      <c r="X1214" s="54">
        <v>1.5155E-2</v>
      </c>
      <c r="Y1214" s="54">
        <v>1.2798200000000002</v>
      </c>
      <c r="Z1214" s="54">
        <v>0</v>
      </c>
      <c r="AA1214" s="54">
        <v>0</v>
      </c>
      <c r="AB1214" s="54">
        <v>0</v>
      </c>
      <c r="AC1214" s="54">
        <v>0</v>
      </c>
      <c r="AD1214" s="54">
        <v>0</v>
      </c>
      <c r="AE1214" s="54">
        <v>81.809979999999996</v>
      </c>
      <c r="AF1214" s="54">
        <v>6.3425289999999999</v>
      </c>
      <c r="AG1214" s="53">
        <v>53.374854999999997</v>
      </c>
      <c r="AH1214" s="53">
        <v>3.4275E-2</v>
      </c>
      <c r="AI1214" s="54">
        <v>0</v>
      </c>
      <c r="AJ1214" s="54">
        <v>1.2300219999999999</v>
      </c>
      <c r="AK1214" s="53">
        <v>1.5621</v>
      </c>
      <c r="AL1214" s="53">
        <v>0</v>
      </c>
      <c r="AM1214" s="53">
        <v>1.3646E-2</v>
      </c>
      <c r="AN1214" s="53">
        <v>8.0479999999999996E-2</v>
      </c>
      <c r="AO1214" s="53">
        <v>0</v>
      </c>
      <c r="AP1214" s="53">
        <v>1.228952</v>
      </c>
      <c r="AQ1214" s="53">
        <v>1.1276459999999999</v>
      </c>
      <c r="AR1214" s="53">
        <v>1.9033999999999999E-2</v>
      </c>
      <c r="AS1214" s="53">
        <v>1.9205E-2</v>
      </c>
      <c r="AT1214" s="53">
        <v>0</v>
      </c>
      <c r="AU1214" s="109">
        <v>0</v>
      </c>
      <c r="AV1214" s="109">
        <v>1.0187999999999999E-2</v>
      </c>
    </row>
    <row r="1215" spans="1:48" x14ac:dyDescent="0.3">
      <c r="A1215" s="9">
        <v>1214</v>
      </c>
      <c r="B1215" s="3">
        <v>42936</v>
      </c>
      <c r="C1215" s="112">
        <v>3.8188360000000001</v>
      </c>
      <c r="D1215" s="54">
        <v>1.1637E-2</v>
      </c>
      <c r="E1215" s="112">
        <v>1.8719E-2</v>
      </c>
      <c r="F1215" s="54">
        <v>3.442841</v>
      </c>
      <c r="G1215" s="54">
        <v>1.2638</v>
      </c>
      <c r="H1215" s="54">
        <v>3.6838199999999999</v>
      </c>
      <c r="I1215" s="54">
        <v>2.1160999999999999E-2</v>
      </c>
      <c r="J1215" s="54">
        <v>1.3886989999999999</v>
      </c>
      <c r="K1215" s="54">
        <v>1.0082580000000001</v>
      </c>
      <c r="L1215" s="54">
        <v>1.2789060000000001</v>
      </c>
      <c r="M1215" s="54">
        <v>0.118918</v>
      </c>
      <c r="N1215" s="54">
        <v>0</v>
      </c>
      <c r="O1215" s="54">
        <v>8.6379999999999998E-2</v>
      </c>
      <c r="P1215" s="54">
        <v>5.0411190000000001</v>
      </c>
      <c r="Q1215" s="54">
        <v>0</v>
      </c>
      <c r="R1215" s="54">
        <v>2.1055000000000001E-2</v>
      </c>
      <c r="S1215" s="54">
        <v>2.2075</v>
      </c>
      <c r="T1215" s="54">
        <v>1.8856000000000001E-2</v>
      </c>
      <c r="U1215" s="54">
        <v>0</v>
      </c>
      <c r="V1215" s="54">
        <v>0</v>
      </c>
      <c r="W1215" s="54">
        <v>1.237616</v>
      </c>
      <c r="X1215" s="54">
        <v>1.5151E-2</v>
      </c>
      <c r="Y1215" s="54">
        <v>1.28668</v>
      </c>
      <c r="Z1215" s="54">
        <v>0</v>
      </c>
      <c r="AA1215" s="54">
        <v>0</v>
      </c>
      <c r="AB1215" s="54">
        <v>0</v>
      </c>
      <c r="AC1215" s="54">
        <v>0</v>
      </c>
      <c r="AD1215" s="54">
        <v>0</v>
      </c>
      <c r="AE1215" s="54">
        <v>81.858525999999998</v>
      </c>
      <c r="AF1215" s="54">
        <v>6.3594119999999998</v>
      </c>
      <c r="AG1215" s="53">
        <v>53.358096000000003</v>
      </c>
      <c r="AH1215" s="53">
        <v>3.4258999999999998E-2</v>
      </c>
      <c r="AI1215" s="54">
        <v>0</v>
      </c>
      <c r="AJ1215" s="54">
        <v>1.226723</v>
      </c>
      <c r="AK1215" s="53">
        <v>1.5592999999999999</v>
      </c>
      <c r="AL1215" s="53">
        <v>0</v>
      </c>
      <c r="AM1215" s="53">
        <v>1.3559E-2</v>
      </c>
      <c r="AN1215" s="53">
        <v>8.0482999999999999E-2</v>
      </c>
      <c r="AO1215" s="53">
        <v>0</v>
      </c>
      <c r="AP1215" s="53">
        <v>1.228952</v>
      </c>
      <c r="AQ1215" s="53">
        <v>1.1276459999999999</v>
      </c>
      <c r="AR1215" s="53">
        <v>1.9033999999999999E-2</v>
      </c>
      <c r="AS1215" s="53">
        <v>1.9205E-2</v>
      </c>
      <c r="AT1215" s="53">
        <v>0</v>
      </c>
      <c r="AU1215" s="109">
        <v>0</v>
      </c>
      <c r="AV1215" s="109">
        <v>1.0194999999999999E-2</v>
      </c>
    </row>
    <row r="1216" spans="1:48" x14ac:dyDescent="0.3">
      <c r="A1216" s="9">
        <v>1215</v>
      </c>
      <c r="B1216" s="3">
        <v>42935</v>
      </c>
      <c r="C1216" s="112">
        <v>3.8174480000000002</v>
      </c>
      <c r="D1216" s="54">
        <v>1.1632999999999999E-2</v>
      </c>
      <c r="E1216" s="112">
        <v>1.8713E-2</v>
      </c>
      <c r="F1216" s="54">
        <v>3.4429859999999999</v>
      </c>
      <c r="G1216" s="54">
        <v>1.261676</v>
      </c>
      <c r="H1216" s="54">
        <v>3.6789109999999998</v>
      </c>
      <c r="I1216" s="54">
        <v>2.1125999999999999E-2</v>
      </c>
      <c r="J1216" s="54">
        <v>1.3680749999999999</v>
      </c>
      <c r="K1216" s="54">
        <v>0.997031</v>
      </c>
      <c r="L1216" s="54">
        <v>1.2778719999999999</v>
      </c>
      <c r="M1216" s="54">
        <v>0.118661</v>
      </c>
      <c r="N1216" s="54">
        <v>0</v>
      </c>
      <c r="O1216" s="54">
        <v>8.6352999999999999E-2</v>
      </c>
      <c r="P1216" s="54">
        <v>5.0368570000000004</v>
      </c>
      <c r="Q1216" s="54">
        <v>0</v>
      </c>
      <c r="R1216" s="54">
        <v>2.0797E-2</v>
      </c>
      <c r="S1216" s="54">
        <v>2.1785999999999999</v>
      </c>
      <c r="T1216" s="54">
        <v>1.8745999999999999E-2</v>
      </c>
      <c r="U1216" s="54">
        <v>0</v>
      </c>
      <c r="V1216" s="54">
        <v>0</v>
      </c>
      <c r="W1216" s="54">
        <v>1.2439210000000001</v>
      </c>
      <c r="X1216" s="54">
        <v>1.5146E-2</v>
      </c>
      <c r="Y1216" s="54">
        <v>1.26986</v>
      </c>
      <c r="Z1216" s="54">
        <v>0</v>
      </c>
      <c r="AA1216" s="54">
        <v>0</v>
      </c>
      <c r="AB1216" s="54">
        <v>0</v>
      </c>
      <c r="AC1216" s="54">
        <v>0</v>
      </c>
      <c r="AD1216" s="54">
        <v>0</v>
      </c>
      <c r="AE1216" s="54">
        <v>81.698999000000001</v>
      </c>
      <c r="AF1216" s="54">
        <v>6.3167559999999998</v>
      </c>
      <c r="AG1216" s="53">
        <v>53.298589</v>
      </c>
      <c r="AH1216" s="53">
        <v>3.4228000000000001E-2</v>
      </c>
      <c r="AI1216" s="54">
        <v>0</v>
      </c>
      <c r="AJ1216" s="54">
        <v>1.2257899999999999</v>
      </c>
      <c r="AK1216" s="53">
        <v>1.5669</v>
      </c>
      <c r="AL1216" s="53">
        <v>0</v>
      </c>
      <c r="AM1216" s="53">
        <v>1.3556E-2</v>
      </c>
      <c r="AN1216" s="53">
        <v>8.0080999999999999E-2</v>
      </c>
      <c r="AO1216" s="53">
        <v>0</v>
      </c>
      <c r="AP1216" s="53">
        <v>1.228952</v>
      </c>
      <c r="AQ1216" s="53">
        <v>1.1276459999999999</v>
      </c>
      <c r="AR1216" s="53">
        <v>1.9033999999999999E-2</v>
      </c>
      <c r="AS1216" s="53">
        <v>1.9205E-2</v>
      </c>
      <c r="AT1216" s="53">
        <v>0</v>
      </c>
      <c r="AU1216" s="109">
        <v>0</v>
      </c>
      <c r="AV1216" s="109">
        <v>1.0135E-2</v>
      </c>
    </row>
    <row r="1217" spans="1:48" x14ac:dyDescent="0.3">
      <c r="A1217" s="9">
        <v>1216</v>
      </c>
      <c r="B1217" s="3">
        <v>42934</v>
      </c>
      <c r="C1217" s="112">
        <v>3.8161399999999999</v>
      </c>
      <c r="D1217" s="54">
        <v>1.1629E-2</v>
      </c>
      <c r="E1217" s="112">
        <v>1.8706E-2</v>
      </c>
      <c r="F1217" s="54">
        <v>3.442558</v>
      </c>
      <c r="G1217" s="54">
        <v>1.2626489999999999</v>
      </c>
      <c r="H1217" s="54">
        <v>3.6772360000000002</v>
      </c>
      <c r="I1217" s="54">
        <v>2.1080999999999999E-2</v>
      </c>
      <c r="J1217" s="54">
        <v>1.3755440000000001</v>
      </c>
      <c r="K1217" s="54">
        <v>0.99979799999999996</v>
      </c>
      <c r="L1217" s="54">
        <v>1.278052</v>
      </c>
      <c r="M1217" s="54">
        <v>0.118684</v>
      </c>
      <c r="N1217" s="54">
        <v>0</v>
      </c>
      <c r="O1217" s="54">
        <v>8.6324999999999999E-2</v>
      </c>
      <c r="P1217" s="54">
        <v>5.0358739999999997</v>
      </c>
      <c r="Q1217" s="54">
        <v>0</v>
      </c>
      <c r="R1217" s="54">
        <v>2.0902E-2</v>
      </c>
      <c r="S1217" s="54">
        <v>2.1886999999999999</v>
      </c>
      <c r="T1217" s="54">
        <v>1.8731000000000001E-2</v>
      </c>
      <c r="U1217" s="54">
        <v>0</v>
      </c>
      <c r="V1217" s="54">
        <v>0</v>
      </c>
      <c r="W1217" s="54">
        <v>1.2365889999999999</v>
      </c>
      <c r="X1217" s="54">
        <v>1.5141E-2</v>
      </c>
      <c r="Y1217" s="54">
        <v>1.27576</v>
      </c>
      <c r="Z1217" s="54">
        <v>0</v>
      </c>
      <c r="AA1217" s="54">
        <v>0</v>
      </c>
      <c r="AB1217" s="54">
        <v>0</v>
      </c>
      <c r="AC1217" s="54">
        <v>0</v>
      </c>
      <c r="AD1217" s="54">
        <v>0</v>
      </c>
      <c r="AE1217" s="54">
        <v>81.659234999999995</v>
      </c>
      <c r="AF1217" s="54">
        <v>6.3331229999999996</v>
      </c>
      <c r="AG1217" s="53">
        <v>53.297511999999998</v>
      </c>
      <c r="AH1217" s="53">
        <v>3.4153000000000003E-2</v>
      </c>
      <c r="AI1217" s="54">
        <v>0</v>
      </c>
      <c r="AJ1217" s="54">
        <v>1.2258610000000001</v>
      </c>
      <c r="AK1217" s="53">
        <v>1.5655999999999999</v>
      </c>
      <c r="AL1217" s="53">
        <v>0</v>
      </c>
      <c r="AM1217" s="53">
        <v>1.3568999999999999E-2</v>
      </c>
      <c r="AN1217" s="53">
        <v>8.0273999999999998E-2</v>
      </c>
      <c r="AO1217" s="53">
        <v>0</v>
      </c>
      <c r="AP1217" s="53">
        <v>1.210032</v>
      </c>
      <c r="AQ1217" s="53">
        <v>1.1276459999999999</v>
      </c>
      <c r="AR1217" s="53">
        <v>1.8957000000000002E-2</v>
      </c>
      <c r="AS1217" s="53">
        <v>1.9120000000000002E-2</v>
      </c>
      <c r="AT1217" s="53">
        <v>0</v>
      </c>
      <c r="AU1217" s="109">
        <v>0</v>
      </c>
      <c r="AV1217" s="109">
        <v>1.0127000000000001E-2</v>
      </c>
    </row>
    <row r="1218" spans="1:48" x14ac:dyDescent="0.3">
      <c r="A1218" s="9">
        <v>1217</v>
      </c>
      <c r="B1218" s="3">
        <v>42933</v>
      </c>
      <c r="C1218" s="112">
        <v>3.8149150000000001</v>
      </c>
      <c r="D1218" s="54">
        <v>1.1625999999999999E-2</v>
      </c>
      <c r="E1218" s="112">
        <v>1.8700000000000001E-2</v>
      </c>
      <c r="F1218" s="54">
        <v>3.4408690000000002</v>
      </c>
      <c r="G1218" s="54">
        <v>1.262691</v>
      </c>
      <c r="H1218" s="54">
        <v>3.6992989999999999</v>
      </c>
      <c r="I1218" s="54">
        <v>2.1042000000000002E-2</v>
      </c>
      <c r="J1218" s="54">
        <v>1.3644069999999999</v>
      </c>
      <c r="K1218" s="54">
        <v>0.99206899999999998</v>
      </c>
      <c r="L1218" s="54">
        <v>1.2785029999999999</v>
      </c>
      <c r="M1218" s="54">
        <v>0.11855499999999999</v>
      </c>
      <c r="N1218" s="54">
        <v>0</v>
      </c>
      <c r="O1218" s="54">
        <v>8.6298E-2</v>
      </c>
      <c r="P1218" s="54">
        <v>5.0344870000000004</v>
      </c>
      <c r="Q1218" s="54">
        <v>0</v>
      </c>
      <c r="R1218" s="54">
        <v>2.0671999999999999E-2</v>
      </c>
      <c r="S1218" s="54">
        <v>2.1696</v>
      </c>
      <c r="T1218" s="54">
        <v>1.8865E-2</v>
      </c>
      <c r="U1218" s="54">
        <v>0</v>
      </c>
      <c r="V1218" s="54">
        <v>0</v>
      </c>
      <c r="W1218" s="54">
        <v>1.2329600000000001</v>
      </c>
      <c r="X1218" s="54">
        <v>1.5136E-2</v>
      </c>
      <c r="Y1218" s="54">
        <v>1.26451</v>
      </c>
      <c r="Z1218" s="54">
        <v>0</v>
      </c>
      <c r="AA1218" s="54">
        <v>0</v>
      </c>
      <c r="AB1218" s="54">
        <v>0</v>
      </c>
      <c r="AC1218" s="54">
        <v>0</v>
      </c>
      <c r="AD1218" s="54">
        <v>0</v>
      </c>
      <c r="AE1218" s="54">
        <v>81.627635999999995</v>
      </c>
      <c r="AF1218" s="54">
        <v>6.3061569999999998</v>
      </c>
      <c r="AG1218" s="53">
        <v>53.317920000000001</v>
      </c>
      <c r="AH1218" s="53">
        <v>3.4054000000000001E-2</v>
      </c>
      <c r="AI1218" s="54">
        <v>0</v>
      </c>
      <c r="AJ1218" s="54">
        <v>1.2228840000000001</v>
      </c>
      <c r="AK1218" s="53">
        <v>1.5661999999999998</v>
      </c>
      <c r="AL1218" s="53">
        <v>0</v>
      </c>
      <c r="AM1218" s="53">
        <v>1.3545E-2</v>
      </c>
      <c r="AN1218" s="53">
        <v>7.9799999999999996E-2</v>
      </c>
      <c r="AO1218" s="53">
        <v>0</v>
      </c>
      <c r="AP1218" s="53">
        <v>1.210032</v>
      </c>
      <c r="AQ1218" s="53">
        <v>1.1276459999999999</v>
      </c>
      <c r="AR1218" s="53">
        <v>1.8957000000000002E-2</v>
      </c>
      <c r="AS1218" s="53">
        <v>1.9120000000000002E-2</v>
      </c>
      <c r="AT1218" s="53">
        <v>0</v>
      </c>
      <c r="AU1218" s="109">
        <v>0</v>
      </c>
      <c r="AV1218" s="109">
        <v>1.0182E-2</v>
      </c>
    </row>
    <row r="1219" spans="1:48" x14ac:dyDescent="0.3">
      <c r="A1219" s="9">
        <v>1218</v>
      </c>
      <c r="B1219" s="3">
        <v>42930</v>
      </c>
      <c r="C1219" s="112">
        <v>3.8107989999999998</v>
      </c>
      <c r="D1219" s="54">
        <v>1.1616E-2</v>
      </c>
      <c r="E1219" s="112">
        <v>1.8679999999999999E-2</v>
      </c>
      <c r="F1219" s="54">
        <v>3.4403049999999999</v>
      </c>
      <c r="G1219" s="54">
        <v>1.259706</v>
      </c>
      <c r="H1219" s="54">
        <v>3.6988270000000001</v>
      </c>
      <c r="I1219" s="54">
        <v>2.1063999999999999E-2</v>
      </c>
      <c r="J1219" s="54">
        <v>1.353899</v>
      </c>
      <c r="K1219" s="54">
        <v>0.98001499999999997</v>
      </c>
      <c r="L1219" s="54">
        <v>1.274554</v>
      </c>
      <c r="M1219" s="54">
        <v>0.11827799999999999</v>
      </c>
      <c r="N1219" s="54">
        <v>0</v>
      </c>
      <c r="O1219" s="54">
        <v>8.6215E-2</v>
      </c>
      <c r="P1219" s="54">
        <v>5.0294530000000002</v>
      </c>
      <c r="Q1219" s="54">
        <v>0</v>
      </c>
      <c r="R1219" s="54">
        <v>2.0388E-2</v>
      </c>
      <c r="S1219" s="54">
        <v>2.1539999999999999</v>
      </c>
      <c r="T1219" s="54">
        <v>1.8688E-2</v>
      </c>
      <c r="U1219" s="54">
        <v>0</v>
      </c>
      <c r="V1219" s="54">
        <v>0</v>
      </c>
      <c r="W1219" s="54">
        <v>1.233479</v>
      </c>
      <c r="X1219" s="54">
        <v>1.512E-2</v>
      </c>
      <c r="Y1219" s="54">
        <v>1.2554399999999999</v>
      </c>
      <c r="Z1219" s="54">
        <v>0</v>
      </c>
      <c r="AA1219" s="54">
        <v>0</v>
      </c>
      <c r="AB1219" s="54">
        <v>0</v>
      </c>
      <c r="AC1219" s="54">
        <v>0</v>
      </c>
      <c r="AD1219" s="54">
        <v>0</v>
      </c>
      <c r="AE1219" s="54">
        <v>81.492227999999997</v>
      </c>
      <c r="AF1219" s="54">
        <v>6.2832379999999999</v>
      </c>
      <c r="AG1219" s="53">
        <v>53.178012000000003</v>
      </c>
      <c r="AH1219" s="53">
        <v>3.3924999999999997E-2</v>
      </c>
      <c r="AI1219" s="54">
        <v>0</v>
      </c>
      <c r="AJ1219" s="54">
        <v>1.2232609999999999</v>
      </c>
      <c r="AK1219" s="53">
        <v>1.5695000000000001</v>
      </c>
      <c r="AL1219" s="53">
        <v>0</v>
      </c>
      <c r="AM1219" s="53">
        <v>1.3443999999999999E-2</v>
      </c>
      <c r="AN1219" s="53">
        <v>7.9408999999999993E-2</v>
      </c>
      <c r="AO1219" s="53">
        <v>0</v>
      </c>
      <c r="AP1219" s="53">
        <v>1.210032</v>
      </c>
      <c r="AQ1219" s="53">
        <v>1.1276459999999999</v>
      </c>
      <c r="AR1219" s="53">
        <v>1.8957000000000002E-2</v>
      </c>
      <c r="AS1219" s="53">
        <v>1.9120000000000002E-2</v>
      </c>
      <c r="AT1219" s="53">
        <v>0</v>
      </c>
      <c r="AU1219" s="109">
        <v>0</v>
      </c>
      <c r="AV1219" s="109">
        <v>1.0141000000000001E-2</v>
      </c>
    </row>
    <row r="1220" spans="1:48" x14ac:dyDescent="0.3">
      <c r="A1220" s="9">
        <v>1219</v>
      </c>
      <c r="B1220" s="3">
        <v>42929</v>
      </c>
      <c r="C1220" s="112">
        <v>3.8094269999999999</v>
      </c>
      <c r="D1220" s="54">
        <v>1.1610000000000001E-2</v>
      </c>
      <c r="E1220" s="112">
        <v>1.8674E-2</v>
      </c>
      <c r="F1220" s="54">
        <v>3.4386130000000001</v>
      </c>
      <c r="G1220" s="54">
        <v>1.2610600000000001</v>
      </c>
      <c r="H1220" s="54">
        <v>3.7309260000000002</v>
      </c>
      <c r="I1220" s="54">
        <v>2.1228E-2</v>
      </c>
      <c r="J1220" s="54">
        <v>1.350446</v>
      </c>
      <c r="K1220" s="54">
        <v>0.97176899999999999</v>
      </c>
      <c r="L1220" s="54">
        <v>1.276457</v>
      </c>
      <c r="M1220" s="54">
        <v>0.118203</v>
      </c>
      <c r="N1220" s="54">
        <v>0</v>
      </c>
      <c r="O1220" s="54">
        <v>8.6188000000000001E-2</v>
      </c>
      <c r="P1220" s="54">
        <v>5.0276290000000001</v>
      </c>
      <c r="Q1220" s="54">
        <v>0</v>
      </c>
      <c r="R1220" s="54">
        <v>2.0386000000000001E-2</v>
      </c>
      <c r="S1220" s="54">
        <v>2.1461999999999999</v>
      </c>
      <c r="T1220" s="54">
        <v>1.8890000000000001E-2</v>
      </c>
      <c r="U1220" s="54">
        <v>0</v>
      </c>
      <c r="V1220" s="54">
        <v>0</v>
      </c>
      <c r="W1220" s="54">
        <v>1.2312080000000001</v>
      </c>
      <c r="X1220" s="54">
        <v>1.5115E-2</v>
      </c>
      <c r="Y1220" s="54">
        <v>1.25065</v>
      </c>
      <c r="Z1220" s="54">
        <v>0</v>
      </c>
      <c r="AA1220" s="54">
        <v>0</v>
      </c>
      <c r="AB1220" s="54">
        <v>0</v>
      </c>
      <c r="AC1220" s="54">
        <v>0</v>
      </c>
      <c r="AD1220" s="54">
        <v>0</v>
      </c>
      <c r="AE1220" s="54">
        <v>81.413054000000002</v>
      </c>
      <c r="AF1220" s="54">
        <v>6.2792589999999997</v>
      </c>
      <c r="AG1220" s="53">
        <v>53.262241000000003</v>
      </c>
      <c r="AH1220" s="53">
        <v>3.3640000000000003E-2</v>
      </c>
      <c r="AI1220" s="54">
        <v>0</v>
      </c>
      <c r="AJ1220" s="54">
        <v>1.221446</v>
      </c>
      <c r="AK1220" s="53">
        <v>1.5674000000000001</v>
      </c>
      <c r="AL1220" s="53">
        <v>0</v>
      </c>
      <c r="AM1220" s="53">
        <v>1.3665999999999999E-2</v>
      </c>
      <c r="AN1220" s="53">
        <v>7.9195000000000002E-2</v>
      </c>
      <c r="AO1220" s="53">
        <v>0</v>
      </c>
      <c r="AP1220" s="53">
        <v>1.210032</v>
      </c>
      <c r="AQ1220" s="53">
        <v>1.1276459999999999</v>
      </c>
      <c r="AR1220" s="53">
        <v>1.8957000000000002E-2</v>
      </c>
      <c r="AS1220" s="53">
        <v>1.9120000000000002E-2</v>
      </c>
      <c r="AT1220" s="53">
        <v>0</v>
      </c>
      <c r="AU1220" s="109">
        <v>0</v>
      </c>
      <c r="AV1220" s="109">
        <v>1.0248999999999999E-2</v>
      </c>
    </row>
    <row r="1221" spans="1:48" x14ac:dyDescent="0.3">
      <c r="A1221" s="9">
        <v>1220</v>
      </c>
      <c r="B1221" s="3">
        <v>42928</v>
      </c>
      <c r="C1221" s="112">
        <v>3.808341</v>
      </c>
      <c r="D1221" s="54">
        <v>1.1606999999999999E-2</v>
      </c>
      <c r="E1221" s="112">
        <v>1.8667E-2</v>
      </c>
      <c r="F1221" s="54">
        <v>3.4446620000000001</v>
      </c>
      <c r="G1221" s="54">
        <v>1.259727</v>
      </c>
      <c r="H1221" s="54">
        <v>3.7450559999999999</v>
      </c>
      <c r="I1221" s="54">
        <v>2.1297E-2</v>
      </c>
      <c r="J1221" s="54">
        <v>1.347969</v>
      </c>
      <c r="K1221" s="54">
        <v>0.97232799999999997</v>
      </c>
      <c r="L1221" s="54">
        <v>1.2733300000000001</v>
      </c>
      <c r="M1221" s="54">
        <v>0.11798599999999999</v>
      </c>
      <c r="N1221" s="54">
        <v>0</v>
      </c>
      <c r="O1221" s="54">
        <v>8.6161000000000001E-2</v>
      </c>
      <c r="P1221" s="54">
        <v>5.024648</v>
      </c>
      <c r="Q1221" s="54">
        <v>0</v>
      </c>
      <c r="R1221" s="54">
        <v>2.0344000000000001E-2</v>
      </c>
      <c r="S1221" s="54">
        <v>2.1383000000000001</v>
      </c>
      <c r="T1221" s="54">
        <v>1.8717000000000001E-2</v>
      </c>
      <c r="U1221" s="54">
        <v>0</v>
      </c>
      <c r="V1221" s="54">
        <v>0</v>
      </c>
      <c r="W1221" s="54">
        <v>1.2254989999999999</v>
      </c>
      <c r="X1221" s="54">
        <v>1.5112E-2</v>
      </c>
      <c r="Y1221" s="54">
        <v>1.2463299999999999</v>
      </c>
      <c r="Z1221" s="54">
        <v>0</v>
      </c>
      <c r="AA1221" s="54">
        <v>0</v>
      </c>
      <c r="AB1221" s="54">
        <v>0</v>
      </c>
      <c r="AC1221" s="54">
        <v>0</v>
      </c>
      <c r="AD1221" s="54">
        <v>0</v>
      </c>
      <c r="AE1221" s="54">
        <v>81.371324999999999</v>
      </c>
      <c r="AF1221" s="54">
        <v>6.2608319999999997</v>
      </c>
      <c r="AG1221" s="53">
        <v>53.190078999999997</v>
      </c>
      <c r="AH1221" s="53">
        <v>3.3237000000000003E-2</v>
      </c>
      <c r="AI1221" s="54">
        <v>0</v>
      </c>
      <c r="AJ1221" s="54">
        <v>1.2171339999999999</v>
      </c>
      <c r="AK1221" s="53">
        <v>1.5682999999999998</v>
      </c>
      <c r="AL1221" s="53">
        <v>0</v>
      </c>
      <c r="AM1221" s="53">
        <v>1.3549E-2</v>
      </c>
      <c r="AN1221" s="53">
        <v>7.9065999999999997E-2</v>
      </c>
      <c r="AO1221" s="53">
        <v>0</v>
      </c>
      <c r="AP1221" s="53">
        <v>1.210032</v>
      </c>
      <c r="AQ1221" s="53">
        <v>1.1276459999999999</v>
      </c>
      <c r="AR1221" s="53">
        <v>1.8957000000000002E-2</v>
      </c>
      <c r="AS1221" s="53">
        <v>1.9120000000000002E-2</v>
      </c>
      <c r="AT1221" s="53">
        <v>0</v>
      </c>
      <c r="AU1221" s="109">
        <v>0</v>
      </c>
      <c r="AV1221" s="109">
        <v>1.0312E-2</v>
      </c>
    </row>
    <row r="1222" spans="1:48" x14ac:dyDescent="0.3">
      <c r="A1222" s="9">
        <v>1221</v>
      </c>
      <c r="B1222" s="3">
        <v>42927</v>
      </c>
      <c r="C1222" s="112">
        <v>3.80694</v>
      </c>
      <c r="D1222" s="54">
        <v>1.1603E-2</v>
      </c>
      <c r="E1222" s="112">
        <v>1.866E-2</v>
      </c>
      <c r="F1222" s="54">
        <v>3.4439510000000002</v>
      </c>
      <c r="G1222" s="54">
        <v>1.2578039999999999</v>
      </c>
      <c r="H1222" s="54">
        <v>3.7146759999999999</v>
      </c>
      <c r="I1222" s="54">
        <v>2.1083999999999999E-2</v>
      </c>
      <c r="J1222" s="54">
        <v>1.330198</v>
      </c>
      <c r="K1222" s="54">
        <v>0.96710799999999997</v>
      </c>
      <c r="L1222" s="54">
        <v>1.272567</v>
      </c>
      <c r="M1222" s="54">
        <v>0.117788</v>
      </c>
      <c r="N1222" s="54">
        <v>0</v>
      </c>
      <c r="O1222" s="54">
        <v>8.6137000000000005E-2</v>
      </c>
      <c r="P1222" s="54">
        <v>5.0241259999999999</v>
      </c>
      <c r="Q1222" s="54">
        <v>0</v>
      </c>
      <c r="R1222" s="54">
        <v>2.0004000000000001E-2</v>
      </c>
      <c r="S1222" s="54">
        <v>2.1055999999999999</v>
      </c>
      <c r="T1222" s="54">
        <v>1.847E-2</v>
      </c>
      <c r="U1222" s="54">
        <v>0</v>
      </c>
      <c r="V1222" s="54">
        <v>0</v>
      </c>
      <c r="W1222" s="54">
        <v>1.221986</v>
      </c>
      <c r="X1222" s="54">
        <v>1.5108E-2</v>
      </c>
      <c r="Y1222" s="54">
        <v>1.2277399999999998</v>
      </c>
      <c r="Z1222" s="54">
        <v>0</v>
      </c>
      <c r="AA1222" s="54">
        <v>0</v>
      </c>
      <c r="AB1222" s="54">
        <v>0</v>
      </c>
      <c r="AC1222" s="54">
        <v>0</v>
      </c>
      <c r="AD1222" s="54">
        <v>0</v>
      </c>
      <c r="AE1222" s="54">
        <v>81.400711000000001</v>
      </c>
      <c r="AF1222" s="54">
        <v>6.2130190000000001</v>
      </c>
      <c r="AG1222" s="53">
        <v>53.140884999999997</v>
      </c>
      <c r="AH1222" s="53">
        <v>3.2891999999999998E-2</v>
      </c>
      <c r="AI1222" s="54">
        <v>0</v>
      </c>
      <c r="AJ1222" s="54">
        <v>1.2143390000000001</v>
      </c>
      <c r="AK1222" s="53">
        <v>1.5800999999999998</v>
      </c>
      <c r="AL1222" s="53">
        <v>0</v>
      </c>
      <c r="AM1222" s="53">
        <v>1.3344999999999999E-2</v>
      </c>
      <c r="AN1222" s="53">
        <v>7.8621999999999997E-2</v>
      </c>
      <c r="AO1222" s="53">
        <v>0</v>
      </c>
      <c r="AP1222" s="53">
        <v>1.2114879999999999</v>
      </c>
      <c r="AQ1222" s="53">
        <v>1.1276459999999999</v>
      </c>
      <c r="AR1222" s="53">
        <v>1.8917E-2</v>
      </c>
      <c r="AS1222" s="53">
        <v>1.9088000000000001E-2</v>
      </c>
      <c r="AT1222" s="53">
        <v>0</v>
      </c>
      <c r="AU1222" s="109">
        <v>0</v>
      </c>
      <c r="AV1222" s="109">
        <v>1.017E-2</v>
      </c>
    </row>
    <row r="1223" spans="1:48" x14ac:dyDescent="0.3">
      <c r="A1223" s="9">
        <v>1222</v>
      </c>
      <c r="B1223" s="3">
        <v>42926</v>
      </c>
      <c r="C1223" s="112">
        <v>3.8054950000000001</v>
      </c>
      <c r="D1223" s="54">
        <v>1.1597E-2</v>
      </c>
      <c r="E1223" s="112">
        <v>1.8654E-2</v>
      </c>
      <c r="F1223" s="54">
        <v>3.4423349999999999</v>
      </c>
      <c r="G1223" s="54">
        <v>1.256875</v>
      </c>
      <c r="H1223" s="54">
        <v>3.7365400000000002</v>
      </c>
      <c r="I1223" s="54">
        <v>2.1467E-2</v>
      </c>
      <c r="J1223" s="54">
        <v>1.315828</v>
      </c>
      <c r="K1223" s="54">
        <v>0.95745400000000003</v>
      </c>
      <c r="L1223" s="54">
        <v>1.2726470000000001</v>
      </c>
      <c r="M1223" s="54">
        <v>0.117586</v>
      </c>
      <c r="N1223" s="54">
        <v>0</v>
      </c>
      <c r="O1223" s="54">
        <v>8.6109000000000005E-2</v>
      </c>
      <c r="P1223" s="54">
        <v>5.0199559999999996</v>
      </c>
      <c r="Q1223" s="54">
        <v>0</v>
      </c>
      <c r="R1223" s="54">
        <v>1.9813999999999998E-2</v>
      </c>
      <c r="S1223" s="54">
        <v>2.0831</v>
      </c>
      <c r="T1223" s="54">
        <v>1.8374999999999999E-2</v>
      </c>
      <c r="U1223" s="54">
        <v>0</v>
      </c>
      <c r="V1223" s="54">
        <v>0</v>
      </c>
      <c r="W1223" s="54">
        <v>1.2212559999999999</v>
      </c>
      <c r="X1223" s="54">
        <v>1.5103999999999999E-2</v>
      </c>
      <c r="Y1223" s="54">
        <v>1.21452</v>
      </c>
      <c r="Z1223" s="54">
        <v>0</v>
      </c>
      <c r="AA1223" s="54">
        <v>0</v>
      </c>
      <c r="AB1223" s="54">
        <v>0</v>
      </c>
      <c r="AC1223" s="54">
        <v>0</v>
      </c>
      <c r="AD1223" s="54">
        <v>0</v>
      </c>
      <c r="AE1223" s="54">
        <v>81.345478999999997</v>
      </c>
      <c r="AF1223" s="54">
        <v>6.1849800000000004</v>
      </c>
      <c r="AG1223" s="53">
        <v>53.161698999999999</v>
      </c>
      <c r="AH1223" s="53">
        <v>3.2773999999999998E-2</v>
      </c>
      <c r="AI1223" s="54">
        <v>0</v>
      </c>
      <c r="AJ1223" s="54">
        <v>1.2135959999999999</v>
      </c>
      <c r="AK1223" s="53">
        <v>1.5789000000000002</v>
      </c>
      <c r="AL1223" s="53">
        <v>0</v>
      </c>
      <c r="AM1223" s="53">
        <v>1.3575E-2</v>
      </c>
      <c r="AN1223" s="53">
        <v>7.8299999999999995E-2</v>
      </c>
      <c r="AO1223" s="53">
        <v>0</v>
      </c>
      <c r="AP1223" s="53">
        <v>1.2114879999999999</v>
      </c>
      <c r="AQ1223" s="53">
        <v>1.1276459999999999</v>
      </c>
      <c r="AR1223" s="53">
        <v>1.8917E-2</v>
      </c>
      <c r="AS1223" s="53">
        <v>1.9088000000000001E-2</v>
      </c>
      <c r="AT1223" s="53">
        <v>0</v>
      </c>
      <c r="AU1223" s="109">
        <v>0</v>
      </c>
      <c r="AV1223" s="109">
        <v>1.0211E-2</v>
      </c>
    </row>
    <row r="1224" spans="1:48" x14ac:dyDescent="0.3">
      <c r="A1224" s="9">
        <v>1223</v>
      </c>
      <c r="B1224" s="3">
        <v>42923</v>
      </c>
      <c r="C1224" s="112">
        <v>3.8015669999999999</v>
      </c>
      <c r="D1224" s="54">
        <v>1.1589E-2</v>
      </c>
      <c r="E1224" s="112">
        <v>1.8634000000000001E-2</v>
      </c>
      <c r="F1224" s="54">
        <v>3.4413900000000002</v>
      </c>
      <c r="G1224" s="54">
        <v>1.255409</v>
      </c>
      <c r="H1224" s="54">
        <v>3.730791</v>
      </c>
      <c r="I1224" s="54">
        <v>2.1458999999999999E-2</v>
      </c>
      <c r="J1224" s="54">
        <v>1.3185990000000001</v>
      </c>
      <c r="K1224" s="54">
        <v>0.96217900000000001</v>
      </c>
      <c r="L1224" s="54">
        <v>1.270937</v>
      </c>
      <c r="M1224" s="54">
        <v>0.11761000000000001</v>
      </c>
      <c r="N1224" s="54">
        <v>0</v>
      </c>
      <c r="O1224" s="54">
        <v>8.6026000000000005E-2</v>
      </c>
      <c r="P1224" s="54">
        <v>5.016915</v>
      </c>
      <c r="Q1224" s="54">
        <v>0</v>
      </c>
      <c r="R1224" s="54">
        <v>1.9882E-2</v>
      </c>
      <c r="S1224" s="54">
        <v>2.0939000000000001</v>
      </c>
      <c r="T1224" s="54">
        <v>1.8339000000000001E-2</v>
      </c>
      <c r="U1224" s="54">
        <v>0</v>
      </c>
      <c r="V1224" s="54">
        <v>0</v>
      </c>
      <c r="W1224" s="54">
        <v>1.220656</v>
      </c>
      <c r="X1224" s="54">
        <v>1.5089E-2</v>
      </c>
      <c r="Y1224" s="54">
        <v>1.2205599999999999</v>
      </c>
      <c r="Z1224" s="54">
        <v>0</v>
      </c>
      <c r="AA1224" s="54">
        <v>0</v>
      </c>
      <c r="AB1224" s="54">
        <v>0</v>
      </c>
      <c r="AC1224" s="54">
        <v>0</v>
      </c>
      <c r="AD1224" s="54">
        <v>0</v>
      </c>
      <c r="AE1224" s="54">
        <v>81.374984999999995</v>
      </c>
      <c r="AF1224" s="54">
        <v>6.1927820000000002</v>
      </c>
      <c r="AG1224" s="53">
        <v>53.114742</v>
      </c>
      <c r="AH1224" s="53">
        <v>3.2883000000000003E-2</v>
      </c>
      <c r="AI1224" s="54">
        <v>0</v>
      </c>
      <c r="AJ1224" s="54">
        <v>1.2129319999999999</v>
      </c>
      <c r="AK1224" s="53">
        <v>1.5782999999999998</v>
      </c>
      <c r="AL1224" s="53">
        <v>0</v>
      </c>
      <c r="AM1224" s="53">
        <v>1.3672999999999999E-2</v>
      </c>
      <c r="AN1224" s="53">
        <v>7.8410999999999995E-2</v>
      </c>
      <c r="AO1224" s="53">
        <v>0</v>
      </c>
      <c r="AP1224" s="53">
        <v>1.2114879999999999</v>
      </c>
      <c r="AQ1224" s="53">
        <v>1.1276459999999999</v>
      </c>
      <c r="AR1224" s="53">
        <v>1.8917E-2</v>
      </c>
      <c r="AS1224" s="53">
        <v>1.9088000000000001E-2</v>
      </c>
      <c r="AT1224" s="53">
        <v>0</v>
      </c>
      <c r="AU1224" s="109">
        <v>0</v>
      </c>
      <c r="AV1224" s="109">
        <v>1.0289E-2</v>
      </c>
    </row>
    <row r="1225" spans="1:48" x14ac:dyDescent="0.3">
      <c r="A1225" s="9">
        <v>1224</v>
      </c>
      <c r="B1225" s="3">
        <v>42922</v>
      </c>
      <c r="C1225" s="112">
        <v>3.8002009999999999</v>
      </c>
      <c r="D1225" s="54">
        <v>1.1586000000000001E-2</v>
      </c>
      <c r="E1225" s="112">
        <v>1.8627999999999999E-2</v>
      </c>
      <c r="F1225" s="54">
        <v>3.4376920000000002</v>
      </c>
      <c r="G1225" s="54">
        <v>1.253209</v>
      </c>
      <c r="H1225" s="54">
        <v>3.698855</v>
      </c>
      <c r="I1225" s="54">
        <v>2.1198000000000002E-2</v>
      </c>
      <c r="J1225" s="54">
        <v>1.320279</v>
      </c>
      <c r="K1225" s="54">
        <v>0.964144</v>
      </c>
      <c r="L1225" s="54">
        <v>1.2686230000000001</v>
      </c>
      <c r="M1225" s="54">
        <v>0.11768199999999999</v>
      </c>
      <c r="N1225" s="54">
        <v>0</v>
      </c>
      <c r="O1225" s="54">
        <v>8.5917999999999994E-2</v>
      </c>
      <c r="P1225" s="54">
        <v>5.0183749999999998</v>
      </c>
      <c r="Q1225" s="54">
        <v>0</v>
      </c>
      <c r="R1225" s="54">
        <v>1.9871E-2</v>
      </c>
      <c r="S1225" s="54">
        <v>2.0955000000000004</v>
      </c>
      <c r="T1225" s="54">
        <v>1.8275E-2</v>
      </c>
      <c r="U1225" s="54">
        <v>0</v>
      </c>
      <c r="V1225" s="54">
        <v>0</v>
      </c>
      <c r="W1225" s="54">
        <v>1.2190049999999999</v>
      </c>
      <c r="X1225" s="54">
        <v>1.5084E-2</v>
      </c>
      <c r="Y1225" s="54">
        <v>1.22159</v>
      </c>
      <c r="Z1225" s="54">
        <v>0</v>
      </c>
      <c r="AA1225" s="54">
        <v>0</v>
      </c>
      <c r="AB1225" s="54">
        <v>0</v>
      </c>
      <c r="AC1225" s="54">
        <v>0</v>
      </c>
      <c r="AD1225" s="54">
        <v>0</v>
      </c>
      <c r="AE1225" s="54">
        <v>81.433683000000002</v>
      </c>
      <c r="AF1225" s="54">
        <v>6.1989809999999999</v>
      </c>
      <c r="AG1225" s="53">
        <v>53.052121999999997</v>
      </c>
      <c r="AH1225" s="53">
        <v>3.2867E-2</v>
      </c>
      <c r="AI1225" s="54">
        <v>0</v>
      </c>
      <c r="AJ1225" s="54">
        <v>1.2114849999999999</v>
      </c>
      <c r="AK1225" s="53">
        <v>1.5752999999999999</v>
      </c>
      <c r="AL1225" s="53">
        <v>0</v>
      </c>
      <c r="AM1225" s="53">
        <v>1.3549E-2</v>
      </c>
      <c r="AN1225" s="53">
        <v>7.8353000000000006E-2</v>
      </c>
      <c r="AO1225" s="53">
        <v>0</v>
      </c>
      <c r="AP1225" s="53">
        <v>1.2114879999999999</v>
      </c>
      <c r="AQ1225" s="53">
        <v>1.1276459999999999</v>
      </c>
      <c r="AR1225" s="53">
        <v>1.8917E-2</v>
      </c>
      <c r="AS1225" s="53">
        <v>1.9088000000000001E-2</v>
      </c>
      <c r="AT1225" s="53">
        <v>0</v>
      </c>
      <c r="AU1225" s="109">
        <v>0</v>
      </c>
      <c r="AV1225" s="109">
        <v>1.0156E-2</v>
      </c>
    </row>
    <row r="1226" spans="1:48" x14ac:dyDescent="0.3">
      <c r="A1226" s="9">
        <v>1225</v>
      </c>
      <c r="B1226" s="3">
        <v>42921</v>
      </c>
      <c r="C1226" s="112">
        <v>3.7990659999999998</v>
      </c>
      <c r="D1226" s="54">
        <v>1.1582E-2</v>
      </c>
      <c r="E1226" s="112">
        <v>1.8620999999999999E-2</v>
      </c>
      <c r="F1226" s="54">
        <v>3.4289399999999999</v>
      </c>
      <c r="G1226" s="54">
        <v>1.252516</v>
      </c>
      <c r="H1226" s="54">
        <v>3.6744289999999999</v>
      </c>
      <c r="I1226" s="54">
        <v>2.1094999999999999E-2</v>
      </c>
      <c r="J1226" s="54">
        <v>1.326252</v>
      </c>
      <c r="K1226" s="54">
        <v>0.96768699999999996</v>
      </c>
      <c r="L1226" s="54">
        <v>1.2695749999999999</v>
      </c>
      <c r="M1226" s="54">
        <v>0.117724</v>
      </c>
      <c r="N1226" s="54">
        <v>0</v>
      </c>
      <c r="O1226" s="54">
        <v>8.5890999999999995E-2</v>
      </c>
      <c r="P1226" s="54">
        <v>5.0193060000000003</v>
      </c>
      <c r="Q1226" s="54">
        <v>0</v>
      </c>
      <c r="R1226" s="54">
        <v>2.0004999999999998E-2</v>
      </c>
      <c r="S1226" s="54">
        <v>2.1067</v>
      </c>
      <c r="T1226" s="54">
        <v>1.8154E-2</v>
      </c>
      <c r="U1226" s="54">
        <v>0</v>
      </c>
      <c r="V1226" s="54">
        <v>0</v>
      </c>
      <c r="W1226" s="54">
        <v>1.2178439999999999</v>
      </c>
      <c r="X1226" s="54">
        <v>1.5079E-2</v>
      </c>
      <c r="Y1226" s="54">
        <v>1.22821</v>
      </c>
      <c r="Z1226" s="54">
        <v>0</v>
      </c>
      <c r="AA1226" s="54">
        <v>0</v>
      </c>
      <c r="AB1226" s="54">
        <v>0</v>
      </c>
      <c r="AC1226" s="54">
        <v>0</v>
      </c>
      <c r="AD1226" s="54">
        <v>0</v>
      </c>
      <c r="AE1226" s="54">
        <v>81.495765000000006</v>
      </c>
      <c r="AF1226" s="54">
        <v>6.2098230000000001</v>
      </c>
      <c r="AG1226" s="53">
        <v>53.124969</v>
      </c>
      <c r="AH1226" s="53">
        <v>3.3064999999999997E-2</v>
      </c>
      <c r="AI1226" s="54">
        <v>0</v>
      </c>
      <c r="AJ1226" s="54">
        <v>1.2105349999999999</v>
      </c>
      <c r="AK1226" s="53">
        <v>1.5805</v>
      </c>
      <c r="AL1226" s="53">
        <v>0</v>
      </c>
      <c r="AM1226" s="53">
        <v>1.3563E-2</v>
      </c>
      <c r="AN1226" s="53">
        <v>7.8537999999999997E-2</v>
      </c>
      <c r="AO1226" s="53">
        <v>0</v>
      </c>
      <c r="AP1226" s="53">
        <v>1.2114879999999999</v>
      </c>
      <c r="AQ1226" s="53">
        <v>1.1276459999999999</v>
      </c>
      <c r="AR1226" s="53">
        <v>1.8917E-2</v>
      </c>
      <c r="AS1226" s="53">
        <v>1.9088000000000001E-2</v>
      </c>
      <c r="AT1226" s="53">
        <v>0</v>
      </c>
      <c r="AU1226" s="109">
        <v>0</v>
      </c>
      <c r="AV1226" s="109">
        <v>1.0206E-2</v>
      </c>
    </row>
    <row r="1227" spans="1:48" x14ac:dyDescent="0.3">
      <c r="A1227" s="9">
        <v>1226</v>
      </c>
      <c r="B1227" s="3">
        <v>42920</v>
      </c>
      <c r="C1227" s="112">
        <v>3.797752</v>
      </c>
      <c r="D1227" s="54">
        <v>1.1579000000000001E-2</v>
      </c>
      <c r="E1227" s="112">
        <v>1.8615E-2</v>
      </c>
      <c r="F1227" s="54">
        <v>3.4260959999999998</v>
      </c>
      <c r="G1227" s="54">
        <v>1.250475</v>
      </c>
      <c r="H1227" s="54">
        <v>3.656768</v>
      </c>
      <c r="I1227" s="54">
        <v>2.1137E-2</v>
      </c>
      <c r="J1227" s="54">
        <v>1.314047</v>
      </c>
      <c r="K1227" s="54">
        <v>0.96587999999999996</v>
      </c>
      <c r="L1227" s="54">
        <v>1.2682739999999999</v>
      </c>
      <c r="M1227" s="54">
        <v>0.11765399999999999</v>
      </c>
      <c r="N1227" s="54">
        <v>0</v>
      </c>
      <c r="O1227" s="54">
        <v>8.5862999999999995E-2</v>
      </c>
      <c r="P1227" s="54">
        <v>5.0201589999999996</v>
      </c>
      <c r="Q1227" s="54">
        <v>0</v>
      </c>
      <c r="R1227" s="54">
        <v>1.9834000000000001E-2</v>
      </c>
      <c r="S1227" s="54">
        <v>2.0920000000000001</v>
      </c>
      <c r="T1227" s="54">
        <v>1.8062999999999999E-2</v>
      </c>
      <c r="U1227" s="54">
        <v>0</v>
      </c>
      <c r="V1227" s="54">
        <v>0</v>
      </c>
      <c r="W1227" s="54">
        <v>1.215592</v>
      </c>
      <c r="X1227" s="54">
        <v>1.5074000000000001E-2</v>
      </c>
      <c r="Y1227" s="54">
        <v>1.2197499999999999</v>
      </c>
      <c r="Z1227" s="54">
        <v>0</v>
      </c>
      <c r="AA1227" s="54">
        <v>0</v>
      </c>
      <c r="AB1227" s="54">
        <v>0</v>
      </c>
      <c r="AC1227" s="54">
        <v>0</v>
      </c>
      <c r="AD1227" s="54">
        <v>0</v>
      </c>
      <c r="AE1227" s="54">
        <v>81.529601</v>
      </c>
      <c r="AF1227" s="54">
        <v>6.191802</v>
      </c>
      <c r="AG1227" s="53">
        <v>53.050356000000001</v>
      </c>
      <c r="AH1227" s="53">
        <v>3.2943E-2</v>
      </c>
      <c r="AI1227" s="54">
        <v>0</v>
      </c>
      <c r="AJ1227" s="54">
        <v>1.2088080000000001</v>
      </c>
      <c r="AK1227" s="53">
        <v>1.5817999999999999</v>
      </c>
      <c r="AL1227" s="53">
        <v>0</v>
      </c>
      <c r="AM1227" s="53">
        <v>1.3502E-2</v>
      </c>
      <c r="AN1227" s="53">
        <v>7.8213000000000005E-2</v>
      </c>
      <c r="AO1227" s="53">
        <v>0</v>
      </c>
      <c r="AP1227" s="53">
        <v>1.2095959999999999</v>
      </c>
      <c r="AQ1227" s="53">
        <v>1.1276459999999999</v>
      </c>
      <c r="AR1227" s="53">
        <v>1.891E-2</v>
      </c>
      <c r="AS1227" s="53">
        <v>1.9075999999999999E-2</v>
      </c>
      <c r="AT1227" s="53">
        <v>0</v>
      </c>
      <c r="AU1227" s="109">
        <v>0</v>
      </c>
      <c r="AV1227" s="109">
        <v>1.0156999999999999E-2</v>
      </c>
    </row>
    <row r="1228" spans="1:48" x14ac:dyDescent="0.3">
      <c r="A1228" s="9">
        <v>1227</v>
      </c>
      <c r="B1228" s="3">
        <v>42919</v>
      </c>
      <c r="C1228" s="112">
        <v>3.7964910000000001</v>
      </c>
      <c r="D1228" s="54">
        <v>1.1575E-2</v>
      </c>
      <c r="E1228" s="112">
        <v>1.8608E-2</v>
      </c>
      <c r="F1228" s="54">
        <v>3.416442</v>
      </c>
      <c r="G1228" s="54">
        <v>1.249595</v>
      </c>
      <c r="H1228" s="54">
        <v>3.6446329999999998</v>
      </c>
      <c r="I1228" s="54">
        <v>2.1219999999999999E-2</v>
      </c>
      <c r="J1228" s="54">
        <v>1.314128</v>
      </c>
      <c r="K1228" s="54">
        <v>0.96840499999999996</v>
      </c>
      <c r="L1228" s="54">
        <v>1.2689239999999999</v>
      </c>
      <c r="M1228" s="54">
        <v>0.11762499999999999</v>
      </c>
      <c r="N1228" s="54">
        <v>0</v>
      </c>
      <c r="O1228" s="54">
        <v>8.5834999999999995E-2</v>
      </c>
      <c r="P1228" s="54">
        <v>5.0188329999999999</v>
      </c>
      <c r="Q1228" s="54">
        <v>0</v>
      </c>
      <c r="R1228" s="54">
        <v>1.9772000000000001E-2</v>
      </c>
      <c r="S1228" s="54">
        <v>2.0884</v>
      </c>
      <c r="T1228" s="54">
        <v>1.7940000000000001E-2</v>
      </c>
      <c r="U1228" s="54">
        <v>0</v>
      </c>
      <c r="V1228" s="54">
        <v>0</v>
      </c>
      <c r="W1228" s="54">
        <v>1.215479</v>
      </c>
      <c r="X1228" s="54">
        <v>1.5068E-2</v>
      </c>
      <c r="Y1228" s="54">
        <v>1.21773</v>
      </c>
      <c r="Z1228" s="54">
        <v>0</v>
      </c>
      <c r="AA1228" s="54">
        <v>0</v>
      </c>
      <c r="AB1228" s="54">
        <v>0</v>
      </c>
      <c r="AC1228" s="54">
        <v>0</v>
      </c>
      <c r="AD1228" s="54">
        <v>0</v>
      </c>
      <c r="AE1228" s="54">
        <v>81.508651999999998</v>
      </c>
      <c r="AF1228" s="54">
        <v>6.1913429999999998</v>
      </c>
      <c r="AG1228" s="53">
        <v>53.147097000000002</v>
      </c>
      <c r="AH1228" s="53">
        <v>3.2934999999999999E-2</v>
      </c>
      <c r="AI1228" s="54">
        <v>0</v>
      </c>
      <c r="AJ1228" s="54">
        <v>1.2086349999999999</v>
      </c>
      <c r="AK1228" s="53">
        <v>1.5807000000000002</v>
      </c>
      <c r="AL1228" s="53">
        <v>0</v>
      </c>
      <c r="AM1228" s="53">
        <v>1.3331000000000001E-2</v>
      </c>
      <c r="AN1228" s="53">
        <v>7.8123999999999999E-2</v>
      </c>
      <c r="AO1228" s="53">
        <v>0</v>
      </c>
      <c r="AP1228" s="53">
        <v>1.2095959999999999</v>
      </c>
      <c r="AQ1228" s="53">
        <v>1.1276459999999999</v>
      </c>
      <c r="AR1228" s="53">
        <v>1.891E-2</v>
      </c>
      <c r="AS1228" s="53">
        <v>1.9075999999999999E-2</v>
      </c>
      <c r="AT1228" s="53">
        <v>0</v>
      </c>
      <c r="AU1228" s="109">
        <v>0</v>
      </c>
      <c r="AV1228" s="109">
        <v>1.0034E-2</v>
      </c>
    </row>
    <row r="1229" spans="1:48" x14ac:dyDescent="0.3">
      <c r="A1229" s="9">
        <v>1228</v>
      </c>
      <c r="B1229" s="3">
        <v>42916</v>
      </c>
      <c r="C1229" s="112">
        <v>3.7925390000000001</v>
      </c>
      <c r="D1229" s="54">
        <v>1.1568E-2</v>
      </c>
      <c r="E1229" s="112">
        <v>1.8589000000000001E-2</v>
      </c>
      <c r="F1229" s="54">
        <v>3.4138920000000001</v>
      </c>
      <c r="G1229" s="54">
        <v>1.2484500000000001</v>
      </c>
      <c r="H1229" s="54">
        <v>3.6357689999999998</v>
      </c>
      <c r="I1229" s="54">
        <v>2.1225000000000001E-2</v>
      </c>
      <c r="J1229" s="54">
        <v>1.312317</v>
      </c>
      <c r="K1229" s="54">
        <v>0.96603099999999997</v>
      </c>
      <c r="L1229" s="54">
        <v>1.2676449999999999</v>
      </c>
      <c r="M1229" s="54">
        <v>0.11748599999999999</v>
      </c>
      <c r="N1229" s="54">
        <v>0</v>
      </c>
      <c r="O1229" s="54">
        <v>8.5750999999999994E-2</v>
      </c>
      <c r="P1229" s="54">
        <v>5.0137590000000003</v>
      </c>
      <c r="Q1229" s="54">
        <v>0</v>
      </c>
      <c r="R1229" s="54">
        <v>2.0562E-2</v>
      </c>
      <c r="S1229" s="54">
        <v>2.0784000000000002</v>
      </c>
      <c r="T1229" s="54">
        <v>1.7801999999999998E-2</v>
      </c>
      <c r="U1229" s="54">
        <v>0</v>
      </c>
      <c r="V1229" s="54">
        <v>0</v>
      </c>
      <c r="W1229" s="54">
        <v>1.2176100000000001</v>
      </c>
      <c r="X1229" s="54">
        <v>1.5051E-2</v>
      </c>
      <c r="Y1229" s="54">
        <v>1.2120499999999998</v>
      </c>
      <c r="Z1229" s="54">
        <v>0</v>
      </c>
      <c r="AA1229" s="54">
        <v>0</v>
      </c>
      <c r="AB1229" s="54">
        <v>0</v>
      </c>
      <c r="AC1229" s="54">
        <v>0</v>
      </c>
      <c r="AD1229" s="54">
        <v>0</v>
      </c>
      <c r="AE1229" s="54">
        <v>81.406364999999994</v>
      </c>
      <c r="AF1229" s="54">
        <v>6.179837</v>
      </c>
      <c r="AG1229" s="53">
        <v>53.053811000000003</v>
      </c>
      <c r="AH1229" s="53">
        <v>3.2890000000000003E-2</v>
      </c>
      <c r="AI1229" s="54">
        <v>0</v>
      </c>
      <c r="AJ1229" s="54">
        <v>1.20984</v>
      </c>
      <c r="AK1229" s="53">
        <v>1.5751999999999999</v>
      </c>
      <c r="AL1229" s="53">
        <v>0</v>
      </c>
      <c r="AM1229" s="53">
        <v>1.3318999999999999E-2</v>
      </c>
      <c r="AN1229" s="53">
        <v>7.8084000000000001E-2</v>
      </c>
      <c r="AO1229" s="53">
        <v>0</v>
      </c>
      <c r="AP1229" s="53">
        <v>1.2135659999999999</v>
      </c>
      <c r="AQ1229" s="53">
        <v>1.1276459999999999</v>
      </c>
      <c r="AR1229" s="53">
        <v>1.8887000000000001E-2</v>
      </c>
      <c r="AS1229" s="53">
        <v>1.9056E-2</v>
      </c>
      <c r="AT1229" s="53">
        <v>0</v>
      </c>
      <c r="AU1229" s="109">
        <v>0</v>
      </c>
      <c r="AV1229" s="109">
        <v>9.8750000000000001E-3</v>
      </c>
    </row>
    <row r="1230" spans="1:48" x14ac:dyDescent="0.3">
      <c r="A1230" s="9">
        <v>1229</v>
      </c>
      <c r="B1230" s="3">
        <v>42915</v>
      </c>
      <c r="C1230" s="112">
        <v>3.7913049999999999</v>
      </c>
      <c r="D1230" s="54">
        <v>1.1565000000000001E-2</v>
      </c>
      <c r="E1230" s="112">
        <v>1.8582999999999999E-2</v>
      </c>
      <c r="F1230" s="54">
        <v>3.4148429999999999</v>
      </c>
      <c r="G1230" s="54">
        <v>1.249519</v>
      </c>
      <c r="H1230" s="54">
        <v>3.6541969999999999</v>
      </c>
      <c r="I1230" s="54">
        <v>2.1366E-2</v>
      </c>
      <c r="J1230" s="54">
        <v>1.318881</v>
      </c>
      <c r="K1230" s="54">
        <v>0.97082599999999997</v>
      </c>
      <c r="L1230" s="54">
        <v>1.268497</v>
      </c>
      <c r="M1230" s="54">
        <v>0.117505</v>
      </c>
      <c r="N1230" s="54">
        <v>0</v>
      </c>
      <c r="O1230" s="54">
        <v>8.5723999999999995E-2</v>
      </c>
      <c r="P1230" s="54">
        <v>5.0128190000000004</v>
      </c>
      <c r="Q1230" s="54">
        <v>0</v>
      </c>
      <c r="R1230" s="54">
        <v>2.0704E-2</v>
      </c>
      <c r="S1230" s="54">
        <v>2.0891000000000002</v>
      </c>
      <c r="T1230" s="54">
        <v>1.8002000000000001E-2</v>
      </c>
      <c r="U1230" s="54">
        <v>0</v>
      </c>
      <c r="V1230" s="54">
        <v>0</v>
      </c>
      <c r="W1230" s="54">
        <v>1.212523</v>
      </c>
      <c r="X1230" s="54">
        <v>1.5046E-2</v>
      </c>
      <c r="Y1230" s="54">
        <v>1.21821</v>
      </c>
      <c r="Z1230" s="54">
        <v>0</v>
      </c>
      <c r="AA1230" s="54">
        <v>0</v>
      </c>
      <c r="AB1230" s="54">
        <v>0</v>
      </c>
      <c r="AC1230" s="54">
        <v>0</v>
      </c>
      <c r="AD1230" s="54">
        <v>0</v>
      </c>
      <c r="AE1230" s="54">
        <v>81.382876999999993</v>
      </c>
      <c r="AF1230" s="54">
        <v>6.1930040000000002</v>
      </c>
      <c r="AG1230" s="53">
        <v>53.110439</v>
      </c>
      <c r="AH1230" s="53">
        <v>3.2961999999999998E-2</v>
      </c>
      <c r="AI1230" s="54">
        <v>0</v>
      </c>
      <c r="AJ1230" s="54">
        <v>1.2064619999999999</v>
      </c>
      <c r="AK1230" s="53">
        <v>1.5714999999999999</v>
      </c>
      <c r="AL1230" s="53">
        <v>0</v>
      </c>
      <c r="AM1230" s="53">
        <v>1.3231E-2</v>
      </c>
      <c r="AN1230" s="53">
        <v>7.8390000000000001E-2</v>
      </c>
      <c r="AO1230" s="53">
        <v>0</v>
      </c>
      <c r="AP1230" s="53">
        <v>1.2135659999999999</v>
      </c>
      <c r="AQ1230" s="53">
        <v>1.1175539999999999</v>
      </c>
      <c r="AR1230" s="53">
        <v>1.8887000000000001E-2</v>
      </c>
      <c r="AS1230" s="53">
        <v>1.9056E-2</v>
      </c>
      <c r="AT1230" s="53">
        <v>0</v>
      </c>
      <c r="AU1230" s="109">
        <v>0</v>
      </c>
      <c r="AV1230" s="109">
        <v>9.8750000000000001E-3</v>
      </c>
    </row>
    <row r="1231" spans="1:48" x14ac:dyDescent="0.3">
      <c r="A1231" s="9">
        <v>1230</v>
      </c>
      <c r="B1231" s="3">
        <v>42914</v>
      </c>
      <c r="C1231" s="112">
        <v>3.7900100000000001</v>
      </c>
      <c r="D1231" s="54">
        <v>1.1561999999999999E-2</v>
      </c>
      <c r="E1231" s="112">
        <v>1.8577E-2</v>
      </c>
      <c r="F1231" s="54">
        <v>3.4113639999999998</v>
      </c>
      <c r="G1231" s="54">
        <v>1.2480009999999999</v>
      </c>
      <c r="H1231" s="54">
        <v>3.6382729999999999</v>
      </c>
      <c r="I1231" s="54">
        <v>2.1295999999999999E-2</v>
      </c>
      <c r="J1231" s="54">
        <v>1.3069550000000001</v>
      </c>
      <c r="K1231" s="54">
        <v>0.96783200000000003</v>
      </c>
      <c r="L1231" s="54">
        <v>1.267166</v>
      </c>
      <c r="M1231" s="54">
        <v>0.11748599999999999</v>
      </c>
      <c r="N1231" s="54">
        <v>0</v>
      </c>
      <c r="O1231" s="54">
        <v>8.5698999999999997E-2</v>
      </c>
      <c r="P1231" s="54">
        <v>5.0162930000000001</v>
      </c>
      <c r="Q1231" s="54">
        <v>0</v>
      </c>
      <c r="R1231" s="54">
        <v>2.0649000000000001E-2</v>
      </c>
      <c r="S1231" s="54">
        <v>2.0682999999999998</v>
      </c>
      <c r="T1231" s="54">
        <v>1.7767000000000002E-2</v>
      </c>
      <c r="U1231" s="54">
        <v>0</v>
      </c>
      <c r="V1231" s="54">
        <v>0</v>
      </c>
      <c r="W1231" s="54">
        <v>1.2138819999999999</v>
      </c>
      <c r="X1231" s="54">
        <v>1.5041000000000001E-2</v>
      </c>
      <c r="Y1231" s="54">
        <v>1.20617</v>
      </c>
      <c r="Z1231" s="54">
        <v>0</v>
      </c>
      <c r="AA1231" s="54">
        <v>0</v>
      </c>
      <c r="AB1231" s="54">
        <v>0</v>
      </c>
      <c r="AC1231" s="54">
        <v>0</v>
      </c>
      <c r="AD1231" s="54">
        <v>0</v>
      </c>
      <c r="AE1231" s="54">
        <v>81.499520000000004</v>
      </c>
      <c r="AF1231" s="54">
        <v>6.170153</v>
      </c>
      <c r="AG1231" s="53">
        <v>53.060926000000002</v>
      </c>
      <c r="AH1231" s="53">
        <v>3.2943E-2</v>
      </c>
      <c r="AI1231" s="54">
        <v>0</v>
      </c>
      <c r="AJ1231" s="54">
        <v>1.2071689999999999</v>
      </c>
      <c r="AK1231" s="53">
        <v>1.5751999999999999</v>
      </c>
      <c r="AL1231" s="53">
        <v>0</v>
      </c>
      <c r="AM1231" s="53">
        <v>1.2895999999999999E-2</v>
      </c>
      <c r="AN1231" s="53">
        <v>7.8409000000000006E-2</v>
      </c>
      <c r="AO1231" s="53">
        <v>0</v>
      </c>
      <c r="AP1231" s="53">
        <v>1.2093020000000001</v>
      </c>
      <c r="AQ1231" s="53">
        <v>1.1175539999999999</v>
      </c>
      <c r="AR1231" s="53">
        <v>1.8832000000000002E-2</v>
      </c>
      <c r="AS1231" s="53">
        <v>1.9011E-2</v>
      </c>
      <c r="AT1231" s="53">
        <v>0</v>
      </c>
      <c r="AU1231" s="109">
        <v>0</v>
      </c>
      <c r="AV1231" s="109">
        <v>9.7689999999999999E-3</v>
      </c>
    </row>
    <row r="1232" spans="1:48" x14ac:dyDescent="0.3">
      <c r="A1232" s="9">
        <v>1231</v>
      </c>
      <c r="B1232" s="3">
        <v>42909</v>
      </c>
      <c r="C1232" s="112">
        <v>3.7838539999999998</v>
      </c>
      <c r="D1232" s="54">
        <v>1.1545E-2</v>
      </c>
      <c r="E1232" s="112">
        <v>1.8543E-2</v>
      </c>
      <c r="F1232" s="54">
        <v>3.4076119999999999</v>
      </c>
      <c r="G1232" s="54">
        <v>1.2474909999999999</v>
      </c>
      <c r="H1232" s="54">
        <v>3.6517279999999999</v>
      </c>
      <c r="I1232" s="54">
        <v>2.1364999999999999E-2</v>
      </c>
      <c r="J1232" s="54">
        <v>1.311796</v>
      </c>
      <c r="K1232" s="54">
        <v>0.97224299999999997</v>
      </c>
      <c r="L1232" s="54">
        <v>1.2663059999999999</v>
      </c>
      <c r="M1232" s="54">
        <v>0.117316</v>
      </c>
      <c r="N1232" s="54">
        <v>0</v>
      </c>
      <c r="O1232" s="54">
        <v>8.5560999999999998E-2</v>
      </c>
      <c r="P1232" s="54">
        <v>5.0087669999999997</v>
      </c>
      <c r="Q1232" s="54">
        <v>0</v>
      </c>
      <c r="R1232" s="54">
        <v>2.0775999999999999E-2</v>
      </c>
      <c r="S1232" s="54">
        <v>2.0741000000000001</v>
      </c>
      <c r="T1232" s="54">
        <v>1.7842E-2</v>
      </c>
      <c r="U1232" s="54">
        <v>0</v>
      </c>
      <c r="V1232" s="54">
        <v>0</v>
      </c>
      <c r="W1232" s="54">
        <v>1.2134400000000001</v>
      </c>
      <c r="X1232" s="54">
        <v>1.5015000000000001E-2</v>
      </c>
      <c r="Y1232" s="54">
        <v>1.2098499999999999</v>
      </c>
      <c r="Z1232" s="54">
        <v>0</v>
      </c>
      <c r="AA1232" s="54">
        <v>0</v>
      </c>
      <c r="AB1232" s="54">
        <v>0</v>
      </c>
      <c r="AC1232" s="54">
        <v>0</v>
      </c>
      <c r="AD1232" s="54">
        <v>0</v>
      </c>
      <c r="AE1232" s="54">
        <v>81.369454000000005</v>
      </c>
      <c r="AF1232" s="54">
        <v>6.1792499999999997</v>
      </c>
      <c r="AG1232" s="53">
        <v>53.029148999999997</v>
      </c>
      <c r="AH1232" s="53">
        <v>3.2795999999999999E-2</v>
      </c>
      <c r="AI1232" s="54">
        <v>0</v>
      </c>
      <c r="AJ1232" s="54">
        <v>1.206647</v>
      </c>
      <c r="AK1232" s="53">
        <v>1.5685999999999998</v>
      </c>
      <c r="AL1232" s="53">
        <v>0</v>
      </c>
      <c r="AM1232" s="53">
        <v>1.2891E-2</v>
      </c>
      <c r="AN1232" s="53">
        <v>7.8605999999999995E-2</v>
      </c>
      <c r="AO1232" s="53">
        <v>0</v>
      </c>
      <c r="AP1232" s="53">
        <v>1.2093020000000001</v>
      </c>
      <c r="AQ1232" s="53">
        <v>1.1175539999999999</v>
      </c>
      <c r="AR1232" s="53">
        <v>1.8832000000000002E-2</v>
      </c>
      <c r="AS1232" s="53">
        <v>1.9011E-2</v>
      </c>
      <c r="AT1232" s="53">
        <v>0</v>
      </c>
      <c r="AU1232" s="109">
        <v>0</v>
      </c>
      <c r="AV1232" s="109">
        <v>9.6769999999999998E-3</v>
      </c>
    </row>
    <row r="1233" spans="1:48" x14ac:dyDescent="0.3">
      <c r="A1233" s="9">
        <v>1232</v>
      </c>
      <c r="B1233" s="3">
        <v>42908</v>
      </c>
      <c r="C1233" s="112">
        <v>3.7827899999999999</v>
      </c>
      <c r="D1233" s="54">
        <v>1.1542E-2</v>
      </c>
      <c r="E1233" s="112">
        <v>1.8536E-2</v>
      </c>
      <c r="F1233" s="54">
        <v>3.4062109999999999</v>
      </c>
      <c r="G1233" s="54">
        <v>1.2473099999999999</v>
      </c>
      <c r="H1233" s="54">
        <v>3.6683819999999998</v>
      </c>
      <c r="I1233" s="54">
        <v>2.1356E-2</v>
      </c>
      <c r="J1233" s="54">
        <v>1.30297</v>
      </c>
      <c r="K1233" s="54">
        <v>0.96462700000000001</v>
      </c>
      <c r="L1233" s="54">
        <v>1.2665569999999999</v>
      </c>
      <c r="M1233" s="54">
        <v>0.117171</v>
      </c>
      <c r="N1233" s="54">
        <v>0</v>
      </c>
      <c r="O1233" s="54">
        <v>8.5533999999999999E-2</v>
      </c>
      <c r="P1233" s="54">
        <v>5.0062639999999998</v>
      </c>
      <c r="Q1233" s="54">
        <v>0</v>
      </c>
      <c r="R1233" s="54">
        <v>2.0708000000000001E-2</v>
      </c>
      <c r="S1233" s="54">
        <v>2.0591000000000004</v>
      </c>
      <c r="T1233" s="54">
        <v>1.7958999999999999E-2</v>
      </c>
      <c r="U1233" s="54">
        <v>0</v>
      </c>
      <c r="V1233" s="54">
        <v>0</v>
      </c>
      <c r="W1233" s="54">
        <v>1.2113309999999999</v>
      </c>
      <c r="X1233" s="54">
        <v>1.5010000000000001E-2</v>
      </c>
      <c r="Y1233" s="54">
        <v>1.20099</v>
      </c>
      <c r="Z1233" s="54">
        <v>0</v>
      </c>
      <c r="AA1233" s="54">
        <v>0</v>
      </c>
      <c r="AB1233" s="54">
        <v>0</v>
      </c>
      <c r="AC1233" s="54">
        <v>0</v>
      </c>
      <c r="AD1233" s="54">
        <v>0</v>
      </c>
      <c r="AE1233" s="54">
        <v>81.275146000000007</v>
      </c>
      <c r="AF1233" s="54">
        <v>6.1616920000000004</v>
      </c>
      <c r="AG1233" s="53">
        <v>53.017121000000003</v>
      </c>
      <c r="AH1233" s="53">
        <v>3.2743000000000001E-2</v>
      </c>
      <c r="AI1233" s="54">
        <v>0</v>
      </c>
      <c r="AJ1233" s="54">
        <v>1.2050879999999999</v>
      </c>
      <c r="AK1233" s="53">
        <v>1.5639000000000001</v>
      </c>
      <c r="AL1233" s="53">
        <v>0</v>
      </c>
      <c r="AM1233" s="53">
        <v>1.2983E-2</v>
      </c>
      <c r="AN1233" s="53">
        <v>7.8377000000000002E-2</v>
      </c>
      <c r="AO1233" s="53">
        <v>0</v>
      </c>
      <c r="AP1233" s="53">
        <v>1.2093020000000001</v>
      </c>
      <c r="AQ1233" s="53">
        <v>1.1175539999999999</v>
      </c>
      <c r="AR1233" s="53">
        <v>1.8832000000000002E-2</v>
      </c>
      <c r="AS1233" s="53">
        <v>1.9011E-2</v>
      </c>
      <c r="AT1233" s="53">
        <v>0</v>
      </c>
      <c r="AU1233" s="109">
        <v>0</v>
      </c>
      <c r="AV1233" s="109">
        <v>9.7280000000000005E-3</v>
      </c>
    </row>
    <row r="1234" spans="1:48" x14ac:dyDescent="0.3">
      <c r="A1234" s="9">
        <v>1233</v>
      </c>
      <c r="B1234" s="3">
        <v>42907</v>
      </c>
      <c r="C1234" s="112">
        <v>3.7816179999999999</v>
      </c>
      <c r="D1234" s="54">
        <v>1.154E-2</v>
      </c>
      <c r="E1234" s="112">
        <v>1.8530000000000001E-2</v>
      </c>
      <c r="F1234" s="54">
        <v>3.4052090000000002</v>
      </c>
      <c r="G1234" s="54">
        <v>1.246105</v>
      </c>
      <c r="H1234" s="54">
        <v>3.6600169999999999</v>
      </c>
      <c r="I1234" s="54">
        <v>2.1292999999999999E-2</v>
      </c>
      <c r="J1234" s="54">
        <v>1.3005139999999999</v>
      </c>
      <c r="K1234" s="54">
        <v>0.966449</v>
      </c>
      <c r="L1234" s="54">
        <v>1.264052</v>
      </c>
      <c r="M1234" s="54">
        <v>0.11712400000000001</v>
      </c>
      <c r="N1234" s="54">
        <v>0</v>
      </c>
      <c r="O1234" s="54">
        <v>8.5507E-2</v>
      </c>
      <c r="P1234" s="54">
        <v>5.0068089999999996</v>
      </c>
      <c r="Q1234" s="54">
        <v>0</v>
      </c>
      <c r="R1234" s="54">
        <v>2.0694000000000001E-2</v>
      </c>
      <c r="S1234" s="54">
        <v>2.0550999999999999</v>
      </c>
      <c r="T1234" s="54">
        <v>1.7825000000000001E-2</v>
      </c>
      <c r="U1234" s="54">
        <v>0</v>
      </c>
      <c r="V1234" s="54">
        <v>0</v>
      </c>
      <c r="W1234" s="54">
        <v>1.2115039999999999</v>
      </c>
      <c r="X1234" s="54">
        <v>1.5004E-2</v>
      </c>
      <c r="Y1234" s="54">
        <v>1.1988000000000001</v>
      </c>
      <c r="Z1234" s="54">
        <v>0</v>
      </c>
      <c r="AA1234" s="54">
        <v>0</v>
      </c>
      <c r="AB1234" s="54">
        <v>0</v>
      </c>
      <c r="AC1234" s="54">
        <v>0</v>
      </c>
      <c r="AD1234" s="54">
        <v>0</v>
      </c>
      <c r="AE1234" s="54">
        <v>81.311698000000007</v>
      </c>
      <c r="AF1234" s="54">
        <v>6.1548610000000004</v>
      </c>
      <c r="AG1234" s="53">
        <v>52.945363999999998</v>
      </c>
      <c r="AH1234" s="53">
        <v>3.2742E-2</v>
      </c>
      <c r="AI1234" s="54">
        <v>0</v>
      </c>
      <c r="AJ1234" s="54">
        <v>1.205058</v>
      </c>
      <c r="AK1234" s="53">
        <v>1.5653000000000001</v>
      </c>
      <c r="AL1234" s="53">
        <v>0</v>
      </c>
      <c r="AM1234" s="53">
        <v>1.2926999999999999E-2</v>
      </c>
      <c r="AN1234" s="53">
        <v>7.8355999999999995E-2</v>
      </c>
      <c r="AO1234" s="53">
        <v>0</v>
      </c>
      <c r="AP1234" s="53">
        <v>1.2093020000000001</v>
      </c>
      <c r="AQ1234" s="53">
        <v>1.1175539999999999</v>
      </c>
      <c r="AR1234" s="53">
        <v>1.8832000000000002E-2</v>
      </c>
      <c r="AS1234" s="53">
        <v>1.9011E-2</v>
      </c>
      <c r="AT1234" s="53">
        <v>0</v>
      </c>
      <c r="AU1234" s="109">
        <v>0</v>
      </c>
      <c r="AV1234" s="109">
        <v>9.757E-3</v>
      </c>
    </row>
    <row r="1235" spans="1:48" x14ac:dyDescent="0.3">
      <c r="A1235" s="9">
        <v>1234</v>
      </c>
      <c r="B1235" s="3">
        <v>42906</v>
      </c>
      <c r="C1235" s="112">
        <v>3.7804129999999998</v>
      </c>
      <c r="D1235" s="54">
        <v>1.1537E-2</v>
      </c>
      <c r="E1235" s="112">
        <v>1.8523000000000001E-2</v>
      </c>
      <c r="F1235" s="54">
        <v>3.4008029999999998</v>
      </c>
      <c r="G1235" s="54">
        <v>1.2465649999999999</v>
      </c>
      <c r="H1235" s="54">
        <v>3.6430159999999998</v>
      </c>
      <c r="I1235" s="54">
        <v>2.1263000000000001E-2</v>
      </c>
      <c r="J1235" s="54">
        <v>1.3037099999999999</v>
      </c>
      <c r="K1235" s="54">
        <v>0.96717299999999995</v>
      </c>
      <c r="L1235" s="54">
        <v>1.2645120000000001</v>
      </c>
      <c r="M1235" s="54">
        <v>0.11720999999999999</v>
      </c>
      <c r="N1235" s="54">
        <v>0</v>
      </c>
      <c r="O1235" s="54">
        <v>8.548E-2</v>
      </c>
      <c r="P1235" s="54">
        <v>5.0060440000000002</v>
      </c>
      <c r="Q1235" s="54">
        <v>0</v>
      </c>
      <c r="R1235" s="54">
        <v>2.0670999999999998E-2</v>
      </c>
      <c r="S1235" s="54">
        <v>2.0532000000000004</v>
      </c>
      <c r="T1235" s="54">
        <v>1.7971999999999998E-2</v>
      </c>
      <c r="U1235" s="54">
        <v>0</v>
      </c>
      <c r="V1235" s="54">
        <v>0</v>
      </c>
      <c r="W1235" s="54">
        <v>1.2087540000000001</v>
      </c>
      <c r="X1235" s="54">
        <v>1.5001E-2</v>
      </c>
      <c r="Y1235" s="54">
        <v>1.1976899999999999</v>
      </c>
      <c r="Z1235" s="54">
        <v>0</v>
      </c>
      <c r="AA1235" s="54">
        <v>0</v>
      </c>
      <c r="AB1235" s="54">
        <v>0</v>
      </c>
      <c r="AC1235" s="54">
        <v>0</v>
      </c>
      <c r="AD1235" s="54">
        <v>0</v>
      </c>
      <c r="AE1235" s="54">
        <v>81.304188999999994</v>
      </c>
      <c r="AF1235" s="54">
        <v>6.1554970000000004</v>
      </c>
      <c r="AG1235" s="53">
        <v>52.961573000000001</v>
      </c>
      <c r="AH1235" s="53">
        <v>3.2807999999999997E-2</v>
      </c>
      <c r="AI1235" s="54">
        <v>0</v>
      </c>
      <c r="AJ1235" s="54">
        <v>1.203379</v>
      </c>
      <c r="AK1235" s="53">
        <v>1.5586</v>
      </c>
      <c r="AL1235" s="53">
        <v>0</v>
      </c>
      <c r="AM1235" s="53">
        <v>1.2989000000000001E-2</v>
      </c>
      <c r="AN1235" s="53">
        <v>7.8348000000000001E-2</v>
      </c>
      <c r="AO1235" s="53">
        <v>0</v>
      </c>
      <c r="AP1235" s="53">
        <v>1.2056720000000001</v>
      </c>
      <c r="AQ1235" s="53">
        <v>1.1175539999999999</v>
      </c>
      <c r="AR1235" s="53">
        <v>1.8773000000000001E-2</v>
      </c>
      <c r="AS1235" s="53">
        <v>1.8967999999999999E-2</v>
      </c>
      <c r="AT1235" s="53">
        <v>0</v>
      </c>
      <c r="AU1235" s="109">
        <v>0</v>
      </c>
      <c r="AV1235" s="109">
        <v>9.8040000000000002E-3</v>
      </c>
    </row>
    <row r="1236" spans="1:48" x14ac:dyDescent="0.3">
      <c r="A1236" s="9">
        <v>1235</v>
      </c>
      <c r="B1236" s="3">
        <v>42905</v>
      </c>
      <c r="C1236" s="112">
        <v>3.779236</v>
      </c>
      <c r="D1236" s="54">
        <v>1.1533E-2</v>
      </c>
      <c r="E1236" s="112">
        <v>1.8516999999999999E-2</v>
      </c>
      <c r="F1236" s="54">
        <v>3.3924820000000002</v>
      </c>
      <c r="G1236" s="54">
        <v>1.245247</v>
      </c>
      <c r="H1236" s="54">
        <v>3.6546750000000001</v>
      </c>
      <c r="I1236" s="54">
        <v>2.1353E-2</v>
      </c>
      <c r="J1236" s="54">
        <v>1.289682</v>
      </c>
      <c r="K1236" s="54">
        <v>0.96890200000000004</v>
      </c>
      <c r="L1236" s="54">
        <v>1.26528</v>
      </c>
      <c r="M1236" s="54">
        <v>0.11706999999999999</v>
      </c>
      <c r="N1236" s="54">
        <v>0</v>
      </c>
      <c r="O1236" s="54">
        <v>8.5453000000000001E-2</v>
      </c>
      <c r="P1236" s="54">
        <v>5.0013699999999996</v>
      </c>
      <c r="Q1236" s="54">
        <v>0</v>
      </c>
      <c r="R1236" s="54">
        <v>2.0480000000000002E-2</v>
      </c>
      <c r="S1236" s="54">
        <v>2.0308999999999999</v>
      </c>
      <c r="T1236" s="54">
        <v>1.7824E-2</v>
      </c>
      <c r="U1236" s="54">
        <v>0</v>
      </c>
      <c r="V1236" s="54">
        <v>0</v>
      </c>
      <c r="W1236" s="54">
        <v>1.207778</v>
      </c>
      <c r="X1236" s="54">
        <v>1.4997E-2</v>
      </c>
      <c r="Y1236" s="54">
        <v>1.1847799999999999</v>
      </c>
      <c r="Z1236" s="54">
        <v>0</v>
      </c>
      <c r="AA1236" s="54">
        <v>0</v>
      </c>
      <c r="AB1236" s="54">
        <v>0</v>
      </c>
      <c r="AC1236" s="54">
        <v>0</v>
      </c>
      <c r="AD1236" s="54">
        <v>0</v>
      </c>
      <c r="AE1236" s="54">
        <v>81.246455999999995</v>
      </c>
      <c r="AF1236" s="54">
        <v>6.1189939999999998</v>
      </c>
      <c r="AG1236" s="53">
        <v>52.969853999999998</v>
      </c>
      <c r="AH1236" s="53">
        <v>3.2472000000000001E-2</v>
      </c>
      <c r="AI1236" s="54">
        <v>0</v>
      </c>
      <c r="AJ1236" s="54">
        <v>1.20242</v>
      </c>
      <c r="AK1236" s="53">
        <v>1.5559999999999998</v>
      </c>
      <c r="AL1236" s="53">
        <v>0</v>
      </c>
      <c r="AM1236" s="53">
        <v>1.3079E-2</v>
      </c>
      <c r="AN1236" s="53">
        <v>7.7990000000000004E-2</v>
      </c>
      <c r="AO1236" s="53">
        <v>0</v>
      </c>
      <c r="AP1236" s="53">
        <v>1.2056720000000001</v>
      </c>
      <c r="AQ1236" s="53">
        <v>1.1175539999999999</v>
      </c>
      <c r="AR1236" s="53">
        <v>1.8773000000000001E-2</v>
      </c>
      <c r="AS1236" s="53">
        <v>1.8967999999999999E-2</v>
      </c>
      <c r="AT1236" s="53">
        <v>0</v>
      </c>
      <c r="AU1236" s="109">
        <v>0</v>
      </c>
      <c r="AV1236" s="109">
        <v>9.8700000000000003E-3</v>
      </c>
    </row>
    <row r="1237" spans="1:48" x14ac:dyDescent="0.3">
      <c r="A1237" s="9">
        <v>1236</v>
      </c>
      <c r="B1237" s="3">
        <v>42902</v>
      </c>
      <c r="C1237" s="112">
        <v>3.7754159999999999</v>
      </c>
      <c r="D1237" s="54">
        <v>1.1524E-2</v>
      </c>
      <c r="E1237" s="112">
        <v>1.8497E-2</v>
      </c>
      <c r="F1237" s="54">
        <v>3.3956140000000001</v>
      </c>
      <c r="G1237" s="54">
        <v>1.2444740000000001</v>
      </c>
      <c r="H1237" s="54">
        <v>3.6443590000000001</v>
      </c>
      <c r="I1237" s="54">
        <v>2.1388000000000001E-2</v>
      </c>
      <c r="J1237" s="54">
        <v>1.297844</v>
      </c>
      <c r="K1237" s="54">
        <v>0.96939600000000004</v>
      </c>
      <c r="L1237" s="54">
        <v>1.2632840000000001</v>
      </c>
      <c r="M1237" s="54">
        <v>0.11702899999999999</v>
      </c>
      <c r="N1237" s="54">
        <v>0</v>
      </c>
      <c r="O1237" s="54">
        <v>8.5371000000000002E-2</v>
      </c>
      <c r="P1237" s="54">
        <v>4.9998610000000001</v>
      </c>
      <c r="Q1237" s="54">
        <v>0</v>
      </c>
      <c r="R1237" s="54">
        <v>2.0566999999999998E-2</v>
      </c>
      <c r="S1237" s="54">
        <v>2.0404</v>
      </c>
      <c r="T1237" s="54">
        <v>1.7741E-2</v>
      </c>
      <c r="U1237" s="54">
        <v>0</v>
      </c>
      <c r="V1237" s="54">
        <v>0</v>
      </c>
      <c r="W1237" s="54">
        <v>1.211986</v>
      </c>
      <c r="X1237" s="54">
        <v>1.4982000000000001E-2</v>
      </c>
      <c r="Y1237" s="54">
        <v>1.1905600000000001</v>
      </c>
      <c r="Z1237" s="54">
        <v>0</v>
      </c>
      <c r="AA1237" s="54">
        <v>0</v>
      </c>
      <c r="AB1237" s="54">
        <v>0</v>
      </c>
      <c r="AC1237" s="54">
        <v>0</v>
      </c>
      <c r="AD1237" s="54">
        <v>0</v>
      </c>
      <c r="AE1237" s="54">
        <v>81.239160999999996</v>
      </c>
      <c r="AF1237" s="54">
        <v>6.1272760000000002</v>
      </c>
      <c r="AG1237" s="53">
        <v>52.902399000000003</v>
      </c>
      <c r="AH1237" s="53">
        <v>3.2538999999999998E-2</v>
      </c>
      <c r="AI1237" s="54">
        <v>0</v>
      </c>
      <c r="AJ1237" s="54">
        <v>1.2051799999999999</v>
      </c>
      <c r="AK1237" s="53">
        <v>1.5578000000000001</v>
      </c>
      <c r="AL1237" s="53">
        <v>0</v>
      </c>
      <c r="AM1237" s="53">
        <v>1.2949E-2</v>
      </c>
      <c r="AN1237" s="53">
        <v>7.8158000000000005E-2</v>
      </c>
      <c r="AO1237" s="53">
        <v>0</v>
      </c>
      <c r="AP1237" s="53">
        <v>1.2056720000000001</v>
      </c>
      <c r="AQ1237" s="53">
        <v>1.1175539999999999</v>
      </c>
      <c r="AR1237" s="53">
        <v>1.8773000000000001E-2</v>
      </c>
      <c r="AS1237" s="53">
        <v>1.8967999999999999E-2</v>
      </c>
      <c r="AT1237" s="53">
        <v>0</v>
      </c>
      <c r="AU1237" s="109">
        <v>0</v>
      </c>
      <c r="AV1237" s="109">
        <v>9.8130000000000005E-3</v>
      </c>
    </row>
    <row r="1238" spans="1:48" x14ac:dyDescent="0.3">
      <c r="A1238" s="9">
        <v>1237</v>
      </c>
      <c r="B1238" s="3">
        <v>42901</v>
      </c>
      <c r="C1238" s="112">
        <v>3.7741669999999998</v>
      </c>
      <c r="D1238" s="54">
        <v>1.1521E-2</v>
      </c>
      <c r="E1238" s="112">
        <v>1.8491E-2</v>
      </c>
      <c r="F1238" s="54">
        <v>3.393878</v>
      </c>
      <c r="G1238" s="54">
        <v>1.2477339999999999</v>
      </c>
      <c r="H1238" s="54">
        <v>3.6575470000000001</v>
      </c>
      <c r="I1238" s="54">
        <v>2.1603000000000001E-2</v>
      </c>
      <c r="J1238" s="54">
        <v>1.303328</v>
      </c>
      <c r="K1238" s="54">
        <v>0.97438599999999997</v>
      </c>
      <c r="L1238" s="54">
        <v>1.2670600000000001</v>
      </c>
      <c r="M1238" s="54">
        <v>0.11715</v>
      </c>
      <c r="N1238" s="54">
        <v>0</v>
      </c>
      <c r="O1238" s="54">
        <v>8.5339999999999999E-2</v>
      </c>
      <c r="P1238" s="54">
        <v>4.9968849999999998</v>
      </c>
      <c r="Q1238" s="54">
        <v>0</v>
      </c>
      <c r="R1238" s="54">
        <v>2.0691999999999999E-2</v>
      </c>
      <c r="S1238" s="54">
        <v>2.0556999999999999</v>
      </c>
      <c r="T1238" s="54">
        <v>1.8036E-2</v>
      </c>
      <c r="U1238" s="54">
        <v>0</v>
      </c>
      <c r="V1238" s="54">
        <v>0</v>
      </c>
      <c r="W1238" s="54">
        <v>1.212067</v>
      </c>
      <c r="X1238" s="54">
        <v>1.4977000000000001E-2</v>
      </c>
      <c r="Y1238" s="54">
        <v>1.19946</v>
      </c>
      <c r="Z1238" s="54">
        <v>0</v>
      </c>
      <c r="AA1238" s="54">
        <v>0</v>
      </c>
      <c r="AB1238" s="54">
        <v>0</v>
      </c>
      <c r="AC1238" s="54">
        <v>0</v>
      </c>
      <c r="AD1238" s="54">
        <v>0</v>
      </c>
      <c r="AE1238" s="54">
        <v>81.199382</v>
      </c>
      <c r="AF1238" s="54">
        <v>6.1443770000000004</v>
      </c>
      <c r="AG1238" s="53">
        <v>52.985798000000003</v>
      </c>
      <c r="AH1238" s="53">
        <v>3.2851999999999999E-2</v>
      </c>
      <c r="AI1238" s="54">
        <v>0</v>
      </c>
      <c r="AJ1238" s="54">
        <v>1.2051019999999999</v>
      </c>
      <c r="AK1238" s="53">
        <v>1.5594000000000001</v>
      </c>
      <c r="AL1238" s="53">
        <v>0</v>
      </c>
      <c r="AM1238" s="53">
        <v>1.3186E-2</v>
      </c>
      <c r="AN1238" s="53">
        <v>7.8329999999999997E-2</v>
      </c>
      <c r="AO1238" s="53">
        <v>0</v>
      </c>
      <c r="AP1238" s="53">
        <v>1.2056720000000001</v>
      </c>
      <c r="AQ1238" s="53">
        <v>1.1175539999999999</v>
      </c>
      <c r="AR1238" s="53">
        <v>1.8773000000000001E-2</v>
      </c>
      <c r="AS1238" s="53">
        <v>1.8967999999999999E-2</v>
      </c>
      <c r="AT1238" s="53">
        <v>0</v>
      </c>
      <c r="AU1238" s="109">
        <v>0</v>
      </c>
      <c r="AV1238" s="109">
        <v>9.8549999999999992E-3</v>
      </c>
    </row>
    <row r="1239" spans="1:48" x14ac:dyDescent="0.3">
      <c r="A1239" s="9">
        <v>1238</v>
      </c>
      <c r="B1239" s="3">
        <v>42900</v>
      </c>
      <c r="C1239" s="112">
        <v>3.7729840000000001</v>
      </c>
      <c r="D1239" s="54">
        <v>1.1518E-2</v>
      </c>
      <c r="E1239" s="112">
        <v>1.8485000000000001E-2</v>
      </c>
      <c r="F1239" s="54">
        <v>3.3983970000000001</v>
      </c>
      <c r="G1239" s="54">
        <v>1.245088</v>
      </c>
      <c r="H1239" s="54">
        <v>3.654541</v>
      </c>
      <c r="I1239" s="54">
        <v>2.1557E-2</v>
      </c>
      <c r="J1239" s="54">
        <v>1.301526</v>
      </c>
      <c r="K1239" s="54">
        <v>0.97258100000000003</v>
      </c>
      <c r="L1239" s="54">
        <v>1.2635719999999999</v>
      </c>
      <c r="M1239" s="54">
        <v>0.116997</v>
      </c>
      <c r="N1239" s="54">
        <v>0</v>
      </c>
      <c r="O1239" s="54">
        <v>8.5311999999999999E-2</v>
      </c>
      <c r="P1239" s="54">
        <v>4.9970340000000002</v>
      </c>
      <c r="Q1239" s="54">
        <v>0</v>
      </c>
      <c r="R1239" s="54">
        <v>2.0645E-2</v>
      </c>
      <c r="S1239" s="54">
        <v>2.0518000000000001</v>
      </c>
      <c r="T1239" s="54">
        <v>1.8047000000000001E-2</v>
      </c>
      <c r="U1239" s="54">
        <v>0</v>
      </c>
      <c r="V1239" s="54">
        <v>0</v>
      </c>
      <c r="W1239" s="54">
        <v>1.2113769999999999</v>
      </c>
      <c r="X1239" s="54">
        <v>1.4971999999999999E-2</v>
      </c>
      <c r="Y1239" s="54">
        <v>1.19736</v>
      </c>
      <c r="Z1239" s="54">
        <v>0</v>
      </c>
      <c r="AA1239" s="54">
        <v>0</v>
      </c>
      <c r="AB1239" s="54">
        <v>0</v>
      </c>
      <c r="AC1239" s="54">
        <v>0</v>
      </c>
      <c r="AD1239" s="54">
        <v>0</v>
      </c>
      <c r="AE1239" s="54">
        <v>81.251013999999998</v>
      </c>
      <c r="AF1239" s="54">
        <v>6.1384080000000001</v>
      </c>
      <c r="AG1239" s="53">
        <v>52.877769999999998</v>
      </c>
      <c r="AH1239" s="53">
        <v>3.2765000000000002E-2</v>
      </c>
      <c r="AI1239" s="54">
        <v>0</v>
      </c>
      <c r="AJ1239" s="54">
        <v>1.2047000000000001</v>
      </c>
      <c r="AK1239" s="53">
        <v>1.5599000000000001</v>
      </c>
      <c r="AL1239" s="53">
        <v>0</v>
      </c>
      <c r="AM1239" s="53">
        <v>1.3179E-2</v>
      </c>
      <c r="AN1239" s="53">
        <v>7.8510999999999997E-2</v>
      </c>
      <c r="AO1239" s="53">
        <v>0</v>
      </c>
      <c r="AP1239" s="53">
        <v>1.2056720000000001</v>
      </c>
      <c r="AQ1239" s="53">
        <v>1.1175539999999999</v>
      </c>
      <c r="AR1239" s="53">
        <v>1.8773000000000001E-2</v>
      </c>
      <c r="AS1239" s="53">
        <v>1.8967999999999999E-2</v>
      </c>
      <c r="AT1239" s="53">
        <v>0</v>
      </c>
      <c r="AU1239" s="109">
        <v>0</v>
      </c>
      <c r="AV1239" s="109">
        <v>1.0003E-2</v>
      </c>
    </row>
    <row r="1240" spans="1:48" x14ac:dyDescent="0.3">
      <c r="A1240" s="9">
        <v>1239</v>
      </c>
      <c r="B1240" s="3">
        <v>42899</v>
      </c>
      <c r="C1240" s="112">
        <v>3.7719420000000001</v>
      </c>
      <c r="D1240" s="54">
        <v>1.1514999999999999E-2</v>
      </c>
      <c r="E1240" s="112">
        <v>1.8478000000000001E-2</v>
      </c>
      <c r="F1240" s="54">
        <v>3.3994170000000001</v>
      </c>
      <c r="G1240" s="54">
        <v>1.2450779999999999</v>
      </c>
      <c r="H1240" s="54">
        <v>3.6551999999999998</v>
      </c>
      <c r="I1240" s="54">
        <v>2.163E-2</v>
      </c>
      <c r="J1240" s="54">
        <v>1.3062279999999999</v>
      </c>
      <c r="K1240" s="54">
        <v>0.96971600000000002</v>
      </c>
      <c r="L1240" s="54">
        <v>1.263636</v>
      </c>
      <c r="M1240" s="54">
        <v>0.11691799999999999</v>
      </c>
      <c r="N1240" s="54">
        <v>0</v>
      </c>
      <c r="O1240" s="54">
        <v>8.5286000000000001E-2</v>
      </c>
      <c r="P1240" s="54">
        <v>4.9928169999999996</v>
      </c>
      <c r="Q1240" s="54">
        <v>0</v>
      </c>
      <c r="R1240" s="54">
        <v>2.0636999999999999E-2</v>
      </c>
      <c r="S1240" s="54">
        <v>2.0552999999999999</v>
      </c>
      <c r="T1240" s="54">
        <v>1.8068000000000001E-2</v>
      </c>
      <c r="U1240" s="54">
        <v>0</v>
      </c>
      <c r="V1240" s="54">
        <v>0</v>
      </c>
      <c r="W1240" s="54">
        <v>1.2109289999999999</v>
      </c>
      <c r="X1240" s="54">
        <v>1.4966999999999999E-2</v>
      </c>
      <c r="Y1240" s="54">
        <v>1.19946</v>
      </c>
      <c r="Z1240" s="54">
        <v>0</v>
      </c>
      <c r="AA1240" s="54">
        <v>0</v>
      </c>
      <c r="AB1240" s="54">
        <v>0</v>
      </c>
      <c r="AC1240" s="54">
        <v>0</v>
      </c>
      <c r="AD1240" s="54">
        <v>0</v>
      </c>
      <c r="AE1240" s="54">
        <v>81.205399999999997</v>
      </c>
      <c r="AF1240" s="54">
        <v>6.1376289999999996</v>
      </c>
      <c r="AG1240" s="53">
        <v>52.879640999999999</v>
      </c>
      <c r="AH1240" s="53">
        <v>3.2676999999999998E-2</v>
      </c>
      <c r="AI1240" s="54">
        <v>0</v>
      </c>
      <c r="AJ1240" s="54">
        <v>1.2042269999999999</v>
      </c>
      <c r="AK1240" s="53">
        <v>1.5609</v>
      </c>
      <c r="AL1240" s="53">
        <v>0</v>
      </c>
      <c r="AM1240" s="53">
        <v>1.3356E-2</v>
      </c>
      <c r="AN1240" s="53">
        <v>7.8340999999999994E-2</v>
      </c>
      <c r="AO1240" s="53">
        <v>0</v>
      </c>
      <c r="AP1240" s="53">
        <v>1.2045049999999999</v>
      </c>
      <c r="AQ1240" s="53">
        <v>1.1175539999999999</v>
      </c>
      <c r="AR1240" s="53">
        <v>1.8731000000000001E-2</v>
      </c>
      <c r="AS1240" s="53">
        <v>1.8922000000000001E-2</v>
      </c>
      <c r="AT1240" s="53">
        <v>0</v>
      </c>
      <c r="AU1240" s="109">
        <v>0</v>
      </c>
      <c r="AV1240" s="109">
        <v>1.0005999999999999E-2</v>
      </c>
    </row>
    <row r="1241" spans="1:48" x14ac:dyDescent="0.3">
      <c r="A1241" s="9">
        <v>1240</v>
      </c>
      <c r="B1241" s="3">
        <v>42898</v>
      </c>
      <c r="C1241" s="112">
        <v>3.7707519999999999</v>
      </c>
      <c r="D1241" s="54">
        <v>1.1511E-2</v>
      </c>
      <c r="E1241" s="112">
        <v>1.8471999999999999E-2</v>
      </c>
      <c r="F1241" s="54">
        <v>3.398495</v>
      </c>
      <c r="G1241" s="54">
        <v>1.2441340000000001</v>
      </c>
      <c r="H1241" s="54">
        <v>3.6550470000000002</v>
      </c>
      <c r="I1241" s="54">
        <v>2.1745E-2</v>
      </c>
      <c r="J1241" s="54">
        <v>1.2982359999999999</v>
      </c>
      <c r="K1241" s="54">
        <v>0.97879499999999997</v>
      </c>
      <c r="L1241" s="54">
        <v>1.262445</v>
      </c>
      <c r="M1241" s="54">
        <v>0.116756</v>
      </c>
      <c r="N1241" s="54">
        <v>0</v>
      </c>
      <c r="O1241" s="54">
        <v>8.5259000000000001E-2</v>
      </c>
      <c r="P1241" s="54">
        <v>4.9898410000000002</v>
      </c>
      <c r="Q1241" s="54">
        <v>0</v>
      </c>
      <c r="R1241" s="54">
        <v>2.0590000000000001E-2</v>
      </c>
      <c r="S1241" s="54">
        <v>2.0491999999999999</v>
      </c>
      <c r="T1241" s="54">
        <v>1.8238000000000001E-2</v>
      </c>
      <c r="U1241" s="54">
        <v>0</v>
      </c>
      <c r="V1241" s="54">
        <v>0</v>
      </c>
      <c r="W1241" s="54">
        <v>1.2109430000000001</v>
      </c>
      <c r="X1241" s="54">
        <v>1.4962E-2</v>
      </c>
      <c r="Y1241" s="54">
        <v>1.196</v>
      </c>
      <c r="Z1241" s="54">
        <v>0</v>
      </c>
      <c r="AA1241" s="54">
        <v>0</v>
      </c>
      <c r="AB1241" s="54">
        <v>0</v>
      </c>
      <c r="AC1241" s="54">
        <v>0</v>
      </c>
      <c r="AD1241" s="54">
        <v>0</v>
      </c>
      <c r="AE1241" s="54">
        <v>81.144238999999999</v>
      </c>
      <c r="AF1241" s="54">
        <v>6.1197739999999996</v>
      </c>
      <c r="AG1241" s="53">
        <v>52.846724999999999</v>
      </c>
      <c r="AH1241" s="53">
        <v>3.2543999999999997E-2</v>
      </c>
      <c r="AI1241" s="54">
        <v>0</v>
      </c>
      <c r="AJ1241" s="54">
        <v>1.2039660000000001</v>
      </c>
      <c r="AK1241" s="53">
        <v>1.5650000000000002</v>
      </c>
      <c r="AL1241" s="53">
        <v>0</v>
      </c>
      <c r="AM1241" s="53">
        <v>1.3292E-2</v>
      </c>
      <c r="AN1241" s="53">
        <v>7.8264E-2</v>
      </c>
      <c r="AO1241" s="53">
        <v>0</v>
      </c>
      <c r="AP1241" s="53">
        <v>1.2045049999999999</v>
      </c>
      <c r="AQ1241" s="53">
        <v>1.1175539999999999</v>
      </c>
      <c r="AR1241" s="53">
        <v>1.8731000000000001E-2</v>
      </c>
      <c r="AS1241" s="53">
        <v>1.8922000000000001E-2</v>
      </c>
      <c r="AT1241" s="53">
        <v>0</v>
      </c>
      <c r="AU1241" s="109">
        <v>0</v>
      </c>
      <c r="AV1241" s="109">
        <v>1.0073E-2</v>
      </c>
    </row>
    <row r="1242" spans="1:48" x14ac:dyDescent="0.3">
      <c r="A1242" s="9">
        <v>1241</v>
      </c>
      <c r="B1242" s="3">
        <v>42895</v>
      </c>
      <c r="C1242" s="112">
        <v>3.7671030000000001</v>
      </c>
      <c r="D1242" s="54">
        <v>1.1502999999999999E-2</v>
      </c>
      <c r="E1242" s="112">
        <v>1.8452E-2</v>
      </c>
      <c r="F1242" s="54">
        <v>3.3920530000000002</v>
      </c>
      <c r="G1242" s="54">
        <v>1.24335</v>
      </c>
      <c r="H1242" s="54">
        <v>3.6754099999999998</v>
      </c>
      <c r="I1242" s="54">
        <v>2.2040000000000001E-2</v>
      </c>
      <c r="J1242" s="54">
        <v>1.28789</v>
      </c>
      <c r="K1242" s="54">
        <v>0.97388300000000005</v>
      </c>
      <c r="L1242" s="54">
        <v>1.2629570000000001</v>
      </c>
      <c r="M1242" s="54">
        <v>0.116577</v>
      </c>
      <c r="N1242" s="54">
        <v>0</v>
      </c>
      <c r="O1242" s="54">
        <v>8.5181000000000007E-2</v>
      </c>
      <c r="P1242" s="54">
        <v>4.9836869999999998</v>
      </c>
      <c r="Q1242" s="54">
        <v>0</v>
      </c>
      <c r="R1242" s="54">
        <v>2.0396999999999998E-2</v>
      </c>
      <c r="S1242" s="54">
        <v>2.0337000000000001</v>
      </c>
      <c r="T1242" s="54">
        <v>1.8558999999999999E-2</v>
      </c>
      <c r="U1242" s="54">
        <v>0</v>
      </c>
      <c r="V1242" s="54">
        <v>0</v>
      </c>
      <c r="W1242" s="54">
        <v>1.207522</v>
      </c>
      <c r="X1242" s="54">
        <v>1.4947E-2</v>
      </c>
      <c r="Y1242" s="54">
        <v>1.18709</v>
      </c>
      <c r="Z1242" s="54">
        <v>0</v>
      </c>
      <c r="AA1242" s="54">
        <v>0</v>
      </c>
      <c r="AB1242" s="54">
        <v>0</v>
      </c>
      <c r="AC1242" s="54">
        <v>0</v>
      </c>
      <c r="AD1242" s="54">
        <v>0</v>
      </c>
      <c r="AE1242" s="54">
        <v>81.048738999999998</v>
      </c>
      <c r="AF1242" s="54">
        <v>6.0927340000000001</v>
      </c>
      <c r="AG1242" s="53">
        <v>52.842298</v>
      </c>
      <c r="AH1242" s="53">
        <v>3.2384000000000003E-2</v>
      </c>
      <c r="AI1242" s="54">
        <v>0</v>
      </c>
      <c r="AJ1242" s="54">
        <v>1.2014069999999999</v>
      </c>
      <c r="AK1242" s="53">
        <v>1.5658999999999998</v>
      </c>
      <c r="AL1242" s="53">
        <v>0</v>
      </c>
      <c r="AM1242" s="53">
        <v>1.3273E-2</v>
      </c>
      <c r="AN1242" s="53">
        <v>7.7867000000000006E-2</v>
      </c>
      <c r="AO1242" s="53">
        <v>0</v>
      </c>
      <c r="AP1242" s="53">
        <v>1.2045049999999999</v>
      </c>
      <c r="AQ1242" s="53">
        <v>1.1175539999999999</v>
      </c>
      <c r="AR1242" s="53">
        <v>1.8731000000000001E-2</v>
      </c>
      <c r="AS1242" s="53">
        <v>1.8922000000000001E-2</v>
      </c>
      <c r="AT1242" s="53">
        <v>0</v>
      </c>
      <c r="AU1242" s="109">
        <v>0</v>
      </c>
      <c r="AV1242" s="109">
        <v>1.0099E-2</v>
      </c>
    </row>
    <row r="1243" spans="1:48" x14ac:dyDescent="0.3">
      <c r="A1243" s="9">
        <v>1242</v>
      </c>
      <c r="B1243" s="3">
        <v>42894</v>
      </c>
      <c r="C1243" s="112">
        <v>3.7658589999999998</v>
      </c>
      <c r="D1243" s="54">
        <v>1.15E-2</v>
      </c>
      <c r="E1243" s="112">
        <v>1.8446000000000001E-2</v>
      </c>
      <c r="F1243" s="54">
        <v>3.3893040000000001</v>
      </c>
      <c r="G1243" s="54">
        <v>1.242067</v>
      </c>
      <c r="H1243" s="54">
        <v>3.6551079999999998</v>
      </c>
      <c r="I1243" s="54">
        <v>2.2026E-2</v>
      </c>
      <c r="J1243" s="54">
        <v>1.2844990000000001</v>
      </c>
      <c r="K1243" s="54">
        <v>0.97192100000000003</v>
      </c>
      <c r="L1243" s="54">
        <v>1.2607250000000001</v>
      </c>
      <c r="M1243" s="54">
        <v>0.116554</v>
      </c>
      <c r="N1243" s="54">
        <v>0</v>
      </c>
      <c r="O1243" s="54">
        <v>8.5154999999999995E-2</v>
      </c>
      <c r="P1243" s="54">
        <v>4.9856949999999998</v>
      </c>
      <c r="Q1243" s="54">
        <v>0</v>
      </c>
      <c r="R1243" s="54">
        <v>2.0289999999999999E-2</v>
      </c>
      <c r="S1243" s="54">
        <v>2.0228999999999999</v>
      </c>
      <c r="T1243" s="54">
        <v>1.8327E-2</v>
      </c>
      <c r="U1243" s="54">
        <v>0</v>
      </c>
      <c r="V1243" s="54">
        <v>0</v>
      </c>
      <c r="W1243" s="54">
        <v>1.209616</v>
      </c>
      <c r="X1243" s="54">
        <v>1.4942E-2</v>
      </c>
      <c r="Y1243" s="54">
        <v>1.1807300000000001</v>
      </c>
      <c r="Z1243" s="54">
        <v>0</v>
      </c>
      <c r="AA1243" s="54">
        <v>0</v>
      </c>
      <c r="AB1243" s="54">
        <v>0</v>
      </c>
      <c r="AC1243" s="54">
        <v>0</v>
      </c>
      <c r="AD1243" s="54">
        <v>0</v>
      </c>
      <c r="AE1243" s="54">
        <v>81.158942999999994</v>
      </c>
      <c r="AF1243" s="54">
        <v>6.0837789999999998</v>
      </c>
      <c r="AG1243" s="53">
        <v>52.755558999999998</v>
      </c>
      <c r="AH1243" s="53">
        <v>3.2384999999999997E-2</v>
      </c>
      <c r="AI1243" s="54">
        <v>0</v>
      </c>
      <c r="AJ1243" s="54">
        <v>1.20302</v>
      </c>
      <c r="AK1243" s="53">
        <v>1.5664</v>
      </c>
      <c r="AL1243" s="53">
        <v>0</v>
      </c>
      <c r="AM1243" s="53">
        <v>1.341E-2</v>
      </c>
      <c r="AN1243" s="53">
        <v>7.7508999999999995E-2</v>
      </c>
      <c r="AO1243" s="53">
        <v>0</v>
      </c>
      <c r="AP1243" s="53">
        <v>1.2045049999999999</v>
      </c>
      <c r="AQ1243" s="53">
        <v>1.1175539999999999</v>
      </c>
      <c r="AR1243" s="53">
        <v>1.8731000000000001E-2</v>
      </c>
      <c r="AS1243" s="53">
        <v>1.8922000000000001E-2</v>
      </c>
      <c r="AT1243" s="53">
        <v>0</v>
      </c>
      <c r="AU1243" s="109">
        <v>0</v>
      </c>
      <c r="AV1243" s="109">
        <v>1.0012E-2</v>
      </c>
    </row>
    <row r="1244" spans="1:48" x14ac:dyDescent="0.3">
      <c r="A1244" s="9">
        <v>1243</v>
      </c>
      <c r="B1244" s="3">
        <v>42893</v>
      </c>
      <c r="C1244" s="112">
        <v>3.7646459999999999</v>
      </c>
      <c r="D1244" s="54">
        <v>1.1495999999999999E-2</v>
      </c>
      <c r="E1244" s="112">
        <v>1.8440000000000002E-2</v>
      </c>
      <c r="F1244" s="54">
        <v>3.3872309999999999</v>
      </c>
      <c r="G1244" s="54">
        <v>1.2445740000000001</v>
      </c>
      <c r="H1244" s="54">
        <v>3.673041</v>
      </c>
      <c r="I1244" s="54">
        <v>2.2086000000000001E-2</v>
      </c>
      <c r="J1244" s="54">
        <v>1.290727</v>
      </c>
      <c r="K1244" s="54">
        <v>0.97099299999999999</v>
      </c>
      <c r="L1244" s="54">
        <v>1.2643219999999999</v>
      </c>
      <c r="M1244" s="54">
        <v>0.11655799999999999</v>
      </c>
      <c r="N1244" s="54">
        <v>0</v>
      </c>
      <c r="O1244" s="54">
        <v>8.5127999999999995E-2</v>
      </c>
      <c r="P1244" s="54">
        <v>4.9845170000000003</v>
      </c>
      <c r="Q1244" s="54">
        <v>0</v>
      </c>
      <c r="R1244" s="54">
        <v>2.0386000000000001E-2</v>
      </c>
      <c r="S1244" s="54">
        <v>2.0341999999999998</v>
      </c>
      <c r="T1244" s="54">
        <v>1.8345E-2</v>
      </c>
      <c r="U1244" s="54">
        <v>0</v>
      </c>
      <c r="V1244" s="54">
        <v>0</v>
      </c>
      <c r="W1244" s="54">
        <v>1.2079439999999999</v>
      </c>
      <c r="X1244" s="54">
        <v>1.4937000000000001E-2</v>
      </c>
      <c r="Y1244" s="54">
        <v>1.18736</v>
      </c>
      <c r="Z1244" s="54">
        <v>0</v>
      </c>
      <c r="AA1244" s="54">
        <v>0</v>
      </c>
      <c r="AB1244" s="54">
        <v>0</v>
      </c>
      <c r="AC1244" s="54">
        <v>0</v>
      </c>
      <c r="AD1244" s="54">
        <v>0</v>
      </c>
      <c r="AE1244" s="54">
        <v>81.119594000000006</v>
      </c>
      <c r="AF1244" s="54">
        <v>6.100174</v>
      </c>
      <c r="AG1244" s="53">
        <v>52.834645000000002</v>
      </c>
      <c r="AH1244" s="53">
        <v>3.2340000000000001E-2</v>
      </c>
      <c r="AI1244" s="54">
        <v>0</v>
      </c>
      <c r="AJ1244" s="54">
        <v>1.2013830000000001</v>
      </c>
      <c r="AK1244" s="53">
        <v>1.5657000000000001</v>
      </c>
      <c r="AL1244" s="53">
        <v>0</v>
      </c>
      <c r="AM1244" s="53">
        <v>1.3391E-2</v>
      </c>
      <c r="AN1244" s="53">
        <v>7.7818999999999999E-2</v>
      </c>
      <c r="AO1244" s="53">
        <v>0</v>
      </c>
      <c r="AP1244" s="53">
        <v>1.2045049999999999</v>
      </c>
      <c r="AQ1244" s="53">
        <v>1.1175539999999999</v>
      </c>
      <c r="AR1244" s="53">
        <v>1.8731000000000001E-2</v>
      </c>
      <c r="AS1244" s="53">
        <v>1.8922000000000001E-2</v>
      </c>
      <c r="AT1244" s="53">
        <v>0</v>
      </c>
      <c r="AU1244" s="109">
        <v>0</v>
      </c>
      <c r="AV1244" s="109">
        <v>1.0186000000000001E-2</v>
      </c>
    </row>
    <row r="1245" spans="1:48" x14ac:dyDescent="0.3">
      <c r="A1245" s="9">
        <v>1244</v>
      </c>
      <c r="B1245" s="3">
        <v>42892</v>
      </c>
      <c r="C1245" s="112">
        <v>3.7634439999999998</v>
      </c>
      <c r="D1245" s="54">
        <v>1.1493E-2</v>
      </c>
      <c r="E1245" s="112">
        <v>1.8433000000000001E-2</v>
      </c>
      <c r="F1245" s="54">
        <v>3.385437</v>
      </c>
      <c r="G1245" s="54">
        <v>1.2417389999999999</v>
      </c>
      <c r="H1245" s="54">
        <v>3.6480039999999998</v>
      </c>
      <c r="I1245" s="54">
        <v>2.1763999999999999E-2</v>
      </c>
      <c r="J1245" s="54">
        <v>1.2863070000000001</v>
      </c>
      <c r="K1245" s="54">
        <v>0.96884000000000003</v>
      </c>
      <c r="L1245" s="54">
        <v>1.2604679999999999</v>
      </c>
      <c r="M1245" s="54">
        <v>0.116549</v>
      </c>
      <c r="N1245" s="54">
        <v>0</v>
      </c>
      <c r="O1245" s="54">
        <v>8.5100999999999996E-2</v>
      </c>
      <c r="P1245" s="54">
        <v>4.9855840000000002</v>
      </c>
      <c r="Q1245" s="54">
        <v>0</v>
      </c>
      <c r="R1245" s="54">
        <v>2.0354000000000001E-2</v>
      </c>
      <c r="S1245" s="54">
        <v>2.0313000000000003</v>
      </c>
      <c r="T1245" s="54">
        <v>1.8175E-2</v>
      </c>
      <c r="U1245" s="54">
        <v>0</v>
      </c>
      <c r="V1245" s="54">
        <v>0</v>
      </c>
      <c r="W1245" s="54">
        <v>1.2096119999999999</v>
      </c>
      <c r="X1245" s="54">
        <v>1.4932000000000001E-2</v>
      </c>
      <c r="Y1245" s="54">
        <v>1.18573</v>
      </c>
      <c r="Z1245" s="54">
        <v>0</v>
      </c>
      <c r="AA1245" s="54">
        <v>0</v>
      </c>
      <c r="AB1245" s="54">
        <v>0</v>
      </c>
      <c r="AC1245" s="54">
        <v>0</v>
      </c>
      <c r="AD1245" s="54">
        <v>0</v>
      </c>
      <c r="AE1245" s="54">
        <v>81.171695</v>
      </c>
      <c r="AF1245" s="54">
        <v>6.0951250000000003</v>
      </c>
      <c r="AG1245" s="53">
        <v>52.739085000000003</v>
      </c>
      <c r="AH1245" s="53">
        <v>3.2358999999999999E-2</v>
      </c>
      <c r="AI1245" s="54">
        <v>0</v>
      </c>
      <c r="AJ1245" s="54">
        <v>1.2026730000000001</v>
      </c>
      <c r="AK1245" s="53">
        <v>1.5682</v>
      </c>
      <c r="AL1245" s="53">
        <v>0</v>
      </c>
      <c r="AM1245" s="53">
        <v>1.3332E-2</v>
      </c>
      <c r="AN1245" s="53">
        <v>7.7711000000000002E-2</v>
      </c>
      <c r="AO1245" s="53">
        <v>0</v>
      </c>
      <c r="AP1245" s="53">
        <v>1.2004030000000001</v>
      </c>
      <c r="AQ1245" s="53">
        <v>1.1175539999999999</v>
      </c>
      <c r="AR1245" s="53">
        <v>1.8683999999999999E-2</v>
      </c>
      <c r="AS1245" s="53">
        <v>1.8877000000000001E-2</v>
      </c>
      <c r="AT1245" s="53">
        <v>0</v>
      </c>
      <c r="AU1245" s="109">
        <v>0</v>
      </c>
      <c r="AV1245" s="109">
        <v>1.0052E-2</v>
      </c>
    </row>
    <row r="1246" spans="1:48" x14ac:dyDescent="0.3">
      <c r="A1246" s="9">
        <v>1245</v>
      </c>
      <c r="B1246" s="3">
        <v>42891</v>
      </c>
      <c r="C1246" s="112">
        <v>3.7622710000000001</v>
      </c>
      <c r="D1246" s="54">
        <v>1.149E-2</v>
      </c>
      <c r="E1246" s="112">
        <v>1.8426999999999999E-2</v>
      </c>
      <c r="F1246" s="54">
        <v>3.3865069999999999</v>
      </c>
      <c r="G1246" s="54">
        <v>1.243406</v>
      </c>
      <c r="H1246" s="54">
        <v>3.6655099999999998</v>
      </c>
      <c r="I1246" s="54">
        <v>2.1595E-2</v>
      </c>
      <c r="J1246" s="54">
        <v>1.293831</v>
      </c>
      <c r="K1246" s="54">
        <v>0.974858</v>
      </c>
      <c r="L1246" s="54">
        <v>1.2631950000000001</v>
      </c>
      <c r="M1246" s="54">
        <v>0.116587</v>
      </c>
      <c r="N1246" s="54">
        <v>0</v>
      </c>
      <c r="O1246" s="54">
        <v>8.5074999999999998E-2</v>
      </c>
      <c r="P1246" s="54">
        <v>4.9811949999999996</v>
      </c>
      <c r="Q1246" s="54">
        <v>0</v>
      </c>
      <c r="R1246" s="54">
        <v>2.0551E-2</v>
      </c>
      <c r="S1246" s="54">
        <v>2.0457999999999998</v>
      </c>
      <c r="T1246" s="54">
        <v>1.8325000000000001E-2</v>
      </c>
      <c r="U1246" s="54">
        <v>0</v>
      </c>
      <c r="V1246" s="54">
        <v>0</v>
      </c>
      <c r="W1246" s="54">
        <v>1.206596</v>
      </c>
      <c r="X1246" s="54">
        <v>1.4926999999999999E-2</v>
      </c>
      <c r="Y1246" s="54">
        <v>1.19435</v>
      </c>
      <c r="Z1246" s="54">
        <v>0</v>
      </c>
      <c r="AA1246" s="54">
        <v>0</v>
      </c>
      <c r="AB1246" s="54">
        <v>0</v>
      </c>
      <c r="AC1246" s="54">
        <v>0</v>
      </c>
      <c r="AD1246" s="54">
        <v>0</v>
      </c>
      <c r="AE1246" s="54">
        <v>81.066198999999997</v>
      </c>
      <c r="AF1246" s="54">
        <v>6.1129769999999999</v>
      </c>
      <c r="AG1246" s="53">
        <v>52.813074</v>
      </c>
      <c r="AH1246" s="53">
        <v>3.2333000000000001E-2</v>
      </c>
      <c r="AI1246" s="54">
        <v>0</v>
      </c>
      <c r="AJ1246" s="54">
        <v>1.200156</v>
      </c>
      <c r="AK1246" s="53">
        <v>1.5684</v>
      </c>
      <c r="AL1246" s="53">
        <v>0</v>
      </c>
      <c r="AM1246" s="53">
        <v>1.3494000000000001E-2</v>
      </c>
      <c r="AN1246" s="53">
        <v>7.8131999999999993E-2</v>
      </c>
      <c r="AO1246" s="53">
        <v>0</v>
      </c>
      <c r="AP1246" s="53">
        <v>1.2004030000000001</v>
      </c>
      <c r="AQ1246" s="53">
        <v>1.1175539999999999</v>
      </c>
      <c r="AR1246" s="53">
        <v>1.8683999999999999E-2</v>
      </c>
      <c r="AS1246" s="53">
        <v>1.8877000000000001E-2</v>
      </c>
      <c r="AT1246" s="53">
        <v>0</v>
      </c>
      <c r="AU1246" s="109">
        <v>0</v>
      </c>
      <c r="AV1246" s="109">
        <v>1.0161E-2</v>
      </c>
    </row>
    <row r="1247" spans="1:48" x14ac:dyDescent="0.3">
      <c r="A1247" s="9">
        <v>1246</v>
      </c>
      <c r="B1247" s="3">
        <v>42888</v>
      </c>
      <c r="C1247" s="112">
        <v>3.7587449999999998</v>
      </c>
      <c r="D1247" s="54">
        <v>1.1481E-2</v>
      </c>
      <c r="E1247" s="112">
        <v>1.8408000000000001E-2</v>
      </c>
      <c r="F1247" s="54">
        <v>3.3822169999999998</v>
      </c>
      <c r="G1247" s="54">
        <v>1.2390289999999999</v>
      </c>
      <c r="H1247" s="54">
        <v>3.6651630000000002</v>
      </c>
      <c r="I1247" s="54">
        <v>2.1680000000000001E-2</v>
      </c>
      <c r="J1247" s="54">
        <v>1.2767900000000001</v>
      </c>
      <c r="K1247" s="54">
        <v>0.959507</v>
      </c>
      <c r="L1247" s="54">
        <v>1.259398</v>
      </c>
      <c r="M1247" s="54">
        <v>0.11633400000000001</v>
      </c>
      <c r="N1247" s="54">
        <v>0</v>
      </c>
      <c r="O1247" s="54">
        <v>8.4995000000000001E-2</v>
      </c>
      <c r="P1247" s="54">
        <v>4.9765379999999997</v>
      </c>
      <c r="Q1247" s="54">
        <v>0</v>
      </c>
      <c r="R1247" s="54">
        <v>2.0324999999999999E-2</v>
      </c>
      <c r="S1247" s="54">
        <v>2.0190999999999999</v>
      </c>
      <c r="T1247" s="54">
        <v>1.8349000000000001E-2</v>
      </c>
      <c r="U1247" s="54">
        <v>0</v>
      </c>
      <c r="V1247" s="54">
        <v>0</v>
      </c>
      <c r="W1247" s="54">
        <v>1.2058789999999999</v>
      </c>
      <c r="X1247" s="54">
        <v>1.4912E-2</v>
      </c>
      <c r="Y1247" s="54">
        <v>1.17879</v>
      </c>
      <c r="Z1247" s="54">
        <v>0</v>
      </c>
      <c r="AA1247" s="54">
        <v>0</v>
      </c>
      <c r="AB1247" s="54">
        <v>0</v>
      </c>
      <c r="AC1247" s="54">
        <v>0</v>
      </c>
      <c r="AD1247" s="54">
        <v>0</v>
      </c>
      <c r="AE1247" s="54">
        <v>80.991964999999993</v>
      </c>
      <c r="AF1247" s="54">
        <v>6.075304</v>
      </c>
      <c r="AG1247" s="53">
        <v>52.713692999999999</v>
      </c>
      <c r="AH1247" s="53">
        <v>3.2217999999999997E-2</v>
      </c>
      <c r="AI1247" s="54">
        <v>0</v>
      </c>
      <c r="AJ1247" s="54">
        <v>1.199074</v>
      </c>
      <c r="AK1247" s="53">
        <v>1.5675000000000001</v>
      </c>
      <c r="AL1247" s="53">
        <v>0</v>
      </c>
      <c r="AM1247" s="53">
        <v>1.3649E-2</v>
      </c>
      <c r="AN1247" s="53">
        <v>7.7557000000000001E-2</v>
      </c>
      <c r="AO1247" s="53">
        <v>0</v>
      </c>
      <c r="AP1247" s="53">
        <v>1.2004030000000001</v>
      </c>
      <c r="AQ1247" s="53">
        <v>1.1175539999999999</v>
      </c>
      <c r="AR1247" s="53">
        <v>1.8683999999999999E-2</v>
      </c>
      <c r="AS1247" s="53">
        <v>1.8877000000000001E-2</v>
      </c>
      <c r="AT1247" s="53">
        <v>0</v>
      </c>
      <c r="AU1247" s="109">
        <v>0</v>
      </c>
      <c r="AV1247" s="109">
        <v>1.0196999999999999E-2</v>
      </c>
    </row>
    <row r="1248" spans="1:48" x14ac:dyDescent="0.3">
      <c r="A1248" s="9">
        <v>1247</v>
      </c>
      <c r="B1248" s="3">
        <v>42887</v>
      </c>
      <c r="C1248" s="112">
        <v>3.7575440000000002</v>
      </c>
      <c r="D1248" s="54">
        <v>1.1478E-2</v>
      </c>
      <c r="E1248" s="112">
        <v>1.84E-2</v>
      </c>
      <c r="F1248" s="54">
        <v>3.3841670000000001</v>
      </c>
      <c r="G1248" s="54">
        <v>1.239473</v>
      </c>
      <c r="H1248" s="54">
        <v>3.6663220000000001</v>
      </c>
      <c r="I1248" s="54">
        <v>2.1656000000000002E-2</v>
      </c>
      <c r="J1248" s="54">
        <v>1.2808360000000001</v>
      </c>
      <c r="K1248" s="54">
        <v>0.96089599999999997</v>
      </c>
      <c r="L1248" s="54">
        <v>1.259104</v>
      </c>
      <c r="M1248" s="54">
        <v>0.116299</v>
      </c>
      <c r="N1248" s="54">
        <v>0</v>
      </c>
      <c r="O1248" s="54">
        <v>8.4969000000000003E-2</v>
      </c>
      <c r="P1248" s="54">
        <v>4.9742280000000001</v>
      </c>
      <c r="Q1248" s="54">
        <v>0</v>
      </c>
      <c r="R1248" s="54">
        <v>2.0437E-2</v>
      </c>
      <c r="S1248" s="54">
        <v>2.0261</v>
      </c>
      <c r="T1248" s="54">
        <v>1.8245999999999998E-2</v>
      </c>
      <c r="U1248" s="54">
        <v>0</v>
      </c>
      <c r="V1248" s="54">
        <v>0</v>
      </c>
      <c r="W1248" s="54">
        <v>1.2057310000000001</v>
      </c>
      <c r="X1248" s="54">
        <v>1.4907E-2</v>
      </c>
      <c r="Y1248" s="54">
        <v>1.1829099999999999</v>
      </c>
      <c r="Z1248" s="54">
        <v>0</v>
      </c>
      <c r="AA1248" s="54">
        <v>0</v>
      </c>
      <c r="AB1248" s="54">
        <v>0</v>
      </c>
      <c r="AC1248" s="54">
        <v>0</v>
      </c>
      <c r="AD1248" s="54">
        <v>0</v>
      </c>
      <c r="AE1248" s="54">
        <v>80.949070000000006</v>
      </c>
      <c r="AF1248" s="54">
        <v>6.0835290000000004</v>
      </c>
      <c r="AG1248" s="53">
        <v>52.691766999999999</v>
      </c>
      <c r="AH1248" s="53">
        <v>3.2211999999999998E-2</v>
      </c>
      <c r="AI1248" s="54">
        <v>0</v>
      </c>
      <c r="AJ1248" s="54">
        <v>1.1993940000000001</v>
      </c>
      <c r="AK1248" s="53">
        <v>1.5730999999999999</v>
      </c>
      <c r="AL1248" s="53">
        <v>0</v>
      </c>
      <c r="AM1248" s="53">
        <v>1.3648E-2</v>
      </c>
      <c r="AN1248" s="53">
        <v>7.7836000000000002E-2</v>
      </c>
      <c r="AO1248" s="53">
        <v>0</v>
      </c>
      <c r="AP1248" s="53">
        <v>1.2004030000000001</v>
      </c>
      <c r="AQ1248" s="53">
        <v>1.1175539999999999</v>
      </c>
      <c r="AR1248" s="53">
        <v>1.8683999999999999E-2</v>
      </c>
      <c r="AS1248" s="53">
        <v>1.8877000000000001E-2</v>
      </c>
      <c r="AT1248" s="53">
        <v>0</v>
      </c>
      <c r="AU1248" s="109">
        <v>0</v>
      </c>
      <c r="AV1248" s="109">
        <v>1.0220999999999999E-2</v>
      </c>
    </row>
    <row r="1249" spans="1:48" x14ac:dyDescent="0.3">
      <c r="A1249" s="9">
        <v>1248</v>
      </c>
      <c r="B1249" s="3">
        <v>42886</v>
      </c>
      <c r="C1249" s="112">
        <v>3.756345</v>
      </c>
      <c r="D1249" s="54">
        <v>1.1475000000000001E-2</v>
      </c>
      <c r="E1249" s="112">
        <v>1.8395000000000002E-2</v>
      </c>
      <c r="F1249" s="54">
        <v>3.383823</v>
      </c>
      <c r="G1249" s="54">
        <v>1.2405250000000001</v>
      </c>
      <c r="H1249" s="54">
        <v>3.695452</v>
      </c>
      <c r="I1249" s="54">
        <v>2.1854999999999999E-2</v>
      </c>
      <c r="J1249" s="54">
        <v>1.276818</v>
      </c>
      <c r="K1249" s="54">
        <v>0.95453600000000005</v>
      </c>
      <c r="L1249" s="54">
        <v>1.260224</v>
      </c>
      <c r="M1249" s="54">
        <v>0.116218</v>
      </c>
      <c r="N1249" s="54">
        <v>0</v>
      </c>
      <c r="O1249" s="54">
        <v>8.4942000000000004E-2</v>
      </c>
      <c r="P1249" s="54">
        <v>4.9697480000000001</v>
      </c>
      <c r="Q1249" s="54">
        <v>0</v>
      </c>
      <c r="R1249" s="54">
        <v>2.0323000000000001E-2</v>
      </c>
      <c r="S1249" s="54">
        <v>2.0178000000000003</v>
      </c>
      <c r="T1249" s="54">
        <v>1.8599999999999998E-2</v>
      </c>
      <c r="U1249" s="54">
        <v>0</v>
      </c>
      <c r="V1249" s="54">
        <v>0</v>
      </c>
      <c r="W1249" s="54">
        <v>1.2078930000000001</v>
      </c>
      <c r="X1249" s="54">
        <v>1.4902E-2</v>
      </c>
      <c r="Y1249" s="54">
        <v>1.1779299999999999</v>
      </c>
      <c r="Z1249" s="54">
        <v>0</v>
      </c>
      <c r="AA1249" s="54">
        <v>0</v>
      </c>
      <c r="AB1249" s="54">
        <v>0</v>
      </c>
      <c r="AC1249" s="54">
        <v>0</v>
      </c>
      <c r="AD1249" s="54">
        <v>0</v>
      </c>
      <c r="AE1249" s="54">
        <v>80.807522000000006</v>
      </c>
      <c r="AF1249" s="54">
        <v>6.070786</v>
      </c>
      <c r="AG1249" s="53">
        <v>52.724995999999997</v>
      </c>
      <c r="AH1249" s="53">
        <v>3.2238000000000003E-2</v>
      </c>
      <c r="AI1249" s="54">
        <v>0</v>
      </c>
      <c r="AJ1249" s="54">
        <v>1.2021090000000001</v>
      </c>
      <c r="AK1249" s="53">
        <v>1.5692999999999999</v>
      </c>
      <c r="AL1249" s="53">
        <v>0</v>
      </c>
      <c r="AM1249" s="53">
        <v>1.3965999999999999E-2</v>
      </c>
      <c r="AN1249" s="53">
        <v>7.7424000000000007E-2</v>
      </c>
      <c r="AO1249" s="53">
        <v>0</v>
      </c>
      <c r="AP1249" s="53">
        <v>1.1977610000000001</v>
      </c>
      <c r="AQ1249" s="53">
        <v>1.1175539999999999</v>
      </c>
      <c r="AR1249" s="53">
        <v>1.8679999999999999E-2</v>
      </c>
      <c r="AS1249" s="53">
        <v>1.8870999999999999E-2</v>
      </c>
      <c r="AT1249" s="53">
        <v>0</v>
      </c>
      <c r="AU1249" s="109">
        <v>0</v>
      </c>
      <c r="AV1249" s="109">
        <v>1.0387E-2</v>
      </c>
    </row>
    <row r="1250" spans="1:48" x14ac:dyDescent="0.3">
      <c r="A1250" s="9">
        <v>1249</v>
      </c>
      <c r="B1250" s="3">
        <v>42885</v>
      </c>
      <c r="C1250" s="112">
        <v>3.7551100000000002</v>
      </c>
      <c r="D1250" s="54">
        <v>1.1472E-2</v>
      </c>
      <c r="E1250" s="112">
        <v>1.8388000000000002E-2</v>
      </c>
      <c r="F1250" s="54">
        <v>3.387877</v>
      </c>
      <c r="G1250" s="54">
        <v>1.241409</v>
      </c>
      <c r="H1250" s="54">
        <v>3.7036880000000001</v>
      </c>
      <c r="I1250" s="54">
        <v>2.1982000000000002E-2</v>
      </c>
      <c r="J1250" s="54">
        <v>1.2827580000000001</v>
      </c>
      <c r="K1250" s="54">
        <v>0.95563699999999996</v>
      </c>
      <c r="L1250" s="54">
        <v>1.2589140000000001</v>
      </c>
      <c r="M1250" s="54">
        <v>0.116231</v>
      </c>
      <c r="N1250" s="54">
        <v>0</v>
      </c>
      <c r="O1250" s="54">
        <v>8.4916000000000005E-2</v>
      </c>
      <c r="P1250" s="54">
        <v>4.9683289999999998</v>
      </c>
      <c r="Q1250" s="54">
        <v>0</v>
      </c>
      <c r="R1250" s="54">
        <v>2.0357E-2</v>
      </c>
      <c r="S1250" s="54">
        <v>2.0204</v>
      </c>
      <c r="T1250" s="54">
        <v>1.8651999999999998E-2</v>
      </c>
      <c r="U1250" s="54">
        <v>0</v>
      </c>
      <c r="V1250" s="54">
        <v>0</v>
      </c>
      <c r="W1250" s="54">
        <v>1.2068840000000001</v>
      </c>
      <c r="X1250" s="54">
        <v>1.4897000000000001E-2</v>
      </c>
      <c r="Y1250" s="54">
        <v>1.1795100000000001</v>
      </c>
      <c r="Z1250" s="54">
        <v>0</v>
      </c>
      <c r="AA1250" s="54">
        <v>0</v>
      </c>
      <c r="AB1250" s="54">
        <v>0</v>
      </c>
      <c r="AC1250" s="54">
        <v>0</v>
      </c>
      <c r="AD1250" s="54">
        <v>0</v>
      </c>
      <c r="AE1250" s="54">
        <v>80.797925000000006</v>
      </c>
      <c r="AF1250" s="54">
        <v>6.0797439999999998</v>
      </c>
      <c r="AG1250" s="53">
        <v>52.671750000000003</v>
      </c>
      <c r="AH1250" s="53">
        <v>3.2266000000000003E-2</v>
      </c>
      <c r="AI1250" s="54">
        <v>0</v>
      </c>
      <c r="AJ1250" s="54">
        <v>1.2012449999999999</v>
      </c>
      <c r="AK1250" s="53">
        <v>1.5664999999999998</v>
      </c>
      <c r="AL1250" s="53">
        <v>0</v>
      </c>
      <c r="AM1250" s="53">
        <v>1.4134000000000001E-2</v>
      </c>
      <c r="AN1250" s="53">
        <v>7.7342999999999995E-2</v>
      </c>
      <c r="AO1250" s="53">
        <v>0</v>
      </c>
      <c r="AP1250" s="53">
        <v>1.1745129999999999</v>
      </c>
      <c r="AQ1250" s="53">
        <v>1.1023909999999999</v>
      </c>
      <c r="AR1250" s="53">
        <v>1.8595E-2</v>
      </c>
      <c r="AS1250" s="53">
        <v>1.8808999999999999E-2</v>
      </c>
      <c r="AT1250" s="53">
        <v>0</v>
      </c>
      <c r="AU1250" s="109">
        <v>0</v>
      </c>
      <c r="AV1250" s="109">
        <v>1.0473E-2</v>
      </c>
    </row>
    <row r="1251" spans="1:48" x14ac:dyDescent="0.3">
      <c r="A1251" s="9">
        <v>1250</v>
      </c>
      <c r="B1251" s="3">
        <v>42884</v>
      </c>
      <c r="C1251" s="112">
        <v>3.7539479999999998</v>
      </c>
      <c r="D1251" s="54">
        <v>1.1468000000000001E-2</v>
      </c>
      <c r="E1251" s="112">
        <v>1.8381999999999999E-2</v>
      </c>
      <c r="F1251" s="54">
        <v>3.386136</v>
      </c>
      <c r="G1251" s="54">
        <v>1.2404010000000001</v>
      </c>
      <c r="H1251" s="54">
        <v>3.6938179999999998</v>
      </c>
      <c r="I1251" s="54">
        <v>2.1869E-2</v>
      </c>
      <c r="J1251" s="54">
        <v>1.27596</v>
      </c>
      <c r="K1251" s="54">
        <v>0.95491499999999996</v>
      </c>
      <c r="L1251" s="54">
        <v>1.25804</v>
      </c>
      <c r="M1251" s="54">
        <v>0.11616799999999999</v>
      </c>
      <c r="N1251" s="54">
        <v>0</v>
      </c>
      <c r="O1251" s="54">
        <v>8.4889999999999993E-2</v>
      </c>
      <c r="P1251" s="54">
        <v>4.9673930000000004</v>
      </c>
      <c r="Q1251" s="54">
        <v>0</v>
      </c>
      <c r="R1251" s="54">
        <v>2.0323999999999998E-2</v>
      </c>
      <c r="S1251" s="54">
        <v>2.0137999999999998</v>
      </c>
      <c r="T1251" s="54">
        <v>1.8603000000000001E-2</v>
      </c>
      <c r="U1251" s="54">
        <v>0</v>
      </c>
      <c r="V1251" s="54">
        <v>0</v>
      </c>
      <c r="W1251" s="54">
        <v>1.205098</v>
      </c>
      <c r="X1251" s="54">
        <v>1.4892000000000001E-2</v>
      </c>
      <c r="Y1251" s="54">
        <v>1.17567</v>
      </c>
      <c r="Z1251" s="54">
        <v>0</v>
      </c>
      <c r="AA1251" s="54">
        <v>0</v>
      </c>
      <c r="AB1251" s="54">
        <v>0</v>
      </c>
      <c r="AC1251" s="54">
        <v>0</v>
      </c>
      <c r="AD1251" s="54">
        <v>0</v>
      </c>
      <c r="AE1251" s="54">
        <v>80.794104000000004</v>
      </c>
      <c r="AF1251" s="54">
        <v>6.0662830000000003</v>
      </c>
      <c r="AG1251" s="53">
        <v>52.649512999999999</v>
      </c>
      <c r="AH1251" s="53">
        <v>3.2232999999999998E-2</v>
      </c>
      <c r="AI1251" s="54">
        <v>0</v>
      </c>
      <c r="AJ1251" s="54">
        <v>1.1988099999999999</v>
      </c>
      <c r="AK1251" s="53">
        <v>1.5671999999999999</v>
      </c>
      <c r="AL1251" s="53">
        <v>0</v>
      </c>
      <c r="AM1251" s="53">
        <v>1.4047E-2</v>
      </c>
      <c r="AN1251" s="53">
        <v>7.7187000000000006E-2</v>
      </c>
      <c r="AO1251" s="53">
        <v>0</v>
      </c>
      <c r="AP1251" s="53">
        <v>1.1745129999999999</v>
      </c>
      <c r="AQ1251" s="53">
        <v>1.1023909999999999</v>
      </c>
      <c r="AR1251" s="53">
        <v>1.8595E-2</v>
      </c>
      <c r="AS1251" s="53">
        <v>1.8808999999999999E-2</v>
      </c>
      <c r="AT1251" s="53">
        <v>0</v>
      </c>
      <c r="AU1251" s="109">
        <v>0</v>
      </c>
      <c r="AV1251" s="109">
        <v>1.0444999999999999E-2</v>
      </c>
    </row>
    <row r="1252" spans="1:48" x14ac:dyDescent="0.3">
      <c r="A1252" s="9">
        <v>1251</v>
      </c>
      <c r="B1252" s="3">
        <v>42881</v>
      </c>
      <c r="C1252" s="112">
        <v>3.7503500000000001</v>
      </c>
      <c r="D1252" s="54">
        <v>1.1459E-2</v>
      </c>
      <c r="E1252" s="112">
        <v>1.8363000000000001E-2</v>
      </c>
      <c r="F1252" s="54">
        <v>3.381923</v>
      </c>
      <c r="G1252" s="54">
        <v>1.239779</v>
      </c>
      <c r="H1252" s="54">
        <v>3.6791930000000002</v>
      </c>
      <c r="I1252" s="54">
        <v>2.1758E-2</v>
      </c>
      <c r="J1252" s="54">
        <v>1.28162</v>
      </c>
      <c r="K1252" s="54">
        <v>0.954434</v>
      </c>
      <c r="L1252" s="54">
        <v>1.2572350000000001</v>
      </c>
      <c r="M1252" s="54">
        <v>0.116117</v>
      </c>
      <c r="N1252" s="54">
        <v>0</v>
      </c>
      <c r="O1252" s="54">
        <v>8.4813E-2</v>
      </c>
      <c r="P1252" s="54">
        <v>4.963597</v>
      </c>
      <c r="Q1252" s="54">
        <v>0</v>
      </c>
      <c r="R1252" s="54">
        <v>2.0416E-2</v>
      </c>
      <c r="S1252" s="54">
        <v>2.0188000000000001</v>
      </c>
      <c r="T1252" s="54">
        <v>1.8481999999999998E-2</v>
      </c>
      <c r="U1252" s="54">
        <v>0</v>
      </c>
      <c r="V1252" s="54">
        <v>0</v>
      </c>
      <c r="W1252" s="54">
        <v>1.204744</v>
      </c>
      <c r="X1252" s="54">
        <v>1.4874E-2</v>
      </c>
      <c r="Y1252" s="54">
        <v>1.1787100000000001</v>
      </c>
      <c r="Z1252" s="54">
        <v>0</v>
      </c>
      <c r="AA1252" s="54">
        <v>0</v>
      </c>
      <c r="AB1252" s="54">
        <v>0</v>
      </c>
      <c r="AC1252" s="54">
        <v>0</v>
      </c>
      <c r="AD1252" s="54">
        <v>0</v>
      </c>
      <c r="AE1252" s="54">
        <v>80.744623000000004</v>
      </c>
      <c r="AF1252" s="54">
        <v>6.0706730000000002</v>
      </c>
      <c r="AG1252" s="53">
        <v>52.605680999999997</v>
      </c>
      <c r="AH1252" s="53">
        <v>3.2204999999999998E-2</v>
      </c>
      <c r="AI1252" s="54">
        <v>0</v>
      </c>
      <c r="AJ1252" s="54">
        <v>1.1984520000000001</v>
      </c>
      <c r="AK1252" s="53">
        <v>1.5655999999999999</v>
      </c>
      <c r="AL1252" s="53">
        <v>0</v>
      </c>
      <c r="AM1252" s="53">
        <v>1.4215999999999999E-2</v>
      </c>
      <c r="AN1252" s="53">
        <v>7.7258999999999994E-2</v>
      </c>
      <c r="AO1252" s="53">
        <v>0</v>
      </c>
      <c r="AP1252" s="53">
        <v>1.1745129999999999</v>
      </c>
      <c r="AQ1252" s="53">
        <v>1.1023909999999999</v>
      </c>
      <c r="AR1252" s="53">
        <v>1.8595E-2</v>
      </c>
      <c r="AS1252" s="53">
        <v>1.8808999999999999E-2</v>
      </c>
      <c r="AT1252" s="53">
        <v>0</v>
      </c>
      <c r="AU1252" s="109">
        <v>0</v>
      </c>
      <c r="AV1252" s="109">
        <v>1.0382000000000001E-2</v>
      </c>
    </row>
    <row r="1253" spans="1:48" x14ac:dyDescent="0.3">
      <c r="A1253" s="9">
        <v>1252</v>
      </c>
      <c r="B1253" s="3">
        <v>42880</v>
      </c>
      <c r="C1253" s="112">
        <v>3.7492049999999999</v>
      </c>
      <c r="D1253" s="54">
        <v>1.1455999999999999E-2</v>
      </c>
      <c r="E1253" s="112">
        <v>1.8355E-2</v>
      </c>
      <c r="F1253" s="54">
        <v>3.3844050000000001</v>
      </c>
      <c r="G1253" s="54">
        <v>1.2389859999999999</v>
      </c>
      <c r="H1253" s="54">
        <v>3.6774140000000002</v>
      </c>
      <c r="I1253" s="54">
        <v>2.1680000000000001E-2</v>
      </c>
      <c r="J1253" s="54">
        <v>1.284994</v>
      </c>
      <c r="K1253" s="54">
        <v>0.97257199999999999</v>
      </c>
      <c r="L1253" s="54">
        <v>1.2558199999999999</v>
      </c>
      <c r="M1253" s="54">
        <v>0.116081</v>
      </c>
      <c r="N1253" s="54">
        <v>0</v>
      </c>
      <c r="O1253" s="54">
        <v>8.4788000000000002E-2</v>
      </c>
      <c r="P1253" s="54">
        <v>4.9586290000000002</v>
      </c>
      <c r="Q1253" s="54">
        <v>0</v>
      </c>
      <c r="R1253" s="54">
        <v>2.0538000000000001E-2</v>
      </c>
      <c r="S1253" s="54">
        <v>2.0258000000000003</v>
      </c>
      <c r="T1253" s="54">
        <v>1.8353999999999999E-2</v>
      </c>
      <c r="U1253" s="54">
        <v>0</v>
      </c>
      <c r="V1253" s="54">
        <v>0</v>
      </c>
      <c r="W1253" s="54">
        <v>1.2031849999999999</v>
      </c>
      <c r="X1253" s="54">
        <v>1.487E-2</v>
      </c>
      <c r="Y1253" s="54">
        <v>1.18289</v>
      </c>
      <c r="Z1253" s="54">
        <v>0</v>
      </c>
      <c r="AA1253" s="54">
        <v>0</v>
      </c>
      <c r="AB1253" s="54">
        <v>0</v>
      </c>
      <c r="AC1253" s="54">
        <v>0</v>
      </c>
      <c r="AD1253" s="54">
        <v>0</v>
      </c>
      <c r="AE1253" s="54">
        <v>80.595214999999996</v>
      </c>
      <c r="AF1253" s="54">
        <v>6.0831340000000003</v>
      </c>
      <c r="AG1253" s="53">
        <v>52.593369000000003</v>
      </c>
      <c r="AH1253" s="53">
        <v>3.2185999999999999E-2</v>
      </c>
      <c r="AI1253" s="54">
        <v>0</v>
      </c>
      <c r="AJ1253" s="54">
        <v>1.1979249999999999</v>
      </c>
      <c r="AK1253" s="53">
        <v>1.5612999999999999</v>
      </c>
      <c r="AL1253" s="53">
        <v>0</v>
      </c>
      <c r="AM1253" s="53">
        <v>1.4232E-2</v>
      </c>
      <c r="AN1253" s="53">
        <v>7.7491000000000004E-2</v>
      </c>
      <c r="AO1253" s="53">
        <v>0</v>
      </c>
      <c r="AP1253" s="53">
        <v>1.1745129999999999</v>
      </c>
      <c r="AQ1253" s="53">
        <v>1.1023909999999999</v>
      </c>
      <c r="AR1253" s="53">
        <v>1.8595E-2</v>
      </c>
      <c r="AS1253" s="53">
        <v>1.8808999999999999E-2</v>
      </c>
      <c r="AT1253" s="53">
        <v>0</v>
      </c>
      <c r="AU1253" s="109">
        <v>0</v>
      </c>
      <c r="AV1253" s="109">
        <v>1.0553E-2</v>
      </c>
    </row>
    <row r="1254" spans="1:48" x14ac:dyDescent="0.3">
      <c r="A1254" s="9">
        <v>1253</v>
      </c>
      <c r="B1254" s="3">
        <v>42879</v>
      </c>
      <c r="C1254" s="112">
        <v>3.7477800000000001</v>
      </c>
      <c r="D1254" s="54">
        <v>1.1453E-2</v>
      </c>
      <c r="E1254" s="112">
        <v>1.8349000000000001E-2</v>
      </c>
      <c r="F1254" s="54">
        <v>3.3793090000000001</v>
      </c>
      <c r="G1254" s="54">
        <v>1.236904</v>
      </c>
      <c r="H1254" s="54">
        <v>3.6771760000000002</v>
      </c>
      <c r="I1254" s="54">
        <v>2.1845E-2</v>
      </c>
      <c r="J1254" s="54">
        <v>1.2746310000000001</v>
      </c>
      <c r="K1254" s="54">
        <v>0.96569400000000005</v>
      </c>
      <c r="L1254" s="54">
        <v>1.2539210000000001</v>
      </c>
      <c r="M1254" s="54">
        <v>0.115968</v>
      </c>
      <c r="N1254" s="54">
        <v>0</v>
      </c>
      <c r="O1254" s="54">
        <v>8.4762000000000004E-2</v>
      </c>
      <c r="P1254" s="54">
        <v>4.956137</v>
      </c>
      <c r="Q1254" s="54">
        <v>0</v>
      </c>
      <c r="R1254" s="54">
        <v>2.0382999999999998E-2</v>
      </c>
      <c r="S1254" s="54">
        <v>2.0133000000000001</v>
      </c>
      <c r="T1254" s="54">
        <v>1.8433999999999999E-2</v>
      </c>
      <c r="U1254" s="54">
        <v>0</v>
      </c>
      <c r="V1254" s="54">
        <v>0</v>
      </c>
      <c r="W1254" s="54">
        <v>1.199908</v>
      </c>
      <c r="X1254" s="54">
        <v>1.4865E-2</v>
      </c>
      <c r="Y1254" s="54">
        <v>1.17578</v>
      </c>
      <c r="Z1254" s="54">
        <v>0</v>
      </c>
      <c r="AA1254" s="54">
        <v>0</v>
      </c>
      <c r="AB1254" s="54">
        <v>0</v>
      </c>
      <c r="AC1254" s="54">
        <v>0</v>
      </c>
      <c r="AD1254" s="54">
        <v>0</v>
      </c>
      <c r="AE1254" s="54">
        <v>80.552250000000001</v>
      </c>
      <c r="AF1254" s="54">
        <v>6.0570490000000001</v>
      </c>
      <c r="AG1254" s="53">
        <v>52.572986</v>
      </c>
      <c r="AH1254" s="53">
        <v>3.2045999999999998E-2</v>
      </c>
      <c r="AI1254" s="54">
        <v>0</v>
      </c>
      <c r="AJ1254" s="54">
        <v>1.194874</v>
      </c>
      <c r="AK1254" s="53">
        <v>1.5594000000000001</v>
      </c>
      <c r="AL1254" s="53">
        <v>0</v>
      </c>
      <c r="AM1254" s="53">
        <v>1.4296E-2</v>
      </c>
      <c r="AN1254" s="53">
        <v>7.6963000000000004E-2</v>
      </c>
      <c r="AO1254" s="53">
        <v>0</v>
      </c>
      <c r="AP1254" s="53">
        <v>1.1745129999999999</v>
      </c>
      <c r="AQ1254" s="53">
        <v>1.1023909999999999</v>
      </c>
      <c r="AR1254" s="53">
        <v>1.8595E-2</v>
      </c>
      <c r="AS1254" s="53">
        <v>1.8808999999999999E-2</v>
      </c>
      <c r="AT1254" s="53">
        <v>0</v>
      </c>
      <c r="AU1254" s="109">
        <v>0</v>
      </c>
      <c r="AV1254" s="109">
        <v>1.059E-2</v>
      </c>
    </row>
    <row r="1255" spans="1:48" x14ac:dyDescent="0.3">
      <c r="A1255" s="9">
        <v>1254</v>
      </c>
      <c r="B1255" s="3">
        <v>42878</v>
      </c>
      <c r="C1255" s="112">
        <v>3.7465359999999999</v>
      </c>
      <c r="D1255" s="54">
        <v>1.1449000000000001E-2</v>
      </c>
      <c r="E1255" s="112">
        <v>1.8343000000000002E-2</v>
      </c>
      <c r="F1255" s="54">
        <v>3.3735490000000001</v>
      </c>
      <c r="G1255" s="54">
        <v>1.2354579999999999</v>
      </c>
      <c r="H1255" s="54">
        <v>3.6697829999999998</v>
      </c>
      <c r="I1255" s="54">
        <v>2.1746999999999999E-2</v>
      </c>
      <c r="J1255" s="54">
        <v>1.260893</v>
      </c>
      <c r="K1255" s="54">
        <v>0.95394800000000002</v>
      </c>
      <c r="L1255" s="54">
        <v>1.2539899999999999</v>
      </c>
      <c r="M1255" s="54">
        <v>0.11577</v>
      </c>
      <c r="N1255" s="54">
        <v>0</v>
      </c>
      <c r="O1255" s="54">
        <v>8.473E-2</v>
      </c>
      <c r="P1255" s="54">
        <v>4.9533759999999996</v>
      </c>
      <c r="Q1255" s="54">
        <v>0</v>
      </c>
      <c r="R1255" s="54">
        <v>2.0181000000000001E-2</v>
      </c>
      <c r="S1255" s="54">
        <v>1.9886999999999999</v>
      </c>
      <c r="T1255" s="54">
        <v>1.8374000000000001E-2</v>
      </c>
      <c r="U1255" s="54">
        <v>0</v>
      </c>
      <c r="V1255" s="54">
        <v>0</v>
      </c>
      <c r="W1255" s="54">
        <v>1.198993</v>
      </c>
      <c r="X1255" s="54">
        <v>1.4862E-2</v>
      </c>
      <c r="Y1255" s="54">
        <v>1.16147</v>
      </c>
      <c r="Z1255" s="54">
        <v>0</v>
      </c>
      <c r="AA1255" s="54">
        <v>0</v>
      </c>
      <c r="AB1255" s="54">
        <v>0</v>
      </c>
      <c r="AC1255" s="54">
        <v>0</v>
      </c>
      <c r="AD1255" s="54">
        <v>0</v>
      </c>
      <c r="AE1255" s="54">
        <v>80.494403000000005</v>
      </c>
      <c r="AF1255" s="54">
        <v>6.0186729999999997</v>
      </c>
      <c r="AG1255" s="53">
        <v>52.557811999999998</v>
      </c>
      <c r="AH1255" s="53">
        <v>3.2037999999999997E-2</v>
      </c>
      <c r="AI1255" s="54">
        <v>0</v>
      </c>
      <c r="AJ1255" s="54">
        <v>1.194491</v>
      </c>
      <c r="AK1255" s="53">
        <v>1.5622</v>
      </c>
      <c r="AL1255" s="53">
        <v>0</v>
      </c>
      <c r="AM1255" s="53">
        <v>1.4290000000000001E-2</v>
      </c>
      <c r="AN1255" s="53">
        <v>7.6577999999999993E-2</v>
      </c>
      <c r="AO1255" s="53">
        <v>0</v>
      </c>
      <c r="AP1255" s="53">
        <v>1.157483</v>
      </c>
      <c r="AQ1255" s="53">
        <v>1.1023909999999999</v>
      </c>
      <c r="AR1255" s="53">
        <v>1.8467999999999998E-2</v>
      </c>
      <c r="AS1255" s="53">
        <v>1.8772E-2</v>
      </c>
      <c r="AT1255" s="53">
        <v>0</v>
      </c>
      <c r="AU1255" s="109">
        <v>0</v>
      </c>
      <c r="AV1255" s="109">
        <v>1.0599000000000001E-2</v>
      </c>
    </row>
    <row r="1256" spans="1:48" x14ac:dyDescent="0.3">
      <c r="A1256" s="9">
        <v>1255</v>
      </c>
      <c r="B1256" s="3">
        <v>42877</v>
      </c>
      <c r="C1256" s="112">
        <v>3.745285</v>
      </c>
      <c r="D1256" s="54">
        <v>1.1446E-2</v>
      </c>
      <c r="E1256" s="112">
        <v>1.8336999999999999E-2</v>
      </c>
      <c r="F1256" s="54">
        <v>3.37541</v>
      </c>
      <c r="G1256" s="54">
        <v>1.234046</v>
      </c>
      <c r="H1256" s="54">
        <v>3.715862</v>
      </c>
      <c r="I1256" s="54">
        <v>2.2110000000000001E-2</v>
      </c>
      <c r="J1256" s="54">
        <v>1.2431890000000001</v>
      </c>
      <c r="K1256" s="54">
        <v>0.94280299999999995</v>
      </c>
      <c r="L1256" s="54">
        <v>1.2526409999999999</v>
      </c>
      <c r="M1256" s="54">
        <v>0.11566</v>
      </c>
      <c r="N1256" s="54">
        <v>0</v>
      </c>
      <c r="O1256" s="54">
        <v>8.4703000000000001E-2</v>
      </c>
      <c r="P1256" s="54">
        <v>4.9502259999999998</v>
      </c>
      <c r="Q1256" s="54">
        <v>0</v>
      </c>
      <c r="R1256" s="54">
        <v>2.0032999999999999E-2</v>
      </c>
      <c r="S1256" s="54">
        <v>1.9565999999999999</v>
      </c>
      <c r="T1256" s="54">
        <v>1.8671E-2</v>
      </c>
      <c r="U1256" s="54">
        <v>0</v>
      </c>
      <c r="V1256" s="54">
        <v>0</v>
      </c>
      <c r="W1256" s="54">
        <v>1.1967890000000001</v>
      </c>
      <c r="X1256" s="54">
        <v>1.4857E-2</v>
      </c>
      <c r="Y1256" s="54">
        <v>1.1426699999999999</v>
      </c>
      <c r="Z1256" s="54">
        <v>0</v>
      </c>
      <c r="AA1256" s="54">
        <v>0</v>
      </c>
      <c r="AB1256" s="54">
        <v>0</v>
      </c>
      <c r="AC1256" s="54">
        <v>0</v>
      </c>
      <c r="AD1256" s="54">
        <v>0</v>
      </c>
      <c r="AE1256" s="54">
        <v>80.408752000000007</v>
      </c>
      <c r="AF1256" s="54">
        <v>5.9731230000000002</v>
      </c>
      <c r="AG1256" s="53">
        <v>52.516542000000001</v>
      </c>
      <c r="AH1256" s="53">
        <v>3.1961000000000003E-2</v>
      </c>
      <c r="AI1256" s="54">
        <v>0</v>
      </c>
      <c r="AJ1256" s="54">
        <v>1.189235</v>
      </c>
      <c r="AK1256" s="53">
        <v>1.5519000000000001</v>
      </c>
      <c r="AL1256" s="53">
        <v>0</v>
      </c>
      <c r="AM1256" s="53">
        <v>1.404E-2</v>
      </c>
      <c r="AN1256" s="53">
        <v>7.6484999999999997E-2</v>
      </c>
      <c r="AO1256" s="53">
        <v>0</v>
      </c>
      <c r="AP1256" s="53">
        <v>1.157483</v>
      </c>
      <c r="AQ1256" s="53">
        <v>1.1023909999999999</v>
      </c>
      <c r="AR1256" s="53">
        <v>1.8467999999999998E-2</v>
      </c>
      <c r="AS1256" s="53">
        <v>1.8772E-2</v>
      </c>
      <c r="AT1256" s="53">
        <v>0</v>
      </c>
      <c r="AU1256" s="109">
        <v>0</v>
      </c>
      <c r="AV1256" s="109">
        <v>1.0684000000000001E-2</v>
      </c>
    </row>
    <row r="1257" spans="1:48" x14ac:dyDescent="0.3">
      <c r="A1257" s="9">
        <v>1256</v>
      </c>
      <c r="B1257" s="3">
        <v>42873</v>
      </c>
      <c r="C1257" s="112">
        <v>3.740507</v>
      </c>
      <c r="D1257" s="54">
        <v>1.1434E-2</v>
      </c>
      <c r="E1257" s="112">
        <v>1.831E-2</v>
      </c>
      <c r="F1257" s="54">
        <v>3.366886</v>
      </c>
      <c r="G1257" s="54">
        <v>1.231981</v>
      </c>
      <c r="H1257" s="54">
        <v>3.665991</v>
      </c>
      <c r="I1257" s="54">
        <v>2.1599E-2</v>
      </c>
      <c r="J1257" s="54">
        <v>1.250273</v>
      </c>
      <c r="K1257" s="54">
        <v>0.95004699999999997</v>
      </c>
      <c r="L1257" s="54">
        <v>1.2510520000000001</v>
      </c>
      <c r="M1257" s="54">
        <v>0.11562699999999999</v>
      </c>
      <c r="N1257" s="54">
        <v>0</v>
      </c>
      <c r="O1257" s="54">
        <v>8.4595000000000004E-2</v>
      </c>
      <c r="P1257" s="54">
        <v>4.9482460000000001</v>
      </c>
      <c r="Q1257" s="54">
        <v>0</v>
      </c>
      <c r="R1257" s="54">
        <v>2.0163E-2</v>
      </c>
      <c r="S1257" s="54">
        <v>1.9716999999999998</v>
      </c>
      <c r="T1257" s="54">
        <v>1.8643E-2</v>
      </c>
      <c r="U1257" s="54">
        <v>0</v>
      </c>
      <c r="V1257" s="54">
        <v>0</v>
      </c>
      <c r="W1257" s="54">
        <v>1.198045</v>
      </c>
      <c r="X1257" s="54">
        <v>1.4836999999999999E-2</v>
      </c>
      <c r="Y1257" s="54">
        <v>1.15188</v>
      </c>
      <c r="Z1257" s="54">
        <v>0</v>
      </c>
      <c r="AA1257" s="54">
        <v>0</v>
      </c>
      <c r="AB1257" s="54">
        <v>0</v>
      </c>
      <c r="AC1257" s="54">
        <v>0</v>
      </c>
      <c r="AD1257" s="54">
        <v>0</v>
      </c>
      <c r="AE1257" s="54">
        <v>80.413839999999993</v>
      </c>
      <c r="AF1257" s="54">
        <v>5.992407</v>
      </c>
      <c r="AG1257" s="53">
        <v>52.480009000000003</v>
      </c>
      <c r="AH1257" s="53">
        <v>3.1966000000000001E-2</v>
      </c>
      <c r="AI1257" s="54">
        <v>0</v>
      </c>
      <c r="AJ1257" s="54">
        <v>1.190955</v>
      </c>
      <c r="AK1257" s="53">
        <v>1.5570999999999999</v>
      </c>
      <c r="AL1257" s="53">
        <v>0</v>
      </c>
      <c r="AM1257" s="53">
        <v>1.3932E-2</v>
      </c>
      <c r="AN1257" s="53">
        <v>7.6896999999999993E-2</v>
      </c>
      <c r="AO1257" s="53">
        <v>0</v>
      </c>
      <c r="AP1257" s="53">
        <v>1.157483</v>
      </c>
      <c r="AQ1257" s="53">
        <v>1.1023909999999999</v>
      </c>
      <c r="AR1257" s="53">
        <v>1.8467999999999998E-2</v>
      </c>
      <c r="AS1257" s="53">
        <v>1.8772E-2</v>
      </c>
      <c r="AT1257" s="53">
        <v>0</v>
      </c>
      <c r="AU1257" s="109">
        <v>0</v>
      </c>
      <c r="AV1257" s="109">
        <v>1.0411999999999999E-2</v>
      </c>
    </row>
    <row r="1258" spans="1:48" x14ac:dyDescent="0.3">
      <c r="A1258" s="9">
        <v>1257</v>
      </c>
      <c r="B1258" s="3">
        <v>42872</v>
      </c>
      <c r="C1258" s="112">
        <v>3.739439</v>
      </c>
      <c r="D1258" s="54">
        <v>1.1431E-2</v>
      </c>
      <c r="E1258" s="112">
        <v>1.8304000000000001E-2</v>
      </c>
      <c r="F1258" s="54">
        <v>3.3652540000000002</v>
      </c>
      <c r="G1258" s="54">
        <v>1.230675</v>
      </c>
      <c r="H1258" s="54">
        <v>3.656711</v>
      </c>
      <c r="I1258" s="54">
        <v>2.1274000000000001E-2</v>
      </c>
      <c r="J1258" s="54">
        <v>1.25275</v>
      </c>
      <c r="K1258" s="54">
        <v>0.95380200000000004</v>
      </c>
      <c r="L1258" s="54">
        <v>1.249406</v>
      </c>
      <c r="M1258" s="54">
        <v>0.115631</v>
      </c>
      <c r="N1258" s="54">
        <v>0</v>
      </c>
      <c r="O1258" s="54">
        <v>8.4570999999999993E-2</v>
      </c>
      <c r="P1258" s="54">
        <v>4.9495110000000002</v>
      </c>
      <c r="Q1258" s="54">
        <v>0</v>
      </c>
      <c r="R1258" s="54">
        <v>2.0160000000000001E-2</v>
      </c>
      <c r="S1258" s="54">
        <v>1.9763999999999999</v>
      </c>
      <c r="T1258" s="54">
        <v>1.8877000000000001E-2</v>
      </c>
      <c r="U1258" s="54">
        <v>0</v>
      </c>
      <c r="V1258" s="54">
        <v>0</v>
      </c>
      <c r="W1258" s="54">
        <v>1.1969099999999999</v>
      </c>
      <c r="X1258" s="54">
        <v>1.4832E-2</v>
      </c>
      <c r="Y1258" s="54">
        <v>1.1542300000000001</v>
      </c>
      <c r="Z1258" s="54">
        <v>0</v>
      </c>
      <c r="AA1258" s="54">
        <v>0</v>
      </c>
      <c r="AB1258" s="54">
        <v>0</v>
      </c>
      <c r="AC1258" s="54">
        <v>0</v>
      </c>
      <c r="AD1258" s="54">
        <v>0</v>
      </c>
      <c r="AE1258" s="54">
        <v>80.416269999999997</v>
      </c>
      <c r="AF1258" s="54">
        <v>6.0038200000000002</v>
      </c>
      <c r="AG1258" s="53">
        <v>52.467522000000002</v>
      </c>
      <c r="AH1258" s="53">
        <v>3.1987000000000002E-2</v>
      </c>
      <c r="AI1258" s="54">
        <v>0</v>
      </c>
      <c r="AJ1258" s="54">
        <v>1.1912750000000001</v>
      </c>
      <c r="AK1258" s="53">
        <v>1.5511000000000001</v>
      </c>
      <c r="AL1258" s="53">
        <v>0</v>
      </c>
      <c r="AM1258" s="53">
        <v>1.3899E-2</v>
      </c>
      <c r="AN1258" s="53">
        <v>7.7101000000000003E-2</v>
      </c>
      <c r="AO1258" s="53">
        <v>0</v>
      </c>
      <c r="AP1258" s="53">
        <v>1.157483</v>
      </c>
      <c r="AQ1258" s="53">
        <v>1.1023909999999999</v>
      </c>
      <c r="AR1258" s="53">
        <v>1.8467999999999998E-2</v>
      </c>
      <c r="AS1258" s="53">
        <v>1.8772E-2</v>
      </c>
      <c r="AT1258" s="53">
        <v>0</v>
      </c>
      <c r="AU1258" s="109">
        <v>0</v>
      </c>
      <c r="AV1258" s="109">
        <v>1.0316000000000001E-2</v>
      </c>
    </row>
    <row r="1259" spans="1:48" x14ac:dyDescent="0.3">
      <c r="A1259" s="9">
        <v>1258</v>
      </c>
      <c r="B1259" s="3">
        <v>42871</v>
      </c>
      <c r="C1259" s="112">
        <v>3.7382439999999999</v>
      </c>
      <c r="D1259" s="54">
        <v>1.1424E-2</v>
      </c>
      <c r="E1259" s="112">
        <v>1.8297999999999998E-2</v>
      </c>
      <c r="F1259" s="54">
        <v>3.363937</v>
      </c>
      <c r="G1259" s="54">
        <v>1.2302519999999999</v>
      </c>
      <c r="H1259" s="54">
        <v>3.666086</v>
      </c>
      <c r="I1259" s="54">
        <v>2.1305999999999999E-2</v>
      </c>
      <c r="J1259" s="54">
        <v>1.247242</v>
      </c>
      <c r="K1259" s="54">
        <v>0.94510300000000003</v>
      </c>
      <c r="L1259" s="54">
        <v>1.249695</v>
      </c>
      <c r="M1259" s="54">
        <v>0.115559</v>
      </c>
      <c r="N1259" s="54">
        <v>0</v>
      </c>
      <c r="O1259" s="54">
        <v>8.4544999999999995E-2</v>
      </c>
      <c r="P1259" s="54">
        <v>4.9474</v>
      </c>
      <c r="Q1259" s="54">
        <v>0</v>
      </c>
      <c r="R1259" s="54">
        <v>2.0070000000000001E-2</v>
      </c>
      <c r="S1259" s="54">
        <v>1.9641</v>
      </c>
      <c r="T1259" s="54">
        <v>1.8859000000000001E-2</v>
      </c>
      <c r="U1259" s="54">
        <v>0</v>
      </c>
      <c r="V1259" s="54">
        <v>0</v>
      </c>
      <c r="W1259" s="54">
        <v>1.1968780000000001</v>
      </c>
      <c r="X1259" s="54">
        <v>1.4829E-2</v>
      </c>
      <c r="Y1259" s="54">
        <v>1.14714</v>
      </c>
      <c r="Z1259" s="54">
        <v>0</v>
      </c>
      <c r="AA1259" s="54">
        <v>0</v>
      </c>
      <c r="AB1259" s="54">
        <v>0</v>
      </c>
      <c r="AC1259" s="54">
        <v>0</v>
      </c>
      <c r="AD1259" s="54">
        <v>0</v>
      </c>
      <c r="AE1259" s="54">
        <v>80.397214000000005</v>
      </c>
      <c r="AF1259" s="54">
        <v>5.9867319999999999</v>
      </c>
      <c r="AG1259" s="53">
        <v>52.469912999999998</v>
      </c>
      <c r="AH1259" s="53">
        <v>3.2002999999999997E-2</v>
      </c>
      <c r="AI1259" s="54">
        <v>0</v>
      </c>
      <c r="AJ1259" s="54">
        <v>1.1913640000000001</v>
      </c>
      <c r="AK1259" s="53">
        <v>1.5482</v>
      </c>
      <c r="AL1259" s="53">
        <v>0</v>
      </c>
      <c r="AM1259" s="53">
        <v>1.3982E-2</v>
      </c>
      <c r="AN1259" s="53">
        <v>7.7120999999999995E-2</v>
      </c>
      <c r="AO1259" s="53">
        <v>0</v>
      </c>
      <c r="AP1259" s="53">
        <v>1.156701</v>
      </c>
      <c r="AQ1259" s="53">
        <v>1.1023909999999999</v>
      </c>
      <c r="AR1259" s="53">
        <v>1.8429999999999998E-2</v>
      </c>
      <c r="AS1259" s="53">
        <v>1.8720000000000001E-2</v>
      </c>
      <c r="AT1259" s="53">
        <v>0</v>
      </c>
      <c r="AU1259" s="109">
        <v>0</v>
      </c>
      <c r="AV1259" s="109">
        <v>1.0352999999999999E-2</v>
      </c>
    </row>
    <row r="1260" spans="1:48" x14ac:dyDescent="0.3">
      <c r="A1260" s="9">
        <v>1259</v>
      </c>
      <c r="B1260" s="3">
        <v>42870</v>
      </c>
      <c r="C1260" s="112">
        <v>3.7370130000000001</v>
      </c>
      <c r="D1260" s="54">
        <v>1.1426E-2</v>
      </c>
      <c r="E1260" s="112">
        <v>1.8291999999999999E-2</v>
      </c>
      <c r="F1260" s="54">
        <v>3.3662290000000001</v>
      </c>
      <c r="G1260" s="54">
        <v>1.230893</v>
      </c>
      <c r="H1260" s="54">
        <v>3.6932589999999998</v>
      </c>
      <c r="I1260" s="54">
        <v>2.1387E-2</v>
      </c>
      <c r="J1260" s="54">
        <v>1.2412110000000001</v>
      </c>
      <c r="K1260" s="54">
        <v>0.944963</v>
      </c>
      <c r="L1260" s="54">
        <v>1.250577</v>
      </c>
      <c r="M1260" s="54">
        <v>0.115485</v>
      </c>
      <c r="N1260" s="54">
        <v>0</v>
      </c>
      <c r="O1260" s="54">
        <v>8.4518999999999997E-2</v>
      </c>
      <c r="P1260" s="54">
        <v>4.9444509999999999</v>
      </c>
      <c r="Q1260" s="54">
        <v>0</v>
      </c>
      <c r="R1260" s="54">
        <v>1.9973999999999999E-2</v>
      </c>
      <c r="S1260" s="54">
        <v>1.9531000000000001</v>
      </c>
      <c r="T1260" s="54">
        <v>1.8825000000000001E-2</v>
      </c>
      <c r="U1260" s="54">
        <v>0</v>
      </c>
      <c r="V1260" s="54">
        <v>0</v>
      </c>
      <c r="W1260" s="54">
        <v>1.196637</v>
      </c>
      <c r="X1260" s="54">
        <v>1.4822999999999999E-2</v>
      </c>
      <c r="Y1260" s="54">
        <v>1.1407799999999999</v>
      </c>
      <c r="Z1260" s="54">
        <v>0</v>
      </c>
      <c r="AA1260" s="54">
        <v>0</v>
      </c>
      <c r="AB1260" s="54">
        <v>0</v>
      </c>
      <c r="AC1260" s="54">
        <v>0</v>
      </c>
      <c r="AD1260" s="54">
        <v>0</v>
      </c>
      <c r="AE1260" s="54">
        <v>80.361318999999995</v>
      </c>
      <c r="AF1260" s="54">
        <v>5.968038</v>
      </c>
      <c r="AG1260" s="53">
        <v>52.452764999999999</v>
      </c>
      <c r="AH1260" s="53">
        <v>3.1977999999999999E-2</v>
      </c>
      <c r="AI1260" s="54">
        <v>0</v>
      </c>
      <c r="AJ1260" s="54">
        <v>1.1894400000000001</v>
      </c>
      <c r="AK1260" s="53">
        <v>1.5523</v>
      </c>
      <c r="AL1260" s="53">
        <v>0</v>
      </c>
      <c r="AM1260" s="53">
        <v>1.3950000000000001E-2</v>
      </c>
      <c r="AN1260" s="53">
        <v>7.6960000000000001E-2</v>
      </c>
      <c r="AO1260" s="53">
        <v>0</v>
      </c>
      <c r="AP1260" s="53">
        <v>1.156701</v>
      </c>
      <c r="AQ1260" s="53">
        <v>1.1023909999999999</v>
      </c>
      <c r="AR1260" s="53">
        <v>1.8429999999999998E-2</v>
      </c>
      <c r="AS1260" s="53">
        <v>1.8720000000000001E-2</v>
      </c>
      <c r="AT1260" s="53">
        <v>0</v>
      </c>
      <c r="AU1260" s="109">
        <v>0</v>
      </c>
      <c r="AV1260" s="109">
        <v>1.0359E-2</v>
      </c>
    </row>
    <row r="1261" spans="1:48" x14ac:dyDescent="0.3">
      <c r="A1261" s="9">
        <v>1260</v>
      </c>
      <c r="B1261" s="3">
        <v>42867</v>
      </c>
      <c r="C1261" s="112">
        <v>3.7336269999999998</v>
      </c>
      <c r="D1261" s="54">
        <v>1.1417E-2</v>
      </c>
      <c r="E1261" s="112">
        <v>1.8272E-2</v>
      </c>
      <c r="F1261" s="54">
        <v>3.3655460000000001</v>
      </c>
      <c r="G1261" s="54">
        <v>1.2284949999999999</v>
      </c>
      <c r="H1261" s="54">
        <v>3.6798630000000001</v>
      </c>
      <c r="I1261" s="54">
        <v>2.1246000000000001E-2</v>
      </c>
      <c r="J1261" s="54">
        <v>1.2443679999999999</v>
      </c>
      <c r="K1261" s="54">
        <v>0.945913</v>
      </c>
      <c r="L1261" s="54">
        <v>1.2476240000000001</v>
      </c>
      <c r="M1261" s="54">
        <v>0.11544</v>
      </c>
      <c r="N1261" s="54">
        <v>0</v>
      </c>
      <c r="O1261" s="54">
        <v>8.4439E-2</v>
      </c>
      <c r="P1261" s="54">
        <v>4.9429179999999997</v>
      </c>
      <c r="Q1261" s="54">
        <v>0</v>
      </c>
      <c r="R1261" s="54">
        <v>1.9983000000000001E-2</v>
      </c>
      <c r="S1261" s="54">
        <v>1.9584000000000001</v>
      </c>
      <c r="T1261" s="54">
        <v>1.8661000000000001E-2</v>
      </c>
      <c r="U1261" s="54">
        <v>0</v>
      </c>
      <c r="V1261" s="54">
        <v>0</v>
      </c>
      <c r="W1261" s="54">
        <v>1.2003509999999999</v>
      </c>
      <c r="X1261" s="54">
        <v>1.4808E-2</v>
      </c>
      <c r="Y1261" s="54">
        <v>1.1439000000000001</v>
      </c>
      <c r="Z1261" s="54">
        <v>0</v>
      </c>
      <c r="AA1261" s="54">
        <v>0</v>
      </c>
      <c r="AB1261" s="54">
        <v>0</v>
      </c>
      <c r="AC1261" s="54">
        <v>0</v>
      </c>
      <c r="AD1261" s="54">
        <v>0</v>
      </c>
      <c r="AE1261" s="54">
        <v>80.332510999999997</v>
      </c>
      <c r="AF1261" s="54">
        <v>5.9687049999999999</v>
      </c>
      <c r="AG1261" s="53">
        <v>52.349505999999998</v>
      </c>
      <c r="AH1261" s="53">
        <v>3.1968999999999997E-2</v>
      </c>
      <c r="AI1261" s="54">
        <v>0</v>
      </c>
      <c r="AJ1261" s="54">
        <v>1.193519</v>
      </c>
      <c r="AK1261" s="53">
        <v>1.5528999999999999</v>
      </c>
      <c r="AL1261" s="53">
        <v>0</v>
      </c>
      <c r="AM1261" s="53">
        <v>1.389E-2</v>
      </c>
      <c r="AN1261" s="53">
        <v>7.6825000000000004E-2</v>
      </c>
      <c r="AO1261" s="53">
        <v>0</v>
      </c>
      <c r="AP1261" s="53">
        <v>1.156701</v>
      </c>
      <c r="AQ1261" s="53">
        <v>1.1023909999999999</v>
      </c>
      <c r="AR1261" s="53">
        <v>1.8429999999999998E-2</v>
      </c>
      <c r="AS1261" s="53">
        <v>1.8720000000000001E-2</v>
      </c>
      <c r="AT1261" s="53">
        <v>0</v>
      </c>
      <c r="AU1261" s="109">
        <v>0</v>
      </c>
      <c r="AV1261" s="109">
        <v>1.03E-2</v>
      </c>
    </row>
    <row r="1262" spans="1:48" x14ac:dyDescent="0.3">
      <c r="A1262" s="9">
        <v>1261</v>
      </c>
      <c r="B1262" s="3">
        <v>42866</v>
      </c>
      <c r="C1262" s="112">
        <v>3.732443</v>
      </c>
      <c r="D1262" s="54">
        <v>1.1413E-2</v>
      </c>
      <c r="E1262" s="112">
        <v>1.8263999999999999E-2</v>
      </c>
      <c r="F1262" s="54">
        <v>3.3646600000000002</v>
      </c>
      <c r="G1262" s="54">
        <v>1.2322040000000001</v>
      </c>
      <c r="H1262" s="54">
        <v>3.7052510000000001</v>
      </c>
      <c r="I1262" s="54">
        <v>2.1389999999999999E-2</v>
      </c>
      <c r="J1262" s="54">
        <v>1.2611319999999999</v>
      </c>
      <c r="K1262" s="54">
        <v>0.95585299999999995</v>
      </c>
      <c r="L1262" s="54">
        <v>1.2501580000000001</v>
      </c>
      <c r="M1262" s="54">
        <v>0.115539</v>
      </c>
      <c r="N1262" s="54">
        <v>0</v>
      </c>
      <c r="O1262" s="54">
        <v>8.4413000000000002E-2</v>
      </c>
      <c r="P1262" s="54">
        <v>4.9426889999999997</v>
      </c>
      <c r="Q1262" s="54">
        <v>0</v>
      </c>
      <c r="R1262" s="54">
        <v>2.0223000000000001E-2</v>
      </c>
      <c r="S1262" s="54">
        <v>1.9793000000000001</v>
      </c>
      <c r="T1262" s="54">
        <v>1.8721000000000002E-2</v>
      </c>
      <c r="U1262" s="54">
        <v>0</v>
      </c>
      <c r="V1262" s="54">
        <v>0</v>
      </c>
      <c r="W1262" s="54">
        <v>1.198906</v>
      </c>
      <c r="X1262" s="54">
        <v>1.4803999999999999E-2</v>
      </c>
      <c r="Y1262" s="54">
        <v>1.15615</v>
      </c>
      <c r="Z1262" s="54">
        <v>0</v>
      </c>
      <c r="AA1262" s="54">
        <v>0</v>
      </c>
      <c r="AB1262" s="54">
        <v>0</v>
      </c>
      <c r="AC1262" s="54">
        <v>0</v>
      </c>
      <c r="AD1262" s="54">
        <v>0</v>
      </c>
      <c r="AE1262" s="54">
        <v>80.341843999999995</v>
      </c>
      <c r="AF1262" s="54">
        <v>6.0050530000000002</v>
      </c>
      <c r="AG1262" s="53">
        <v>52.400308000000003</v>
      </c>
      <c r="AH1262" s="53">
        <v>3.1973000000000001E-2</v>
      </c>
      <c r="AI1262" s="54">
        <v>0</v>
      </c>
      <c r="AJ1262" s="54">
        <v>1.193093</v>
      </c>
      <c r="AK1262" s="53">
        <v>1.5528</v>
      </c>
      <c r="AL1262" s="53">
        <v>0</v>
      </c>
      <c r="AM1262" s="53">
        <v>1.3781E-2</v>
      </c>
      <c r="AN1262" s="53">
        <v>7.7212000000000003E-2</v>
      </c>
      <c r="AO1262" s="53">
        <v>0</v>
      </c>
      <c r="AP1262" s="53">
        <v>1.156701</v>
      </c>
      <c r="AQ1262" s="53">
        <v>1.1023909999999999</v>
      </c>
      <c r="AR1262" s="53">
        <v>1.8429999999999998E-2</v>
      </c>
      <c r="AS1262" s="53">
        <v>1.8720000000000001E-2</v>
      </c>
      <c r="AT1262" s="53">
        <v>0</v>
      </c>
      <c r="AU1262" s="109">
        <v>0</v>
      </c>
      <c r="AV1262" s="109">
        <v>1.0331999999999999E-2</v>
      </c>
    </row>
    <row r="1263" spans="1:48" x14ac:dyDescent="0.3">
      <c r="A1263" s="9">
        <v>1262</v>
      </c>
      <c r="B1263" s="3">
        <v>42865</v>
      </c>
      <c r="C1263" s="112">
        <v>3.7312690000000002</v>
      </c>
      <c r="D1263" s="54">
        <v>1.1410999999999999E-2</v>
      </c>
      <c r="E1263" s="112">
        <v>1.8258E-2</v>
      </c>
      <c r="F1263" s="54">
        <v>3.3639169999999998</v>
      </c>
      <c r="G1263" s="54">
        <v>1.231948</v>
      </c>
      <c r="H1263" s="54">
        <v>3.6998039999999999</v>
      </c>
      <c r="I1263" s="54">
        <v>2.1430000000000001E-2</v>
      </c>
      <c r="J1263" s="54">
        <v>1.2543759999999999</v>
      </c>
      <c r="K1263" s="54">
        <v>0.95394599999999996</v>
      </c>
      <c r="L1263" s="54">
        <v>1.24962</v>
      </c>
      <c r="M1263" s="54">
        <v>0.115576</v>
      </c>
      <c r="N1263" s="54">
        <v>0</v>
      </c>
      <c r="O1263" s="54">
        <v>8.4393999999999997E-2</v>
      </c>
      <c r="P1263" s="54">
        <v>4.9413640000000001</v>
      </c>
      <c r="Q1263" s="54">
        <v>0</v>
      </c>
      <c r="R1263" s="54">
        <v>2.0132000000000001E-2</v>
      </c>
      <c r="S1263" s="54">
        <v>1.9584000000000001</v>
      </c>
      <c r="T1263" s="54">
        <v>1.8537999999999999E-2</v>
      </c>
      <c r="U1263" s="54">
        <v>0</v>
      </c>
      <c r="V1263" s="54">
        <v>0</v>
      </c>
      <c r="W1263" s="54">
        <v>1.1930879999999999</v>
      </c>
      <c r="X1263" s="54">
        <v>1.4799E-2</v>
      </c>
      <c r="Y1263" s="54">
        <v>1.14394</v>
      </c>
      <c r="Z1263" s="54">
        <v>0</v>
      </c>
      <c r="AA1263" s="54">
        <v>0</v>
      </c>
      <c r="AB1263" s="54">
        <v>0</v>
      </c>
      <c r="AC1263" s="54">
        <v>0</v>
      </c>
      <c r="AD1263" s="54">
        <v>0</v>
      </c>
      <c r="AE1263" s="54">
        <v>80.333364000000003</v>
      </c>
      <c r="AF1263" s="54">
        <v>5.981732</v>
      </c>
      <c r="AG1263" s="53">
        <v>52.386040000000001</v>
      </c>
      <c r="AH1263" s="53">
        <v>3.1952000000000001E-2</v>
      </c>
      <c r="AI1263" s="54">
        <v>0</v>
      </c>
      <c r="AJ1263" s="54">
        <v>1.1872560000000001</v>
      </c>
      <c r="AK1263" s="53">
        <v>1.5484</v>
      </c>
      <c r="AL1263" s="53">
        <v>0</v>
      </c>
      <c r="AM1263" s="53">
        <v>1.3734E-2</v>
      </c>
      <c r="AN1263" s="53">
        <v>7.7394000000000004E-2</v>
      </c>
      <c r="AO1263" s="53">
        <v>0</v>
      </c>
      <c r="AP1263" s="53">
        <v>1.156701</v>
      </c>
      <c r="AQ1263" s="53">
        <v>1.1023909999999999</v>
      </c>
      <c r="AR1263" s="53">
        <v>1.8429999999999998E-2</v>
      </c>
      <c r="AS1263" s="53">
        <v>1.8720000000000001E-2</v>
      </c>
      <c r="AT1263" s="53">
        <v>0</v>
      </c>
      <c r="AU1263" s="109">
        <v>0</v>
      </c>
      <c r="AV1263" s="109">
        <v>1.0215E-2</v>
      </c>
    </row>
    <row r="1264" spans="1:48" x14ac:dyDescent="0.3">
      <c r="A1264" s="9">
        <v>1263</v>
      </c>
      <c r="B1264" s="3">
        <v>42864</v>
      </c>
      <c r="C1264" s="112">
        <v>3.7301150000000001</v>
      </c>
      <c r="D1264" s="54">
        <v>1.1409000000000001E-2</v>
      </c>
      <c r="E1264" s="112">
        <v>1.8252999999999998E-2</v>
      </c>
      <c r="F1264" s="54">
        <v>3.3705500000000002</v>
      </c>
      <c r="G1264" s="54">
        <v>1.2285489999999999</v>
      </c>
      <c r="H1264" s="54">
        <v>3.657794</v>
      </c>
      <c r="I1264" s="54">
        <v>2.1224E-2</v>
      </c>
      <c r="J1264" s="54">
        <v>1.238836</v>
      </c>
      <c r="K1264" s="54">
        <v>0.93956300000000004</v>
      </c>
      <c r="L1264" s="54">
        <v>1.2467079999999999</v>
      </c>
      <c r="M1264" s="54">
        <v>0.11543299999999999</v>
      </c>
      <c r="N1264" s="54">
        <v>0</v>
      </c>
      <c r="O1264" s="54">
        <v>8.4369E-2</v>
      </c>
      <c r="P1264" s="54">
        <v>4.9439159999999998</v>
      </c>
      <c r="Q1264" s="54">
        <v>0</v>
      </c>
      <c r="R1264" s="54">
        <v>1.9942999999999999E-2</v>
      </c>
      <c r="S1264" s="54">
        <v>1.9334</v>
      </c>
      <c r="T1264" s="54">
        <v>1.8082999999999998E-2</v>
      </c>
      <c r="U1264" s="54">
        <v>0</v>
      </c>
      <c r="V1264" s="54">
        <v>0</v>
      </c>
      <c r="W1264" s="54">
        <v>1.1932640000000001</v>
      </c>
      <c r="X1264" s="54">
        <v>1.4794E-2</v>
      </c>
      <c r="Y1264" s="54">
        <v>1.1292900000000001</v>
      </c>
      <c r="Z1264" s="54">
        <v>0</v>
      </c>
      <c r="AA1264" s="54">
        <v>0</v>
      </c>
      <c r="AB1264" s="54">
        <v>0</v>
      </c>
      <c r="AC1264" s="54">
        <v>0</v>
      </c>
      <c r="AD1264" s="54">
        <v>0</v>
      </c>
      <c r="AE1264" s="54">
        <v>80.370367000000002</v>
      </c>
      <c r="AF1264" s="54">
        <v>5.9444049999999997</v>
      </c>
      <c r="AG1264" s="53">
        <v>52.302475999999999</v>
      </c>
      <c r="AH1264" s="53">
        <v>3.1947000000000003E-2</v>
      </c>
      <c r="AI1264" s="54">
        <v>0</v>
      </c>
      <c r="AJ1264" s="54">
        <v>1.18645</v>
      </c>
      <c r="AK1264" s="53">
        <v>1.5528999999999999</v>
      </c>
      <c r="AL1264" s="53">
        <v>0</v>
      </c>
      <c r="AM1264" s="53">
        <v>1.3521E-2</v>
      </c>
      <c r="AN1264" s="53">
        <v>7.7137999999999998E-2</v>
      </c>
      <c r="AO1264" s="53">
        <v>0</v>
      </c>
      <c r="AP1264" s="53">
        <v>1.146166</v>
      </c>
      <c r="AQ1264" s="53">
        <v>1.1023909999999999</v>
      </c>
      <c r="AR1264" s="53">
        <v>1.8370000000000001E-2</v>
      </c>
      <c r="AS1264" s="53">
        <v>1.8669999999999999E-2</v>
      </c>
      <c r="AT1264" s="53">
        <v>0</v>
      </c>
      <c r="AU1264" s="109">
        <v>0</v>
      </c>
      <c r="AV1264" s="109">
        <v>1.0126E-2</v>
      </c>
    </row>
    <row r="1265" spans="1:48" x14ac:dyDescent="0.3">
      <c r="A1265" s="9">
        <v>1264</v>
      </c>
      <c r="B1265" s="3">
        <v>42863</v>
      </c>
      <c r="C1265" s="112">
        <v>3.7287680000000001</v>
      </c>
      <c r="D1265" s="54">
        <v>1.1405999999999999E-2</v>
      </c>
      <c r="E1265" s="112">
        <v>1.8245999999999998E-2</v>
      </c>
      <c r="F1265" s="54">
        <v>3.3700700000000001</v>
      </c>
      <c r="G1265" s="54">
        <v>1.227697</v>
      </c>
      <c r="H1265" s="54">
        <v>3.6680489999999999</v>
      </c>
      <c r="I1265" s="54">
        <v>2.1360000000000001E-2</v>
      </c>
      <c r="J1265" s="54">
        <v>1.235784</v>
      </c>
      <c r="K1265" s="54">
        <v>0.940832</v>
      </c>
      <c r="L1265" s="54">
        <v>1.247209</v>
      </c>
      <c r="M1265" s="54">
        <v>0.115567</v>
      </c>
      <c r="N1265" s="54">
        <v>0</v>
      </c>
      <c r="O1265" s="54">
        <v>8.4342E-2</v>
      </c>
      <c r="P1265" s="54">
        <v>4.9418660000000001</v>
      </c>
      <c r="Q1265" s="54">
        <v>0</v>
      </c>
      <c r="R1265" s="54">
        <v>1.9910000000000001E-2</v>
      </c>
      <c r="S1265" s="54">
        <v>1.9314999999999998</v>
      </c>
      <c r="T1265" s="54">
        <v>1.8103999999999999E-2</v>
      </c>
      <c r="U1265" s="54">
        <v>0</v>
      </c>
      <c r="V1265" s="54">
        <v>0</v>
      </c>
      <c r="W1265" s="54">
        <v>1.190545</v>
      </c>
      <c r="X1265" s="54">
        <v>1.4793000000000001E-2</v>
      </c>
      <c r="Y1265" s="54">
        <v>1.12836</v>
      </c>
      <c r="Z1265" s="54">
        <v>0</v>
      </c>
      <c r="AA1265" s="54">
        <v>0</v>
      </c>
      <c r="AB1265" s="54">
        <v>0</v>
      </c>
      <c r="AC1265" s="54">
        <v>0</v>
      </c>
      <c r="AD1265" s="54">
        <v>0</v>
      </c>
      <c r="AE1265" s="54">
        <v>80.341367000000005</v>
      </c>
      <c r="AF1265" s="54">
        <v>5.9447419999999997</v>
      </c>
      <c r="AG1265" s="53">
        <v>52.362386999999998</v>
      </c>
      <c r="AH1265" s="53">
        <v>3.1789999999999999E-2</v>
      </c>
      <c r="AI1265" s="54">
        <v>0</v>
      </c>
      <c r="AJ1265" s="54">
        <v>1.1843079999999999</v>
      </c>
      <c r="AK1265" s="53">
        <v>1.5464</v>
      </c>
      <c r="AL1265" s="53">
        <v>0</v>
      </c>
      <c r="AM1265" s="53">
        <v>1.3564E-2</v>
      </c>
      <c r="AN1265" s="53">
        <v>7.6963000000000004E-2</v>
      </c>
      <c r="AO1265" s="53">
        <v>0</v>
      </c>
      <c r="AP1265" s="53">
        <v>1.146166</v>
      </c>
      <c r="AQ1265" s="53">
        <v>1.1023909999999999</v>
      </c>
      <c r="AR1265" s="53">
        <v>1.8370000000000001E-2</v>
      </c>
      <c r="AS1265" s="53">
        <v>1.8669999999999999E-2</v>
      </c>
      <c r="AT1265" s="53">
        <v>0</v>
      </c>
      <c r="AU1265" s="109">
        <v>0</v>
      </c>
      <c r="AV1265" s="109">
        <v>1.0198E-2</v>
      </c>
    </row>
    <row r="1266" spans="1:48" x14ac:dyDescent="0.3">
      <c r="A1266" s="9">
        <v>1265</v>
      </c>
      <c r="B1266" s="3">
        <v>42860</v>
      </c>
      <c r="C1266" s="112">
        <v>3.7252719999999999</v>
      </c>
      <c r="D1266" s="54">
        <v>1.1398E-2</v>
      </c>
      <c r="E1266" s="112">
        <v>1.8228000000000001E-2</v>
      </c>
      <c r="F1266" s="54">
        <v>3.3572860000000002</v>
      </c>
      <c r="G1266" s="54">
        <v>1.2254130000000001</v>
      </c>
      <c r="H1266" s="54">
        <v>3.6534219999999999</v>
      </c>
      <c r="I1266" s="54">
        <v>2.1302000000000001E-2</v>
      </c>
      <c r="J1266" s="54">
        <v>1.225217</v>
      </c>
      <c r="K1266" s="54">
        <v>0.93164999999999998</v>
      </c>
      <c r="L1266" s="54">
        <v>1.2443029999999999</v>
      </c>
      <c r="M1266" s="54">
        <v>0.115467</v>
      </c>
      <c r="N1266" s="54">
        <v>0</v>
      </c>
      <c r="O1266" s="54">
        <v>8.4263000000000005E-2</v>
      </c>
      <c r="P1266" s="54">
        <v>4.9397390000000003</v>
      </c>
      <c r="Q1266" s="54">
        <v>0</v>
      </c>
      <c r="R1266" s="54">
        <v>1.9782000000000001E-2</v>
      </c>
      <c r="S1266" s="54">
        <v>1.9179999999999999</v>
      </c>
      <c r="T1266" s="54">
        <v>1.7964999999999998E-2</v>
      </c>
      <c r="U1266" s="54">
        <v>0</v>
      </c>
      <c r="V1266" s="54">
        <v>0</v>
      </c>
      <c r="W1266" s="54">
        <v>1.1910879999999999</v>
      </c>
      <c r="X1266" s="54">
        <v>1.4777999999999999E-2</v>
      </c>
      <c r="Y1266" s="54">
        <v>1.12059</v>
      </c>
      <c r="Z1266" s="54">
        <v>0</v>
      </c>
      <c r="AA1266" s="54">
        <v>0</v>
      </c>
      <c r="AB1266" s="54">
        <v>0</v>
      </c>
      <c r="AC1266" s="54">
        <v>0</v>
      </c>
      <c r="AD1266" s="54">
        <v>0</v>
      </c>
      <c r="AE1266" s="54">
        <v>80.307657000000006</v>
      </c>
      <c r="AF1266" s="54">
        <v>5.9178769999999998</v>
      </c>
      <c r="AG1266" s="53">
        <v>52.262101999999999</v>
      </c>
      <c r="AH1266" s="53">
        <v>3.1746000000000003E-2</v>
      </c>
      <c r="AI1266" s="54">
        <v>0</v>
      </c>
      <c r="AJ1266" s="54">
        <v>1.1830419999999999</v>
      </c>
      <c r="AK1266" s="53">
        <v>1.5505</v>
      </c>
      <c r="AL1266" s="53">
        <v>0</v>
      </c>
      <c r="AM1266" s="53">
        <v>1.3566E-2</v>
      </c>
      <c r="AN1266" s="53">
        <v>7.6656000000000002E-2</v>
      </c>
      <c r="AO1266" s="53">
        <v>0</v>
      </c>
      <c r="AP1266" s="53">
        <v>1.146166</v>
      </c>
      <c r="AQ1266" s="53">
        <v>1.1023909999999999</v>
      </c>
      <c r="AR1266" s="53">
        <v>1.8370000000000001E-2</v>
      </c>
      <c r="AS1266" s="53">
        <v>1.8669999999999999E-2</v>
      </c>
      <c r="AT1266" s="53">
        <v>0</v>
      </c>
      <c r="AU1266" s="109">
        <v>0</v>
      </c>
      <c r="AV1266" s="109">
        <v>1.0064E-2</v>
      </c>
    </row>
    <row r="1267" spans="1:48" x14ac:dyDescent="0.3">
      <c r="A1267" s="9">
        <v>1266</v>
      </c>
      <c r="B1267" s="3">
        <v>42859</v>
      </c>
      <c r="C1267" s="112">
        <v>3.7241719999999998</v>
      </c>
      <c r="D1267" s="54">
        <v>1.1396E-2</v>
      </c>
      <c r="E1267" s="112">
        <v>1.8221999999999999E-2</v>
      </c>
      <c r="F1267" s="54">
        <v>3.3669570000000002</v>
      </c>
      <c r="G1267" s="54">
        <v>1.224874</v>
      </c>
      <c r="H1267" s="54">
        <v>3.6436839999999999</v>
      </c>
      <c r="I1267" s="54">
        <v>2.1554E-2</v>
      </c>
      <c r="J1267" s="54">
        <v>1.2337849999999999</v>
      </c>
      <c r="K1267" s="54">
        <v>0.93210999999999999</v>
      </c>
      <c r="L1267" s="54">
        <v>1.24492</v>
      </c>
      <c r="M1267" s="54">
        <v>0.115561</v>
      </c>
      <c r="N1267" s="54">
        <v>0</v>
      </c>
      <c r="O1267" s="54">
        <v>8.4237999999999993E-2</v>
      </c>
      <c r="P1267" s="54">
        <v>4.9374440000000002</v>
      </c>
      <c r="Q1267" s="54">
        <v>0</v>
      </c>
      <c r="R1267" s="54">
        <v>1.9913E-2</v>
      </c>
      <c r="S1267" s="54">
        <v>1.9300000000000002</v>
      </c>
      <c r="T1267" s="54">
        <v>1.8065000000000001E-2</v>
      </c>
      <c r="U1267" s="54">
        <v>0</v>
      </c>
      <c r="V1267" s="54">
        <v>0</v>
      </c>
      <c r="W1267" s="54">
        <v>1.1914979999999999</v>
      </c>
      <c r="X1267" s="54">
        <v>1.4773E-2</v>
      </c>
      <c r="Y1267" s="54">
        <v>1.12653</v>
      </c>
      <c r="Z1267" s="54">
        <v>0</v>
      </c>
      <c r="AA1267" s="54">
        <v>0</v>
      </c>
      <c r="AB1267" s="54">
        <v>0</v>
      </c>
      <c r="AC1267" s="54">
        <v>0</v>
      </c>
      <c r="AD1267" s="54">
        <v>0</v>
      </c>
      <c r="AE1267" s="54">
        <v>80.274806999999996</v>
      </c>
      <c r="AF1267" s="54">
        <v>5.9401640000000002</v>
      </c>
      <c r="AG1267" s="53">
        <v>52.282423999999999</v>
      </c>
      <c r="AH1267" s="53">
        <v>3.1751000000000001E-2</v>
      </c>
      <c r="AI1267" s="54">
        <v>0</v>
      </c>
      <c r="AJ1267" s="54">
        <v>1.1842109999999999</v>
      </c>
      <c r="AK1267" s="53">
        <v>1.5464</v>
      </c>
      <c r="AL1267" s="53">
        <v>0</v>
      </c>
      <c r="AM1267" s="53">
        <v>1.3773000000000001E-2</v>
      </c>
      <c r="AN1267" s="53">
        <v>7.6865000000000003E-2</v>
      </c>
      <c r="AO1267" s="53">
        <v>0</v>
      </c>
      <c r="AP1267" s="53">
        <v>1.146166</v>
      </c>
      <c r="AQ1267" s="53">
        <v>1.1023909999999999</v>
      </c>
      <c r="AR1267" s="53">
        <v>1.8370000000000001E-2</v>
      </c>
      <c r="AS1267" s="53">
        <v>1.8669999999999999E-2</v>
      </c>
      <c r="AT1267" s="53">
        <v>0</v>
      </c>
      <c r="AU1267" s="109">
        <v>0</v>
      </c>
      <c r="AV1267" s="109">
        <v>1.023E-2</v>
      </c>
    </row>
    <row r="1268" spans="1:48" x14ac:dyDescent="0.3">
      <c r="A1268" s="9">
        <v>1267</v>
      </c>
      <c r="B1268" s="3">
        <v>42858</v>
      </c>
      <c r="C1268" s="112">
        <v>3.7230080000000001</v>
      </c>
      <c r="D1268" s="54">
        <v>1.1393E-2</v>
      </c>
      <c r="E1268" s="112">
        <v>1.8216E-2</v>
      </c>
      <c r="F1268" s="54">
        <v>3.3716759999999999</v>
      </c>
      <c r="G1268" s="54">
        <v>1.225255</v>
      </c>
      <c r="H1268" s="54">
        <v>3.638957</v>
      </c>
      <c r="I1268" s="54">
        <v>2.1569000000000001E-2</v>
      </c>
      <c r="J1268" s="54">
        <v>1.239382</v>
      </c>
      <c r="K1268" s="54">
        <v>0.93400099999999997</v>
      </c>
      <c r="L1268" s="54">
        <v>1.245139</v>
      </c>
      <c r="M1268" s="54">
        <v>0.11557000000000001</v>
      </c>
      <c r="N1268" s="54">
        <v>0</v>
      </c>
      <c r="O1268" s="54">
        <v>8.4211999999999995E-2</v>
      </c>
      <c r="P1268" s="54">
        <v>4.9350449999999997</v>
      </c>
      <c r="Q1268" s="54">
        <v>0</v>
      </c>
      <c r="R1268" s="54">
        <v>1.9972E-2</v>
      </c>
      <c r="S1268" s="54">
        <v>1.9386000000000001</v>
      </c>
      <c r="T1268" s="54">
        <v>1.8204999999999999E-2</v>
      </c>
      <c r="U1268" s="54">
        <v>0</v>
      </c>
      <c r="V1268" s="54">
        <v>0</v>
      </c>
      <c r="W1268" s="54">
        <v>1.1937580000000001</v>
      </c>
      <c r="X1268" s="54">
        <v>1.4768E-2</v>
      </c>
      <c r="Y1268" s="54">
        <v>1.1316299999999999</v>
      </c>
      <c r="Z1268" s="54">
        <v>0</v>
      </c>
      <c r="AA1268" s="54">
        <v>0</v>
      </c>
      <c r="AB1268" s="54">
        <v>0</v>
      </c>
      <c r="AC1268" s="54">
        <v>0</v>
      </c>
      <c r="AD1268" s="54">
        <v>0</v>
      </c>
      <c r="AE1268" s="54">
        <v>80.214603999999994</v>
      </c>
      <c r="AF1268" s="54">
        <v>5.9513259999999999</v>
      </c>
      <c r="AG1268" s="53">
        <v>52.270200000000003</v>
      </c>
      <c r="AH1268" s="53">
        <v>3.1730000000000001E-2</v>
      </c>
      <c r="AI1268" s="54">
        <v>0</v>
      </c>
      <c r="AJ1268" s="54">
        <v>1.186911</v>
      </c>
      <c r="AK1268" s="53">
        <v>1.5448999999999999</v>
      </c>
      <c r="AL1268" s="53">
        <v>0</v>
      </c>
      <c r="AM1268" s="53">
        <v>1.3942E-2</v>
      </c>
      <c r="AN1268" s="53">
        <v>7.6953999999999995E-2</v>
      </c>
      <c r="AO1268" s="53">
        <v>0</v>
      </c>
      <c r="AP1268" s="53">
        <v>1.146166</v>
      </c>
      <c r="AQ1268" s="53">
        <v>1.1023909999999999</v>
      </c>
      <c r="AR1268" s="53">
        <v>1.8370000000000001E-2</v>
      </c>
      <c r="AS1268" s="53">
        <v>1.8669999999999999E-2</v>
      </c>
      <c r="AT1268" s="53">
        <v>0</v>
      </c>
      <c r="AU1268" s="109">
        <v>0</v>
      </c>
      <c r="AV1268" s="109">
        <v>1.0307E-2</v>
      </c>
    </row>
    <row r="1269" spans="1:48" x14ac:dyDescent="0.3">
      <c r="A1269" s="9">
        <v>1268</v>
      </c>
      <c r="B1269" s="3">
        <v>42857</v>
      </c>
      <c r="C1269" s="112">
        <v>3.722566</v>
      </c>
      <c r="D1269" s="54">
        <v>1.1391E-2</v>
      </c>
      <c r="E1269" s="112">
        <v>1.8211000000000001E-2</v>
      </c>
      <c r="F1269" s="54">
        <v>3.3745590000000001</v>
      </c>
      <c r="G1269" s="54">
        <v>1.224926</v>
      </c>
      <c r="H1269" s="54">
        <v>3.649905</v>
      </c>
      <c r="I1269" s="54">
        <v>2.1878000000000002E-2</v>
      </c>
      <c r="J1269" s="54">
        <v>1.2402139999999999</v>
      </c>
      <c r="K1269" s="54">
        <v>0.93624600000000002</v>
      </c>
      <c r="L1269" s="54">
        <v>1.2442800000000001</v>
      </c>
      <c r="M1269" s="54">
        <v>0.11555</v>
      </c>
      <c r="N1269" s="54">
        <v>0</v>
      </c>
      <c r="O1269" s="54">
        <v>8.4189E-2</v>
      </c>
      <c r="P1269" s="54">
        <v>4.9335230000000001</v>
      </c>
      <c r="Q1269" s="54">
        <v>0</v>
      </c>
      <c r="R1269" s="54">
        <v>1.9973000000000001E-2</v>
      </c>
      <c r="S1269" s="54">
        <v>1.9404000000000001</v>
      </c>
      <c r="T1269" s="54">
        <v>1.8200999999999998E-2</v>
      </c>
      <c r="U1269" s="54">
        <v>0</v>
      </c>
      <c r="V1269" s="54">
        <v>0</v>
      </c>
      <c r="W1269" s="54">
        <v>1.1941569999999999</v>
      </c>
      <c r="X1269" s="54">
        <v>1.4763E-2</v>
      </c>
      <c r="Y1269" s="54">
        <v>1.1328</v>
      </c>
      <c r="Z1269" s="54">
        <v>0</v>
      </c>
      <c r="AA1269" s="54">
        <v>0</v>
      </c>
      <c r="AB1269" s="54">
        <v>0</v>
      </c>
      <c r="AC1269" s="54">
        <v>0</v>
      </c>
      <c r="AD1269" s="54">
        <v>0</v>
      </c>
      <c r="AE1269" s="54">
        <v>80.181115000000005</v>
      </c>
      <c r="AF1269" s="54">
        <v>5.9557789999999997</v>
      </c>
      <c r="AG1269" s="53">
        <v>52.234502999999997</v>
      </c>
      <c r="AH1269" s="53">
        <v>3.1778000000000001E-2</v>
      </c>
      <c r="AI1269" s="54">
        <v>0</v>
      </c>
      <c r="AJ1269" s="54">
        <v>1.1889719999999999</v>
      </c>
      <c r="AK1269" s="53">
        <v>1.5396000000000001</v>
      </c>
      <c r="AL1269" s="53">
        <v>0</v>
      </c>
      <c r="AM1269" s="53">
        <v>1.4071999999999999E-2</v>
      </c>
      <c r="AN1269" s="53">
        <v>7.6780000000000001E-2</v>
      </c>
      <c r="AO1269" s="53">
        <v>0</v>
      </c>
      <c r="AP1269" s="53">
        <v>1.129596</v>
      </c>
      <c r="AQ1269" s="53">
        <v>1.1023909999999999</v>
      </c>
      <c r="AR1269" s="53">
        <v>1.8346000000000001E-2</v>
      </c>
      <c r="AS1269" s="53">
        <v>1.8658999999999999E-2</v>
      </c>
      <c r="AT1269" s="53">
        <v>0</v>
      </c>
      <c r="AU1269" s="109">
        <v>0</v>
      </c>
      <c r="AV1269" s="109">
        <v>1.0390999999999999E-2</v>
      </c>
    </row>
    <row r="1270" spans="1:48" x14ac:dyDescent="0.3">
      <c r="A1270" s="9">
        <v>1269</v>
      </c>
      <c r="B1270" s="3">
        <v>42853</v>
      </c>
      <c r="C1270" s="112">
        <v>3.718067</v>
      </c>
      <c r="D1270" s="54">
        <v>1.1379999999999999E-2</v>
      </c>
      <c r="E1270" s="112">
        <v>1.8186999999999998E-2</v>
      </c>
      <c r="F1270" s="54">
        <v>3.3716360000000001</v>
      </c>
      <c r="G1270" s="54">
        <v>1.2239150000000001</v>
      </c>
      <c r="H1270" s="54">
        <v>3.6526040000000002</v>
      </c>
      <c r="I1270" s="54">
        <v>2.1881999999999999E-2</v>
      </c>
      <c r="J1270" s="54">
        <v>1.237754</v>
      </c>
      <c r="K1270" s="54">
        <v>0.93767699999999998</v>
      </c>
      <c r="L1270" s="54">
        <v>1.242885</v>
      </c>
      <c r="M1270" s="54">
        <v>0.115448</v>
      </c>
      <c r="N1270" s="54">
        <v>0</v>
      </c>
      <c r="O1270" s="54">
        <v>8.4084999999999993E-2</v>
      </c>
      <c r="P1270" s="54">
        <v>4.9296939999999996</v>
      </c>
      <c r="Q1270" s="54">
        <v>0</v>
      </c>
      <c r="R1270" s="54">
        <v>1.9954E-2</v>
      </c>
      <c r="S1270" s="54">
        <v>1.9368000000000001</v>
      </c>
      <c r="T1270" s="54">
        <v>1.8120000000000001E-2</v>
      </c>
      <c r="U1270" s="54">
        <v>0</v>
      </c>
      <c r="V1270" s="54">
        <v>0</v>
      </c>
      <c r="W1270" s="54">
        <v>1.1942980000000001</v>
      </c>
      <c r="X1270" s="54">
        <v>1.4744E-2</v>
      </c>
      <c r="Y1270" s="54">
        <v>1.1309199999999999</v>
      </c>
      <c r="Z1270" s="54">
        <v>0</v>
      </c>
      <c r="AA1270" s="54">
        <v>0</v>
      </c>
      <c r="AB1270" s="54">
        <v>0</v>
      </c>
      <c r="AC1270" s="54">
        <v>0</v>
      </c>
      <c r="AD1270" s="54">
        <v>0</v>
      </c>
      <c r="AE1270" s="54">
        <v>80.124759999999995</v>
      </c>
      <c r="AF1270" s="54">
        <v>5.9439760000000001</v>
      </c>
      <c r="AG1270" s="53">
        <v>52.171514000000002</v>
      </c>
      <c r="AH1270" s="53">
        <v>3.1739999999999997E-2</v>
      </c>
      <c r="AI1270" s="54">
        <v>0</v>
      </c>
      <c r="AJ1270" s="54">
        <v>1.1892020000000001</v>
      </c>
      <c r="AK1270" s="53">
        <v>1.5415000000000001</v>
      </c>
      <c r="AL1270" s="53">
        <v>0</v>
      </c>
      <c r="AM1270" s="53">
        <v>1.4056000000000001E-2</v>
      </c>
      <c r="AN1270" s="53">
        <v>7.6814999999999994E-2</v>
      </c>
      <c r="AO1270" s="53">
        <v>0</v>
      </c>
      <c r="AP1270" s="53">
        <v>1.137106</v>
      </c>
      <c r="AQ1270" s="53">
        <v>1.1023909999999999</v>
      </c>
      <c r="AR1270" s="53">
        <v>1.8315999999999999E-2</v>
      </c>
      <c r="AS1270" s="53">
        <v>1.8609000000000001E-2</v>
      </c>
      <c r="AT1270" s="53">
        <v>0</v>
      </c>
      <c r="AU1270" s="109">
        <v>0</v>
      </c>
      <c r="AV1270" s="109">
        <v>1.0408000000000001E-2</v>
      </c>
    </row>
    <row r="1271" spans="1:48" x14ac:dyDescent="0.3">
      <c r="A1271" s="9">
        <v>1270</v>
      </c>
      <c r="B1271" s="3">
        <v>42852</v>
      </c>
      <c r="C1271" s="112">
        <v>3.7169249999999998</v>
      </c>
      <c r="D1271" s="54">
        <v>1.1377999999999999E-2</v>
      </c>
      <c r="E1271" s="112">
        <v>1.8180999999999999E-2</v>
      </c>
      <c r="F1271" s="54">
        <v>3.365329</v>
      </c>
      <c r="G1271" s="54">
        <v>1.224712</v>
      </c>
      <c r="H1271" s="54">
        <v>3.6702729999999999</v>
      </c>
      <c r="I1271" s="54">
        <v>2.2016000000000001E-2</v>
      </c>
      <c r="J1271" s="54">
        <v>1.236437</v>
      </c>
      <c r="K1271" s="54">
        <v>0.93428500000000003</v>
      </c>
      <c r="L1271" s="54">
        <v>1.2438389999999999</v>
      </c>
      <c r="M1271" s="54">
        <v>0.115384</v>
      </c>
      <c r="N1271" s="54">
        <v>0</v>
      </c>
      <c r="O1271" s="54">
        <v>8.4058999999999995E-2</v>
      </c>
      <c r="P1271" s="54">
        <v>4.9256859999999998</v>
      </c>
      <c r="Q1271" s="54">
        <v>0</v>
      </c>
      <c r="R1271" s="54">
        <v>2.0007E-2</v>
      </c>
      <c r="S1271" s="54">
        <v>1.9380000000000002</v>
      </c>
      <c r="T1271" s="54">
        <v>1.8311999999999998E-2</v>
      </c>
      <c r="U1271" s="54">
        <v>0</v>
      </c>
      <c r="V1271" s="54">
        <v>0</v>
      </c>
      <c r="W1271" s="54">
        <v>1.1944779999999999</v>
      </c>
      <c r="X1271" s="54">
        <v>1.4741000000000001E-2</v>
      </c>
      <c r="Y1271" s="54">
        <v>1.1307399999999999</v>
      </c>
      <c r="Z1271" s="54">
        <v>0</v>
      </c>
      <c r="AA1271" s="54">
        <v>0</v>
      </c>
      <c r="AB1271" s="54">
        <v>0</v>
      </c>
      <c r="AC1271" s="54">
        <v>0</v>
      </c>
      <c r="AD1271" s="54">
        <v>0</v>
      </c>
      <c r="AE1271" s="54">
        <v>80.076325999999995</v>
      </c>
      <c r="AF1271" s="54">
        <v>5.9547480000000004</v>
      </c>
      <c r="AG1271" s="53">
        <v>52.166823999999998</v>
      </c>
      <c r="AH1271" s="53">
        <v>3.1766999999999997E-2</v>
      </c>
      <c r="AI1271" s="54">
        <v>0</v>
      </c>
      <c r="AJ1271" s="54">
        <v>1.190536</v>
      </c>
      <c r="AK1271" s="53">
        <v>1.5390999999999999</v>
      </c>
      <c r="AL1271" s="53">
        <v>0</v>
      </c>
      <c r="AM1271" s="53">
        <v>1.4241999999999999E-2</v>
      </c>
      <c r="AN1271" s="53">
        <v>7.6661000000000007E-2</v>
      </c>
      <c r="AO1271" s="53">
        <v>0</v>
      </c>
      <c r="AP1271" s="53">
        <v>1.137106</v>
      </c>
      <c r="AQ1271" s="53">
        <v>1.091156</v>
      </c>
      <c r="AR1271" s="53">
        <v>1.8315999999999999E-2</v>
      </c>
      <c r="AS1271" s="53">
        <v>1.8609000000000001E-2</v>
      </c>
      <c r="AT1271" s="53">
        <v>0</v>
      </c>
      <c r="AU1271" s="109">
        <v>0</v>
      </c>
      <c r="AV1271" s="109">
        <v>1.0551E-2</v>
      </c>
    </row>
    <row r="1272" spans="1:48" x14ac:dyDescent="0.3">
      <c r="A1272" s="9">
        <v>1271</v>
      </c>
      <c r="B1272" s="3">
        <v>42851</v>
      </c>
      <c r="C1272" s="112">
        <v>3.7157740000000001</v>
      </c>
      <c r="D1272" s="54">
        <v>1.1370999999999999E-2</v>
      </c>
      <c r="E1272" s="112">
        <v>1.8175E-2</v>
      </c>
      <c r="F1272" s="54">
        <v>3.3702369999999999</v>
      </c>
      <c r="G1272" s="54">
        <v>1.2243200000000001</v>
      </c>
      <c r="H1272" s="54">
        <v>3.6608890000000001</v>
      </c>
      <c r="I1272" s="54">
        <v>2.2117999999999999E-2</v>
      </c>
      <c r="J1272" s="54">
        <v>1.2388140000000001</v>
      </c>
      <c r="K1272" s="54">
        <v>0.93442800000000004</v>
      </c>
      <c r="L1272" s="54">
        <v>1.242902</v>
      </c>
      <c r="M1272" s="54">
        <v>0.115483</v>
      </c>
      <c r="N1272" s="54">
        <v>0</v>
      </c>
      <c r="O1272" s="54">
        <v>8.4034999999999999E-2</v>
      </c>
      <c r="P1272" s="54">
        <v>4.9262600000000001</v>
      </c>
      <c r="Q1272" s="54">
        <v>0</v>
      </c>
      <c r="R1272" s="54">
        <v>2.0108000000000001E-2</v>
      </c>
      <c r="S1272" s="54">
        <v>1.9352999999999998</v>
      </c>
      <c r="T1272" s="54">
        <v>1.8386E-2</v>
      </c>
      <c r="U1272" s="54">
        <v>0</v>
      </c>
      <c r="V1272" s="54">
        <v>0</v>
      </c>
      <c r="W1272" s="54">
        <v>1.1937979999999999</v>
      </c>
      <c r="X1272" s="54">
        <v>1.4739E-2</v>
      </c>
      <c r="Y1272" s="54">
        <v>1.1292499999999999</v>
      </c>
      <c r="Z1272" s="54">
        <v>0</v>
      </c>
      <c r="AA1272" s="54">
        <v>0</v>
      </c>
      <c r="AB1272" s="54">
        <v>0</v>
      </c>
      <c r="AC1272" s="54">
        <v>0</v>
      </c>
      <c r="AD1272" s="54">
        <v>0</v>
      </c>
      <c r="AE1272" s="54">
        <v>80.086160000000007</v>
      </c>
      <c r="AF1272" s="54">
        <v>5.9613420000000001</v>
      </c>
      <c r="AG1272" s="53">
        <v>52.078581999999997</v>
      </c>
      <c r="AH1272" s="53">
        <v>3.1717000000000002E-2</v>
      </c>
      <c r="AI1272" s="54">
        <v>0</v>
      </c>
      <c r="AJ1272" s="54">
        <v>1.1910700000000001</v>
      </c>
      <c r="AK1272" s="53">
        <v>1.5348000000000002</v>
      </c>
      <c r="AL1272" s="53">
        <v>0</v>
      </c>
      <c r="AM1272" s="53">
        <v>1.4168999999999999E-2</v>
      </c>
      <c r="AN1272" s="53">
        <v>7.6732999999999996E-2</v>
      </c>
      <c r="AO1272" s="53">
        <v>0</v>
      </c>
      <c r="AP1272" s="53">
        <v>1.137106</v>
      </c>
      <c r="AQ1272" s="53">
        <v>1.091156</v>
      </c>
      <c r="AR1272" s="53">
        <v>1.8315999999999999E-2</v>
      </c>
      <c r="AS1272" s="53">
        <v>1.8609000000000001E-2</v>
      </c>
      <c r="AT1272" s="53">
        <v>0</v>
      </c>
      <c r="AU1272" s="109">
        <v>0</v>
      </c>
      <c r="AV1272" s="109">
        <v>1.0544E-2</v>
      </c>
    </row>
    <row r="1273" spans="1:48" x14ac:dyDescent="0.3">
      <c r="A1273" s="9">
        <v>1272</v>
      </c>
      <c r="B1273" s="3">
        <v>42850</v>
      </c>
      <c r="C1273" s="112">
        <v>3.7146400000000002</v>
      </c>
      <c r="D1273" s="54">
        <v>1.1374E-2</v>
      </c>
      <c r="E1273" s="112">
        <v>1.8169000000000001E-2</v>
      </c>
      <c r="F1273" s="54">
        <v>3.3594040000000001</v>
      </c>
      <c r="G1273" s="54">
        <v>1.2231460000000001</v>
      </c>
      <c r="H1273" s="54">
        <v>3.6676190000000002</v>
      </c>
      <c r="I1273" s="54">
        <v>2.2186999999999998E-2</v>
      </c>
      <c r="J1273" s="54">
        <v>1.230313</v>
      </c>
      <c r="K1273" s="54">
        <v>0.93575600000000003</v>
      </c>
      <c r="L1273" s="54">
        <v>1.2433050000000001</v>
      </c>
      <c r="M1273" s="54">
        <v>0.11534800000000001</v>
      </c>
      <c r="N1273" s="54">
        <v>0</v>
      </c>
      <c r="O1273" s="54">
        <v>8.4011000000000002E-2</v>
      </c>
      <c r="P1273" s="54">
        <v>4.9254350000000002</v>
      </c>
      <c r="Q1273" s="54">
        <v>0</v>
      </c>
      <c r="R1273" s="54">
        <v>2.0017E-2</v>
      </c>
      <c r="S1273" s="54">
        <v>1.9224999999999999</v>
      </c>
      <c r="T1273" s="54">
        <v>1.8169999999999999E-2</v>
      </c>
      <c r="U1273" s="54">
        <v>0</v>
      </c>
      <c r="V1273" s="54">
        <v>0</v>
      </c>
      <c r="W1273" s="54">
        <v>1.194099</v>
      </c>
      <c r="X1273" s="54">
        <v>1.4734000000000001E-2</v>
      </c>
      <c r="Y1273" s="54">
        <v>1.1206499999999999</v>
      </c>
      <c r="Z1273" s="54">
        <v>0</v>
      </c>
      <c r="AA1273" s="54">
        <v>0</v>
      </c>
      <c r="AB1273" s="54">
        <v>0</v>
      </c>
      <c r="AC1273" s="54">
        <v>0</v>
      </c>
      <c r="AD1273" s="54">
        <v>0</v>
      </c>
      <c r="AE1273" s="54">
        <v>80.089016999999998</v>
      </c>
      <c r="AF1273" s="54">
        <v>5.9386380000000001</v>
      </c>
      <c r="AG1273" s="53">
        <v>52.074263999999999</v>
      </c>
      <c r="AH1273" s="53">
        <v>3.1692999999999999E-2</v>
      </c>
      <c r="AI1273" s="54">
        <v>0</v>
      </c>
      <c r="AJ1273" s="54">
        <v>1.1927289999999999</v>
      </c>
      <c r="AK1273" s="53">
        <v>1.5390999999999999</v>
      </c>
      <c r="AL1273" s="53">
        <v>0</v>
      </c>
      <c r="AM1273" s="53">
        <v>1.4215E-2</v>
      </c>
      <c r="AN1273" s="53">
        <v>7.6424000000000006E-2</v>
      </c>
      <c r="AO1273" s="53">
        <v>0</v>
      </c>
      <c r="AP1273" s="53">
        <v>1.1096790000000001</v>
      </c>
      <c r="AQ1273" s="53">
        <v>1.091156</v>
      </c>
      <c r="AR1273" s="53">
        <v>1.8147E-2</v>
      </c>
      <c r="AS1273" s="53">
        <v>1.8546E-2</v>
      </c>
      <c r="AT1273" s="53">
        <v>0</v>
      </c>
      <c r="AU1273" s="109">
        <v>0</v>
      </c>
      <c r="AV1273" s="109">
        <v>1.0546E-2</v>
      </c>
    </row>
    <row r="1274" spans="1:48" x14ac:dyDescent="0.3">
      <c r="A1274" s="9">
        <v>1273</v>
      </c>
      <c r="B1274" s="3">
        <v>42849</v>
      </c>
      <c r="C1274" s="112">
        <v>3.713492</v>
      </c>
      <c r="D1274" s="54">
        <v>1.1370999999999999E-2</v>
      </c>
      <c r="E1274" s="112">
        <v>1.8162999999999999E-2</v>
      </c>
      <c r="F1274" s="54">
        <v>3.3319930000000002</v>
      </c>
      <c r="G1274" s="54">
        <v>1.2202409999999999</v>
      </c>
      <c r="H1274" s="54">
        <v>3.7122269999999999</v>
      </c>
      <c r="I1274" s="54">
        <v>2.2693000000000001E-2</v>
      </c>
      <c r="J1274" s="54">
        <v>1.212075</v>
      </c>
      <c r="K1274" s="54">
        <v>0.92688599999999999</v>
      </c>
      <c r="L1274" s="54">
        <v>1.2406029999999999</v>
      </c>
      <c r="M1274" s="54">
        <v>0.114963</v>
      </c>
      <c r="N1274" s="54">
        <v>0</v>
      </c>
      <c r="O1274" s="54">
        <v>8.3986000000000005E-2</v>
      </c>
      <c r="P1274" s="54">
        <v>4.921818</v>
      </c>
      <c r="Q1274" s="54">
        <v>0</v>
      </c>
      <c r="R1274" s="54">
        <v>1.9720000000000001E-2</v>
      </c>
      <c r="S1274" s="54">
        <v>1.8924000000000001</v>
      </c>
      <c r="T1274" s="54">
        <v>1.8164E-2</v>
      </c>
      <c r="U1274" s="54">
        <v>0</v>
      </c>
      <c r="V1274" s="54">
        <v>0</v>
      </c>
      <c r="W1274" s="54">
        <v>1.191117</v>
      </c>
      <c r="X1274" s="54">
        <v>1.473E-2</v>
      </c>
      <c r="Y1274" s="54">
        <v>1.1029599999999999</v>
      </c>
      <c r="Z1274" s="54">
        <v>0</v>
      </c>
      <c r="AA1274" s="54">
        <v>0</v>
      </c>
      <c r="AB1274" s="54">
        <v>0</v>
      </c>
      <c r="AC1274" s="54">
        <v>0</v>
      </c>
      <c r="AD1274" s="54">
        <v>0</v>
      </c>
      <c r="AE1274" s="54">
        <v>80.028565</v>
      </c>
      <c r="AF1274" s="54">
        <v>5.8927759999999996</v>
      </c>
      <c r="AG1274" s="53">
        <v>51.991562999999999</v>
      </c>
      <c r="AH1274" s="53">
        <v>3.1774999999999998E-2</v>
      </c>
      <c r="AI1274" s="54">
        <v>0</v>
      </c>
      <c r="AJ1274" s="54">
        <v>1.187478</v>
      </c>
      <c r="AK1274" s="53">
        <v>1.5429999999999999</v>
      </c>
      <c r="AL1274" s="53">
        <v>0</v>
      </c>
      <c r="AM1274" s="53">
        <v>1.4574999999999999E-2</v>
      </c>
      <c r="AN1274" s="53">
        <v>7.6052999999999996E-2</v>
      </c>
      <c r="AO1274" s="53">
        <v>0</v>
      </c>
      <c r="AP1274" s="53">
        <v>1.1096790000000001</v>
      </c>
      <c r="AQ1274" s="53">
        <v>1.091156</v>
      </c>
      <c r="AR1274" s="53">
        <v>1.8147E-2</v>
      </c>
      <c r="AS1274" s="53">
        <v>1.8546E-2</v>
      </c>
      <c r="AT1274" s="53">
        <v>0</v>
      </c>
      <c r="AU1274" s="109">
        <v>0</v>
      </c>
      <c r="AV1274" s="109">
        <v>1.0715000000000001E-2</v>
      </c>
    </row>
    <row r="1275" spans="1:48" x14ac:dyDescent="0.3">
      <c r="A1275" s="9">
        <v>1274</v>
      </c>
      <c r="B1275" s="3">
        <v>42846</v>
      </c>
      <c r="C1275" s="112">
        <v>3.710178</v>
      </c>
      <c r="D1275" s="54">
        <v>1.136E-2</v>
      </c>
      <c r="E1275" s="112">
        <v>1.8145000000000001E-2</v>
      </c>
      <c r="F1275" s="54">
        <v>3.3219810000000001</v>
      </c>
      <c r="G1275" s="54">
        <v>1.218512</v>
      </c>
      <c r="H1275" s="54">
        <v>3.7075520000000002</v>
      </c>
      <c r="I1275" s="54">
        <v>2.2644999999999998E-2</v>
      </c>
      <c r="J1275" s="54">
        <v>1.2079549999999999</v>
      </c>
      <c r="K1275" s="54">
        <v>0.92295799999999995</v>
      </c>
      <c r="L1275" s="54">
        <v>1.2392350000000001</v>
      </c>
      <c r="M1275" s="54">
        <v>0.11476699999999999</v>
      </c>
      <c r="N1275" s="54">
        <v>0</v>
      </c>
      <c r="O1275" s="54">
        <v>8.3910999999999999E-2</v>
      </c>
      <c r="P1275" s="54">
        <v>4.9154689999999999</v>
      </c>
      <c r="Q1275" s="54">
        <v>0</v>
      </c>
      <c r="R1275" s="54">
        <v>1.9688000000000001E-2</v>
      </c>
      <c r="S1275" s="54">
        <v>1.8865000000000001</v>
      </c>
      <c r="T1275" s="54">
        <v>1.8207000000000001E-2</v>
      </c>
      <c r="U1275" s="54">
        <v>0</v>
      </c>
      <c r="V1275" s="54">
        <v>0</v>
      </c>
      <c r="W1275" s="54">
        <v>1.191254</v>
      </c>
      <c r="X1275" s="54">
        <v>1.4714E-2</v>
      </c>
      <c r="Y1275" s="54">
        <v>1.09961</v>
      </c>
      <c r="Z1275" s="54">
        <v>0</v>
      </c>
      <c r="AA1275" s="54">
        <v>0</v>
      </c>
      <c r="AB1275" s="54">
        <v>0</v>
      </c>
      <c r="AC1275" s="54">
        <v>0</v>
      </c>
      <c r="AD1275" s="54">
        <v>0</v>
      </c>
      <c r="AE1275" s="54">
        <v>79.939708999999993</v>
      </c>
      <c r="AF1275" s="54">
        <v>5.8823999999999996</v>
      </c>
      <c r="AG1275" s="53">
        <v>51.946550000000002</v>
      </c>
      <c r="AH1275" s="53">
        <v>3.1773999999999997E-2</v>
      </c>
      <c r="AI1275" s="54">
        <v>0</v>
      </c>
      <c r="AJ1275" s="54">
        <v>1.1885380000000001</v>
      </c>
      <c r="AK1275" s="53">
        <v>1.5488999999999999</v>
      </c>
      <c r="AL1275" s="53">
        <v>0</v>
      </c>
      <c r="AM1275" s="53">
        <v>1.4612E-2</v>
      </c>
      <c r="AN1275" s="53">
        <v>7.5843999999999995E-2</v>
      </c>
      <c r="AO1275" s="53">
        <v>0</v>
      </c>
      <c r="AP1275" s="53">
        <v>1.1096790000000001</v>
      </c>
      <c r="AQ1275" s="53">
        <v>1.091156</v>
      </c>
      <c r="AR1275" s="53">
        <v>1.8147E-2</v>
      </c>
      <c r="AS1275" s="53">
        <v>1.8546E-2</v>
      </c>
      <c r="AT1275" s="53">
        <v>0</v>
      </c>
      <c r="AU1275" s="109">
        <v>0</v>
      </c>
      <c r="AV1275" s="109">
        <v>1.081E-2</v>
      </c>
    </row>
    <row r="1276" spans="1:48" x14ac:dyDescent="0.3">
      <c r="A1276" s="9">
        <v>1275</v>
      </c>
      <c r="B1276" s="3">
        <v>42845</v>
      </c>
      <c r="C1276" s="112">
        <v>3.7090190000000001</v>
      </c>
      <c r="D1276" s="54">
        <v>1.1353E-2</v>
      </c>
      <c r="E1276" s="112">
        <v>1.814E-2</v>
      </c>
      <c r="F1276" s="54">
        <v>3.3019069999999999</v>
      </c>
      <c r="G1276" s="54">
        <v>1.217938</v>
      </c>
      <c r="H1276" s="54">
        <v>3.7307090000000001</v>
      </c>
      <c r="I1276" s="54">
        <v>2.2852000000000001E-2</v>
      </c>
      <c r="J1276" s="54">
        <v>1.1949320000000001</v>
      </c>
      <c r="K1276" s="54">
        <v>0.91530100000000003</v>
      </c>
      <c r="L1276" s="54">
        <v>1.2390509999999999</v>
      </c>
      <c r="M1276" s="54">
        <v>0.114624</v>
      </c>
      <c r="N1276" s="54">
        <v>0</v>
      </c>
      <c r="O1276" s="54">
        <v>8.3886000000000002E-2</v>
      </c>
      <c r="P1276" s="54">
        <v>4.9125649999999998</v>
      </c>
      <c r="Q1276" s="54">
        <v>0</v>
      </c>
      <c r="R1276" s="54">
        <v>1.9519999999999999E-2</v>
      </c>
      <c r="S1276" s="54">
        <v>1.8656999999999999</v>
      </c>
      <c r="T1276" s="54">
        <v>1.8180000000000002E-2</v>
      </c>
      <c r="U1276" s="54">
        <v>0</v>
      </c>
      <c r="V1276" s="54">
        <v>0</v>
      </c>
      <c r="W1276" s="54">
        <v>1.1934530000000001</v>
      </c>
      <c r="X1276" s="54">
        <v>1.4709E-2</v>
      </c>
      <c r="Y1276" s="54">
        <v>1.0874999999999999</v>
      </c>
      <c r="Z1276" s="54">
        <v>0</v>
      </c>
      <c r="AA1276" s="54">
        <v>0</v>
      </c>
      <c r="AB1276" s="54">
        <v>0</v>
      </c>
      <c r="AC1276" s="54">
        <v>0</v>
      </c>
      <c r="AD1276" s="54">
        <v>0</v>
      </c>
      <c r="AE1276" s="54">
        <v>79.884884999999997</v>
      </c>
      <c r="AF1276" s="54">
        <v>5.84903</v>
      </c>
      <c r="AG1276" s="53">
        <v>51.935653000000002</v>
      </c>
      <c r="AH1276" s="53">
        <v>3.1779000000000002E-2</v>
      </c>
      <c r="AI1276" s="54">
        <v>0</v>
      </c>
      <c r="AJ1276" s="54">
        <v>1.190045</v>
      </c>
      <c r="AK1276" s="53">
        <v>1.5505</v>
      </c>
      <c r="AL1276" s="53">
        <v>0</v>
      </c>
      <c r="AM1276" s="53">
        <v>1.4848999999999999E-2</v>
      </c>
      <c r="AN1276" s="53">
        <v>7.5532000000000002E-2</v>
      </c>
      <c r="AO1276" s="53">
        <v>0</v>
      </c>
      <c r="AP1276" s="53">
        <v>1.1096790000000001</v>
      </c>
      <c r="AQ1276" s="53">
        <v>1.091156</v>
      </c>
      <c r="AR1276" s="53">
        <v>1.8147E-2</v>
      </c>
      <c r="AS1276" s="53">
        <v>1.8546E-2</v>
      </c>
      <c r="AT1276" s="53">
        <v>0</v>
      </c>
      <c r="AU1276" s="109">
        <v>0</v>
      </c>
      <c r="AV1276" s="109">
        <v>1.0914E-2</v>
      </c>
    </row>
    <row r="1277" spans="1:48" x14ac:dyDescent="0.3">
      <c r="A1277" s="9">
        <v>1276</v>
      </c>
      <c r="B1277" s="3">
        <v>42844</v>
      </c>
      <c r="C1277" s="112">
        <v>3.7079010000000001</v>
      </c>
      <c r="D1277" s="54">
        <v>1.1351999999999999E-2</v>
      </c>
      <c r="E1277" s="112">
        <v>1.8133E-2</v>
      </c>
      <c r="F1277" s="54">
        <v>3.3127140000000002</v>
      </c>
      <c r="G1277" s="54">
        <v>1.2197610000000001</v>
      </c>
      <c r="H1277" s="54">
        <v>3.7530139999999999</v>
      </c>
      <c r="I1277" s="54">
        <v>2.3029000000000001E-2</v>
      </c>
      <c r="J1277" s="54">
        <v>1.202617</v>
      </c>
      <c r="K1277" s="54">
        <v>0.91917300000000002</v>
      </c>
      <c r="L1277" s="54">
        <v>1.2406820000000001</v>
      </c>
      <c r="M1277" s="54">
        <v>0.114659</v>
      </c>
      <c r="N1277" s="54">
        <v>0</v>
      </c>
      <c r="O1277" s="54">
        <v>8.3862999999999993E-2</v>
      </c>
      <c r="P1277" s="54">
        <v>4.9115679999999999</v>
      </c>
      <c r="Q1277" s="54">
        <v>0</v>
      </c>
      <c r="R1277" s="54">
        <v>1.9687E-2</v>
      </c>
      <c r="S1277" s="54">
        <v>1.8785000000000001</v>
      </c>
      <c r="T1277" s="54">
        <v>1.8450000000000001E-2</v>
      </c>
      <c r="U1277" s="54">
        <v>0</v>
      </c>
      <c r="V1277" s="54">
        <v>0</v>
      </c>
      <c r="W1277" s="54">
        <v>1.1899059999999999</v>
      </c>
      <c r="X1277" s="54">
        <v>1.4704E-2</v>
      </c>
      <c r="Y1277" s="54">
        <v>1.0952599999999999</v>
      </c>
      <c r="Z1277" s="54">
        <v>0</v>
      </c>
      <c r="AA1277" s="54">
        <v>0</v>
      </c>
      <c r="AB1277" s="54">
        <v>0</v>
      </c>
      <c r="AC1277" s="54">
        <v>0</v>
      </c>
      <c r="AD1277" s="54">
        <v>0</v>
      </c>
      <c r="AE1277" s="54">
        <v>79.868103000000005</v>
      </c>
      <c r="AF1277" s="54">
        <v>5.8664050000000003</v>
      </c>
      <c r="AG1277" s="53">
        <v>51.937958999999999</v>
      </c>
      <c r="AH1277" s="53">
        <v>3.1787000000000003E-2</v>
      </c>
      <c r="AI1277" s="54">
        <v>0</v>
      </c>
      <c r="AJ1277" s="54">
        <v>1.187481</v>
      </c>
      <c r="AK1277" s="53">
        <v>1.5509999999999999</v>
      </c>
      <c r="AL1277" s="53">
        <v>0</v>
      </c>
      <c r="AM1277" s="53">
        <v>1.4951000000000001E-2</v>
      </c>
      <c r="AN1277" s="53">
        <v>7.5838000000000003E-2</v>
      </c>
      <c r="AO1277" s="53">
        <v>0</v>
      </c>
      <c r="AP1277" s="53">
        <v>1.1096790000000001</v>
      </c>
      <c r="AQ1277" s="53">
        <v>1.091156</v>
      </c>
      <c r="AR1277" s="53">
        <v>1.8147E-2</v>
      </c>
      <c r="AS1277" s="53">
        <v>1.8546E-2</v>
      </c>
      <c r="AT1277" s="53">
        <v>0</v>
      </c>
      <c r="AU1277" s="109">
        <v>0</v>
      </c>
      <c r="AV1277" s="109">
        <v>1.1115E-2</v>
      </c>
    </row>
    <row r="1278" spans="1:48" x14ac:dyDescent="0.3">
      <c r="A1278" s="9">
        <v>1277</v>
      </c>
      <c r="B1278" s="3">
        <v>42843</v>
      </c>
      <c r="C1278" s="112">
        <v>3.7067730000000001</v>
      </c>
      <c r="D1278" s="54">
        <v>1.1349E-2</v>
      </c>
      <c r="E1278" s="112">
        <v>1.8127999999999998E-2</v>
      </c>
      <c r="F1278" s="54">
        <v>3.3045749999999998</v>
      </c>
      <c r="G1278" s="54">
        <v>1.216888</v>
      </c>
      <c r="H1278" s="54">
        <v>3.7125680000000001</v>
      </c>
      <c r="I1278" s="54">
        <v>2.2894000000000001E-2</v>
      </c>
      <c r="J1278" s="54">
        <v>1.189427</v>
      </c>
      <c r="K1278" s="54">
        <v>0.91317400000000004</v>
      </c>
      <c r="L1278" s="54">
        <v>1.238221</v>
      </c>
      <c r="M1278" s="54">
        <v>0.114582</v>
      </c>
      <c r="N1278" s="54">
        <v>0</v>
      </c>
      <c r="O1278" s="54">
        <v>8.3838999999999997E-2</v>
      </c>
      <c r="P1278" s="54">
        <v>4.9132860000000003</v>
      </c>
      <c r="Q1278" s="54">
        <v>0</v>
      </c>
      <c r="R1278" s="54">
        <v>1.9463999999999999E-2</v>
      </c>
      <c r="S1278" s="54">
        <v>1.8600999999999999</v>
      </c>
      <c r="T1278" s="54">
        <v>1.8468999999999999E-2</v>
      </c>
      <c r="U1278" s="54">
        <v>0</v>
      </c>
      <c r="V1278" s="54">
        <v>0</v>
      </c>
      <c r="W1278" s="54">
        <v>1.188925</v>
      </c>
      <c r="X1278" s="54">
        <v>1.47E-2</v>
      </c>
      <c r="Y1278" s="54">
        <v>1.0845100000000001</v>
      </c>
      <c r="Z1278" s="54">
        <v>0</v>
      </c>
      <c r="AA1278" s="54">
        <v>0</v>
      </c>
      <c r="AB1278" s="54">
        <v>0</v>
      </c>
      <c r="AC1278" s="54">
        <v>0</v>
      </c>
      <c r="AD1278" s="54">
        <v>0</v>
      </c>
      <c r="AE1278" s="54">
        <v>79.922729000000004</v>
      </c>
      <c r="AF1278" s="54">
        <v>5.8436009999999996</v>
      </c>
      <c r="AG1278" s="53">
        <v>51.918564000000003</v>
      </c>
      <c r="AH1278" s="53">
        <v>3.1765000000000002E-2</v>
      </c>
      <c r="AI1278" s="54">
        <v>0</v>
      </c>
      <c r="AJ1278" s="54">
        <v>1.1869130000000001</v>
      </c>
      <c r="AK1278" s="53">
        <v>1.5468000000000002</v>
      </c>
      <c r="AL1278" s="53">
        <v>0</v>
      </c>
      <c r="AM1278" s="53">
        <v>1.4973999999999999E-2</v>
      </c>
      <c r="AN1278" s="53">
        <v>7.5445999999999999E-2</v>
      </c>
      <c r="AO1278" s="53">
        <v>0</v>
      </c>
      <c r="AP1278" s="53">
        <v>1.1044620000000001</v>
      </c>
      <c r="AQ1278" s="53">
        <v>1.091156</v>
      </c>
      <c r="AR1278" s="53">
        <v>1.8137E-2</v>
      </c>
      <c r="AS1278" s="53">
        <v>1.8495000000000001E-2</v>
      </c>
      <c r="AT1278" s="53">
        <v>0</v>
      </c>
      <c r="AU1278" s="109">
        <v>0</v>
      </c>
      <c r="AV1278" s="109">
        <v>1.1115E-2</v>
      </c>
    </row>
    <row r="1279" spans="1:48" x14ac:dyDescent="0.3">
      <c r="A1279" s="9">
        <v>1278</v>
      </c>
      <c r="B1279" s="3">
        <v>42842</v>
      </c>
      <c r="C1279" s="112">
        <v>3.7056360000000002</v>
      </c>
      <c r="D1279" s="54">
        <v>1.1346999999999999E-2</v>
      </c>
      <c r="E1279" s="112">
        <v>1.8121000000000002E-2</v>
      </c>
      <c r="F1279" s="54">
        <v>3.2921330000000002</v>
      </c>
      <c r="G1279" s="54">
        <v>1.216952</v>
      </c>
      <c r="H1279" s="54">
        <v>3.7343630000000001</v>
      </c>
      <c r="I1279" s="54">
        <v>2.2985999999999999E-2</v>
      </c>
      <c r="J1279" s="54">
        <v>1.1850210000000001</v>
      </c>
      <c r="K1279" s="54">
        <v>0.90490499999999996</v>
      </c>
      <c r="L1279" s="54">
        <v>1.237609</v>
      </c>
      <c r="M1279" s="54">
        <v>0.11448800000000001</v>
      </c>
      <c r="N1279" s="54">
        <v>0</v>
      </c>
      <c r="O1279" s="54">
        <v>8.3815000000000001E-2</v>
      </c>
      <c r="P1279" s="54">
        <v>4.905608</v>
      </c>
      <c r="Q1279" s="54">
        <v>0</v>
      </c>
      <c r="R1279" s="54">
        <v>1.9435000000000001E-2</v>
      </c>
      <c r="S1279" s="54">
        <v>1.8440000000000001</v>
      </c>
      <c r="T1279" s="54">
        <v>1.839E-2</v>
      </c>
      <c r="U1279" s="54">
        <v>0</v>
      </c>
      <c r="V1279" s="54">
        <v>0</v>
      </c>
      <c r="W1279" s="54">
        <v>1.1867559999999999</v>
      </c>
      <c r="X1279" s="54">
        <v>1.4696000000000001E-2</v>
      </c>
      <c r="Y1279" s="54">
        <v>1.07514</v>
      </c>
      <c r="Z1279" s="54">
        <v>0</v>
      </c>
      <c r="AA1279" s="54">
        <v>0</v>
      </c>
      <c r="AB1279" s="54">
        <v>0</v>
      </c>
      <c r="AC1279" s="54">
        <v>0</v>
      </c>
      <c r="AD1279" s="54">
        <v>0</v>
      </c>
      <c r="AE1279" s="54">
        <v>79.774609999999996</v>
      </c>
      <c r="AF1279" s="54">
        <v>5.8215779999999997</v>
      </c>
      <c r="AG1279" s="53">
        <v>51.865355000000001</v>
      </c>
      <c r="AH1279" s="53">
        <v>3.1800000000000002E-2</v>
      </c>
      <c r="AI1279" s="54">
        <v>0</v>
      </c>
      <c r="AJ1279" s="54">
        <v>1.1840170000000001</v>
      </c>
      <c r="AK1279" s="53">
        <v>1.5409999999999999</v>
      </c>
      <c r="AL1279" s="53">
        <v>0</v>
      </c>
      <c r="AM1279" s="53">
        <v>1.5075E-2</v>
      </c>
      <c r="AN1279" s="53">
        <v>7.5400999999999996E-2</v>
      </c>
      <c r="AO1279" s="53">
        <v>0</v>
      </c>
      <c r="AP1279" s="53">
        <v>1.1044620000000001</v>
      </c>
      <c r="AQ1279" s="53">
        <v>1.091156</v>
      </c>
      <c r="AR1279" s="53">
        <v>1.8137E-2</v>
      </c>
      <c r="AS1279" s="53">
        <v>1.8495000000000001E-2</v>
      </c>
      <c r="AT1279" s="53">
        <v>0</v>
      </c>
      <c r="AU1279" s="109">
        <v>0</v>
      </c>
      <c r="AV1279" s="109">
        <v>1.1204E-2</v>
      </c>
    </row>
    <row r="1280" spans="1:48" x14ac:dyDescent="0.3">
      <c r="A1280" s="9">
        <v>1279</v>
      </c>
      <c r="B1280" s="3">
        <v>42839</v>
      </c>
      <c r="C1280" s="112">
        <v>3.7022189999999999</v>
      </c>
      <c r="D1280" s="54">
        <v>1.1339E-2</v>
      </c>
      <c r="E1280" s="112">
        <v>1.8103000000000001E-2</v>
      </c>
      <c r="F1280" s="54">
        <v>3.2875580000000002</v>
      </c>
      <c r="G1280" s="54">
        <v>1.213948</v>
      </c>
      <c r="H1280" s="54">
        <v>3.7093180000000001</v>
      </c>
      <c r="I1280" s="54">
        <v>2.2877000000000002E-2</v>
      </c>
      <c r="J1280" s="54">
        <v>1.180107</v>
      </c>
      <c r="K1280" s="54">
        <v>0.90762799999999999</v>
      </c>
      <c r="L1280" s="54">
        <v>1.2355430000000001</v>
      </c>
      <c r="M1280" s="54">
        <v>0.11448700000000001</v>
      </c>
      <c r="N1280" s="54">
        <v>0</v>
      </c>
      <c r="O1280" s="54">
        <v>8.3741999999999997E-2</v>
      </c>
      <c r="P1280" s="54">
        <v>4.9067270000000001</v>
      </c>
      <c r="Q1280" s="54">
        <v>0</v>
      </c>
      <c r="R1280" s="54">
        <v>1.9361E-2</v>
      </c>
      <c r="S1280" s="54">
        <v>1.8391000000000002</v>
      </c>
      <c r="T1280" s="54">
        <v>1.8276000000000001E-2</v>
      </c>
      <c r="U1280" s="54">
        <v>0</v>
      </c>
      <c r="V1280" s="54">
        <v>0</v>
      </c>
      <c r="W1280" s="54">
        <v>1.1886239999999999</v>
      </c>
      <c r="X1280" s="54">
        <v>1.4681E-2</v>
      </c>
      <c r="Y1280" s="54">
        <v>1.0724</v>
      </c>
      <c r="Z1280" s="54">
        <v>0</v>
      </c>
      <c r="AA1280" s="54">
        <v>0</v>
      </c>
      <c r="AB1280" s="54">
        <v>0</v>
      </c>
      <c r="AC1280" s="54">
        <v>0</v>
      </c>
      <c r="AD1280" s="54">
        <v>0</v>
      </c>
      <c r="AE1280" s="54">
        <v>79.804407999999995</v>
      </c>
      <c r="AF1280" s="54">
        <v>5.8030160000000004</v>
      </c>
      <c r="AG1280" s="53">
        <v>51.829782999999999</v>
      </c>
      <c r="AH1280" s="53">
        <v>3.1747999999999998E-2</v>
      </c>
      <c r="AI1280" s="54">
        <v>0</v>
      </c>
      <c r="AJ1280" s="54">
        <v>1.1840619999999999</v>
      </c>
      <c r="AK1280" s="53">
        <v>1.5412000000000001</v>
      </c>
      <c r="AL1280" s="53">
        <v>0</v>
      </c>
      <c r="AM1280" s="53">
        <v>1.4963000000000001E-2</v>
      </c>
      <c r="AN1280" s="53">
        <v>7.5445999999999999E-2</v>
      </c>
      <c r="AO1280" s="53">
        <v>0</v>
      </c>
      <c r="AP1280" s="53">
        <v>1.1044620000000001</v>
      </c>
      <c r="AQ1280" s="53">
        <v>1.091156</v>
      </c>
      <c r="AR1280" s="53">
        <v>1.8137E-2</v>
      </c>
      <c r="AS1280" s="53">
        <v>1.8495000000000001E-2</v>
      </c>
      <c r="AT1280" s="53">
        <v>0</v>
      </c>
      <c r="AU1280" s="109">
        <v>0</v>
      </c>
      <c r="AV1280" s="109">
        <v>1.1134E-2</v>
      </c>
    </row>
    <row r="1281" spans="1:48" x14ac:dyDescent="0.3">
      <c r="A1281" s="9">
        <v>1280</v>
      </c>
      <c r="B1281" s="3">
        <v>42838</v>
      </c>
      <c r="C1281" s="112">
        <v>3.701079</v>
      </c>
      <c r="D1281" s="54">
        <v>1.1335E-2</v>
      </c>
      <c r="E1281" s="112">
        <v>1.8096999999999999E-2</v>
      </c>
      <c r="F1281" s="54">
        <v>3.3021660000000002</v>
      </c>
      <c r="G1281" s="54">
        <v>1.2163569999999999</v>
      </c>
      <c r="H1281" s="54">
        <v>3.7254390000000002</v>
      </c>
      <c r="I1281" s="54">
        <v>2.2755000000000001E-2</v>
      </c>
      <c r="J1281" s="54">
        <v>1.193654</v>
      </c>
      <c r="K1281" s="54">
        <v>0.91681100000000004</v>
      </c>
      <c r="L1281" s="54">
        <v>1.2372320000000001</v>
      </c>
      <c r="M1281" s="54">
        <v>0.114552</v>
      </c>
      <c r="N1281" s="54">
        <v>0</v>
      </c>
      <c r="O1281" s="54">
        <v>8.3718000000000001E-2</v>
      </c>
      <c r="P1281" s="54">
        <v>4.9036850000000003</v>
      </c>
      <c r="Q1281" s="54">
        <v>0</v>
      </c>
      <c r="R1281" s="54">
        <v>1.9533999999999999E-2</v>
      </c>
      <c r="S1281" s="54">
        <v>1.8661000000000001</v>
      </c>
      <c r="T1281" s="54">
        <v>1.8515E-2</v>
      </c>
      <c r="U1281" s="54">
        <v>0</v>
      </c>
      <c r="V1281" s="54">
        <v>0</v>
      </c>
      <c r="W1281" s="54">
        <v>1.193362</v>
      </c>
      <c r="X1281" s="54">
        <v>1.4676E-2</v>
      </c>
      <c r="Y1281" s="54">
        <v>1.0882699999999998</v>
      </c>
      <c r="Z1281" s="54">
        <v>0</v>
      </c>
      <c r="AA1281" s="54">
        <v>0</v>
      </c>
      <c r="AB1281" s="54">
        <v>0</v>
      </c>
      <c r="AC1281" s="54">
        <v>0</v>
      </c>
      <c r="AD1281" s="54">
        <v>0</v>
      </c>
      <c r="AE1281" s="54">
        <v>79.747448000000006</v>
      </c>
      <c r="AF1281" s="54">
        <v>5.834352</v>
      </c>
      <c r="AG1281" s="53">
        <v>51.833790999999998</v>
      </c>
      <c r="AH1281" s="53">
        <v>3.1752000000000002E-2</v>
      </c>
      <c r="AI1281" s="54">
        <v>0</v>
      </c>
      <c r="AJ1281" s="54">
        <v>1.1903600000000001</v>
      </c>
      <c r="AK1281" s="53">
        <v>1.5467</v>
      </c>
      <c r="AL1281" s="53">
        <v>0</v>
      </c>
      <c r="AM1281" s="53">
        <v>1.5056999999999999E-2</v>
      </c>
      <c r="AN1281" s="53">
        <v>7.5673000000000004E-2</v>
      </c>
      <c r="AO1281" s="53">
        <v>0</v>
      </c>
      <c r="AP1281" s="53">
        <v>1.1044620000000001</v>
      </c>
      <c r="AQ1281" s="53">
        <v>1.091156</v>
      </c>
      <c r="AR1281" s="53">
        <v>1.8137E-2</v>
      </c>
      <c r="AS1281" s="53">
        <v>1.8495000000000001E-2</v>
      </c>
      <c r="AT1281" s="53">
        <v>0</v>
      </c>
      <c r="AU1281" s="109">
        <v>0</v>
      </c>
      <c r="AV1281" s="109">
        <v>1.1158E-2</v>
      </c>
    </row>
    <row r="1282" spans="1:48" x14ac:dyDescent="0.3">
      <c r="A1282" s="9">
        <v>1281</v>
      </c>
      <c r="B1282" s="3">
        <v>42837</v>
      </c>
      <c r="C1282" s="112">
        <v>3.6999270000000002</v>
      </c>
      <c r="D1282" s="54">
        <v>1.1331000000000001E-2</v>
      </c>
      <c r="E1282" s="112">
        <v>1.8090999999999999E-2</v>
      </c>
      <c r="F1282" s="54">
        <v>3.2988740000000001</v>
      </c>
      <c r="G1282" s="54">
        <v>1.2169829999999999</v>
      </c>
      <c r="H1282" s="54">
        <v>3.7645719999999998</v>
      </c>
      <c r="I1282" s="54">
        <v>2.2734000000000001E-2</v>
      </c>
      <c r="J1282" s="54">
        <v>1.1926600000000001</v>
      </c>
      <c r="K1282" s="54">
        <v>0.91703699999999999</v>
      </c>
      <c r="L1282" s="54">
        <v>1.2365360000000001</v>
      </c>
      <c r="M1282" s="54">
        <v>0.114472</v>
      </c>
      <c r="N1282" s="54">
        <v>0</v>
      </c>
      <c r="O1282" s="54">
        <v>8.3694000000000005E-2</v>
      </c>
      <c r="P1282" s="54">
        <v>4.9023750000000001</v>
      </c>
      <c r="Q1282" s="54">
        <v>0</v>
      </c>
      <c r="R1282" s="54">
        <v>1.9564000000000002E-2</v>
      </c>
      <c r="S1282" s="54">
        <v>1.8662000000000001</v>
      </c>
      <c r="T1282" s="54">
        <v>1.8755999999999998E-2</v>
      </c>
      <c r="U1282" s="54">
        <v>0</v>
      </c>
      <c r="V1282" s="54">
        <v>0</v>
      </c>
      <c r="W1282" s="54">
        <v>1.1957409999999999</v>
      </c>
      <c r="X1282" s="54">
        <v>1.4671999999999999E-2</v>
      </c>
      <c r="Y1282" s="54">
        <v>1.0883700000000001</v>
      </c>
      <c r="Z1282" s="54">
        <v>0</v>
      </c>
      <c r="AA1282" s="54">
        <v>0</v>
      </c>
      <c r="AB1282" s="54">
        <v>0</v>
      </c>
      <c r="AC1282" s="54">
        <v>0</v>
      </c>
      <c r="AD1282" s="54">
        <v>0</v>
      </c>
      <c r="AE1282" s="54">
        <v>79.760435000000001</v>
      </c>
      <c r="AF1282" s="54">
        <v>5.8356769999999996</v>
      </c>
      <c r="AG1282" s="53">
        <v>51.831321000000003</v>
      </c>
      <c r="AH1282" s="53">
        <v>3.1822000000000003E-2</v>
      </c>
      <c r="AI1282" s="54">
        <v>0</v>
      </c>
      <c r="AJ1282" s="54">
        <v>1.1935180000000001</v>
      </c>
      <c r="AK1282" s="53">
        <v>1.5476000000000001</v>
      </c>
      <c r="AL1282" s="53">
        <v>0</v>
      </c>
      <c r="AM1282" s="53">
        <v>1.5207E-2</v>
      </c>
      <c r="AN1282" s="53">
        <v>7.5814999999999994E-2</v>
      </c>
      <c r="AO1282" s="53">
        <v>0</v>
      </c>
      <c r="AP1282" s="53">
        <v>1.1044620000000001</v>
      </c>
      <c r="AQ1282" s="53">
        <v>1.091156</v>
      </c>
      <c r="AR1282" s="53">
        <v>1.8137E-2</v>
      </c>
      <c r="AS1282" s="53">
        <v>1.8495000000000001E-2</v>
      </c>
      <c r="AT1282" s="53">
        <v>0</v>
      </c>
      <c r="AU1282" s="109">
        <v>0</v>
      </c>
      <c r="AV1282" s="109">
        <v>1.1280999999999999E-2</v>
      </c>
    </row>
    <row r="1283" spans="1:48" x14ac:dyDescent="0.3">
      <c r="A1283" s="9">
        <v>1282</v>
      </c>
      <c r="B1283" s="3">
        <v>42836</v>
      </c>
      <c r="C1283" s="112">
        <v>3.6987459999999999</v>
      </c>
      <c r="D1283" s="54">
        <v>1.1325E-2</v>
      </c>
      <c r="E1283" s="112">
        <v>1.8085E-2</v>
      </c>
      <c r="F1283" s="54">
        <v>3.2995190000000001</v>
      </c>
      <c r="G1283" s="54">
        <v>1.2176709999999999</v>
      </c>
      <c r="H1283" s="54">
        <v>3.7750750000000002</v>
      </c>
      <c r="I1283" s="54">
        <v>2.2676000000000002E-2</v>
      </c>
      <c r="J1283" s="54">
        <v>1.1986019999999999</v>
      </c>
      <c r="K1283" s="54">
        <v>0.91460900000000001</v>
      </c>
      <c r="L1283" s="54">
        <v>1.2363690000000001</v>
      </c>
      <c r="M1283" s="54">
        <v>0.11443399999999999</v>
      </c>
      <c r="N1283" s="54">
        <v>0</v>
      </c>
      <c r="O1283" s="54">
        <v>8.3674999999999999E-2</v>
      </c>
      <c r="P1283" s="54">
        <v>4.8976610000000003</v>
      </c>
      <c r="Q1283" s="54">
        <v>0</v>
      </c>
      <c r="R1283" s="54">
        <v>1.9664000000000001E-2</v>
      </c>
      <c r="S1283" s="54">
        <v>1.8724000000000001</v>
      </c>
      <c r="T1283" s="54">
        <v>1.8915000000000001E-2</v>
      </c>
      <c r="U1283" s="54">
        <v>0</v>
      </c>
      <c r="V1283" s="54">
        <v>0</v>
      </c>
      <c r="W1283" s="54">
        <v>1.192237</v>
      </c>
      <c r="X1283" s="54">
        <v>1.4670000000000001E-2</v>
      </c>
      <c r="Y1283" s="54">
        <v>1.0924399999999999</v>
      </c>
      <c r="Z1283" s="54">
        <v>0</v>
      </c>
      <c r="AA1283" s="54">
        <v>0</v>
      </c>
      <c r="AB1283" s="54">
        <v>0</v>
      </c>
      <c r="AC1283" s="54">
        <v>0</v>
      </c>
      <c r="AD1283" s="54">
        <v>0</v>
      </c>
      <c r="AE1283" s="54">
        <v>79.655783</v>
      </c>
      <c r="AF1283" s="54">
        <v>5.8473579999999998</v>
      </c>
      <c r="AG1283" s="53">
        <v>51.815798000000001</v>
      </c>
      <c r="AH1283" s="53">
        <v>3.1822999999999997E-2</v>
      </c>
      <c r="AI1283" s="54">
        <v>0</v>
      </c>
      <c r="AJ1283" s="54">
        <v>1.19265</v>
      </c>
      <c r="AK1283" s="53">
        <v>1.5488</v>
      </c>
      <c r="AL1283" s="53">
        <v>0</v>
      </c>
      <c r="AM1283" s="53">
        <v>1.5287E-2</v>
      </c>
      <c r="AN1283" s="53">
        <v>7.5769000000000003E-2</v>
      </c>
      <c r="AO1283" s="53">
        <v>0</v>
      </c>
      <c r="AP1283" s="53">
        <v>1.092387</v>
      </c>
      <c r="AQ1283" s="53">
        <v>1.091156</v>
      </c>
      <c r="AR1283" s="53">
        <v>1.8030999999999998E-2</v>
      </c>
      <c r="AS1283" s="53">
        <v>1.8450000000000001E-2</v>
      </c>
      <c r="AT1283" s="53">
        <v>0</v>
      </c>
      <c r="AU1283" s="109">
        <v>0</v>
      </c>
      <c r="AV1283" s="109">
        <v>1.128E-2</v>
      </c>
    </row>
    <row r="1284" spans="1:48" x14ac:dyDescent="0.3">
      <c r="A1284" s="9">
        <v>1283</v>
      </c>
      <c r="B1284" s="3">
        <v>42835</v>
      </c>
      <c r="C1284" s="112">
        <v>3.697597</v>
      </c>
      <c r="D1284" s="54">
        <v>1.1323E-2</v>
      </c>
      <c r="E1284" s="112">
        <v>1.8079999999999999E-2</v>
      </c>
      <c r="F1284" s="54">
        <v>3.257279</v>
      </c>
      <c r="G1284" s="54">
        <v>1.2148110000000001</v>
      </c>
      <c r="H1284" s="54">
        <v>3.7710629999999998</v>
      </c>
      <c r="I1284" s="54">
        <v>2.2883000000000001E-2</v>
      </c>
      <c r="J1284" s="54">
        <v>1.1627689999999999</v>
      </c>
      <c r="K1284" s="54">
        <v>0.89706900000000001</v>
      </c>
      <c r="L1284" s="54">
        <v>1.2352829999999999</v>
      </c>
      <c r="M1284" s="54">
        <v>0.114299</v>
      </c>
      <c r="N1284" s="54">
        <v>0</v>
      </c>
      <c r="O1284" s="54">
        <v>8.3650000000000002E-2</v>
      </c>
      <c r="P1284" s="54">
        <v>4.8937220000000003</v>
      </c>
      <c r="Q1284" s="54">
        <v>0</v>
      </c>
      <c r="R1284" s="54">
        <v>1.9123000000000001E-2</v>
      </c>
      <c r="S1284" s="54">
        <v>1.8215999999999999</v>
      </c>
      <c r="T1284" s="54">
        <v>1.9005000000000001E-2</v>
      </c>
      <c r="U1284" s="54">
        <v>0</v>
      </c>
      <c r="V1284" s="54">
        <v>0</v>
      </c>
      <c r="W1284" s="54">
        <v>1.1883239999999999</v>
      </c>
      <c r="X1284" s="54">
        <v>1.4664999999999999E-2</v>
      </c>
      <c r="Y1284" s="54">
        <v>1.0627300000000002</v>
      </c>
      <c r="Z1284" s="54">
        <v>0</v>
      </c>
      <c r="AA1284" s="54">
        <v>0</v>
      </c>
      <c r="AB1284" s="54">
        <v>0</v>
      </c>
      <c r="AC1284" s="54">
        <v>0</v>
      </c>
      <c r="AD1284" s="54">
        <v>0</v>
      </c>
      <c r="AE1284" s="54">
        <v>79.597863000000004</v>
      </c>
      <c r="AF1284" s="54">
        <v>5.7701539999999998</v>
      </c>
      <c r="AG1284" s="53">
        <v>51.774588999999999</v>
      </c>
      <c r="AH1284" s="53">
        <v>3.1801000000000003E-2</v>
      </c>
      <c r="AI1284" s="54">
        <v>0</v>
      </c>
      <c r="AJ1284" s="54">
        <v>1.186893</v>
      </c>
      <c r="AK1284" s="53">
        <v>1.5578000000000001</v>
      </c>
      <c r="AL1284" s="53">
        <v>0</v>
      </c>
      <c r="AM1284" s="53">
        <v>1.5271E-2</v>
      </c>
      <c r="AN1284" s="53">
        <v>7.5262999999999997E-2</v>
      </c>
      <c r="AO1284" s="53">
        <v>0</v>
      </c>
      <c r="AP1284" s="53">
        <v>1.092387</v>
      </c>
      <c r="AQ1284" s="53">
        <v>1.091156</v>
      </c>
      <c r="AR1284" s="53">
        <v>1.8030999999999998E-2</v>
      </c>
      <c r="AS1284" s="53">
        <v>1.8450000000000001E-2</v>
      </c>
      <c r="AT1284" s="53">
        <v>0</v>
      </c>
      <c r="AU1284" s="109">
        <v>0</v>
      </c>
      <c r="AV1284" s="109">
        <v>1.1221999999999999E-2</v>
      </c>
    </row>
    <row r="1285" spans="1:48" x14ac:dyDescent="0.3">
      <c r="A1285" s="9">
        <v>1284</v>
      </c>
      <c r="B1285" s="3">
        <v>42832</v>
      </c>
      <c r="C1285" s="112">
        <v>3.6941989999999998</v>
      </c>
      <c r="D1285" s="54">
        <v>1.1313999999999999E-2</v>
      </c>
      <c r="E1285" s="112">
        <v>1.8061000000000001E-2</v>
      </c>
      <c r="F1285" s="54">
        <v>3.2589440000000001</v>
      </c>
      <c r="G1285" s="54">
        <v>1.2141500000000001</v>
      </c>
      <c r="H1285" s="54">
        <v>3.756596</v>
      </c>
      <c r="I1285" s="54">
        <v>2.2629E-2</v>
      </c>
      <c r="J1285" s="54">
        <v>1.165818</v>
      </c>
      <c r="K1285" s="54">
        <v>0.89940600000000004</v>
      </c>
      <c r="L1285" s="54">
        <v>1.235039</v>
      </c>
      <c r="M1285" s="54">
        <v>0.1142</v>
      </c>
      <c r="N1285" s="54">
        <v>0</v>
      </c>
      <c r="O1285" s="54">
        <v>8.3501000000000006E-2</v>
      </c>
      <c r="P1285" s="54">
        <v>4.8901950000000003</v>
      </c>
      <c r="Q1285" s="54">
        <v>0</v>
      </c>
      <c r="R1285" s="54">
        <v>1.9162999999999999E-2</v>
      </c>
      <c r="S1285" s="54">
        <v>1.8270999999999999</v>
      </c>
      <c r="T1285" s="54">
        <v>1.8935E-2</v>
      </c>
      <c r="U1285" s="54">
        <v>0</v>
      </c>
      <c r="V1285" s="54">
        <v>0</v>
      </c>
      <c r="W1285" s="54">
        <v>1.1838299999999999</v>
      </c>
      <c r="X1285" s="54">
        <v>1.4652E-2</v>
      </c>
      <c r="Y1285" s="54">
        <v>1.06619</v>
      </c>
      <c r="Z1285" s="54">
        <v>0</v>
      </c>
      <c r="AA1285" s="54">
        <v>0</v>
      </c>
      <c r="AB1285" s="54">
        <v>0</v>
      </c>
      <c r="AC1285" s="54">
        <v>0</v>
      </c>
      <c r="AD1285" s="54">
        <v>0</v>
      </c>
      <c r="AE1285" s="54">
        <v>79.54016</v>
      </c>
      <c r="AF1285" s="54">
        <v>5.772589</v>
      </c>
      <c r="AG1285" s="53">
        <v>51.749332000000003</v>
      </c>
      <c r="AH1285" s="53">
        <v>3.1753999999999998E-2</v>
      </c>
      <c r="AI1285" s="54">
        <v>0</v>
      </c>
      <c r="AJ1285" s="54">
        <v>1.18225</v>
      </c>
      <c r="AK1285" s="53">
        <v>1.5618000000000001</v>
      </c>
      <c r="AL1285" s="53">
        <v>0</v>
      </c>
      <c r="AM1285" s="53">
        <v>1.5295E-2</v>
      </c>
      <c r="AN1285" s="53">
        <v>7.5429999999999997E-2</v>
      </c>
      <c r="AO1285" s="53">
        <v>0</v>
      </c>
      <c r="AP1285" s="53">
        <v>1.092387</v>
      </c>
      <c r="AQ1285" s="53">
        <v>1.091156</v>
      </c>
      <c r="AR1285" s="53">
        <v>1.8030999999999998E-2</v>
      </c>
      <c r="AS1285" s="53">
        <v>1.8450000000000001E-2</v>
      </c>
      <c r="AT1285" s="53">
        <v>0</v>
      </c>
      <c r="AU1285" s="109">
        <v>0</v>
      </c>
      <c r="AV1285" s="109">
        <v>1.1169E-2</v>
      </c>
    </row>
    <row r="1286" spans="1:48" x14ac:dyDescent="0.3">
      <c r="A1286" s="9">
        <v>1285</v>
      </c>
      <c r="B1286" s="3">
        <v>42831</v>
      </c>
      <c r="C1286" s="112">
        <v>3.6935099999999998</v>
      </c>
      <c r="D1286" s="54">
        <v>1.1311999999999999E-2</v>
      </c>
      <c r="E1286" s="112">
        <v>1.8054000000000001E-2</v>
      </c>
      <c r="F1286" s="54">
        <v>3.2641909999999998</v>
      </c>
      <c r="G1286" s="54">
        <v>1.213497</v>
      </c>
      <c r="H1286" s="54">
        <v>3.7218749999999998</v>
      </c>
      <c r="I1286" s="54">
        <v>2.2394000000000001E-2</v>
      </c>
      <c r="J1286" s="54">
        <v>1.1700839999999999</v>
      </c>
      <c r="K1286" s="54">
        <v>0.90178100000000005</v>
      </c>
      <c r="L1286" s="54">
        <v>1.233743</v>
      </c>
      <c r="M1286" s="54">
        <v>0.11419600000000001</v>
      </c>
      <c r="N1286" s="54">
        <v>0</v>
      </c>
      <c r="O1286" s="54">
        <v>8.3477999999999997E-2</v>
      </c>
      <c r="P1286" s="54">
        <v>4.8910660000000004</v>
      </c>
      <c r="Q1286" s="54">
        <v>0</v>
      </c>
      <c r="R1286" s="54">
        <v>1.917E-2</v>
      </c>
      <c r="S1286" s="54">
        <v>1.8301999999999998</v>
      </c>
      <c r="T1286" s="54">
        <v>1.8853999999999999E-2</v>
      </c>
      <c r="U1286" s="54">
        <v>0</v>
      </c>
      <c r="V1286" s="54">
        <v>0</v>
      </c>
      <c r="W1286" s="54">
        <v>1.177721</v>
      </c>
      <c r="X1286" s="54">
        <v>1.4647E-2</v>
      </c>
      <c r="Y1286" s="54">
        <v>1.0680499999999999</v>
      </c>
      <c r="Z1286" s="54">
        <v>0</v>
      </c>
      <c r="AA1286" s="54">
        <v>0</v>
      </c>
      <c r="AB1286" s="54">
        <v>0</v>
      </c>
      <c r="AC1286" s="54">
        <v>0</v>
      </c>
      <c r="AD1286" s="54">
        <v>0</v>
      </c>
      <c r="AE1286" s="54">
        <v>79.555813999999998</v>
      </c>
      <c r="AF1286" s="54">
        <v>5.7839349999999996</v>
      </c>
      <c r="AG1286" s="53">
        <v>51.691400999999999</v>
      </c>
      <c r="AH1286" s="53">
        <v>3.1757000000000001E-2</v>
      </c>
      <c r="AI1286" s="54">
        <v>0</v>
      </c>
      <c r="AJ1286" s="54">
        <v>1.1746099999999999</v>
      </c>
      <c r="AK1286" s="53">
        <v>1.5610000000000002</v>
      </c>
      <c r="AL1286" s="53">
        <v>0</v>
      </c>
      <c r="AM1286" s="53">
        <v>1.5198E-2</v>
      </c>
      <c r="AN1286" s="53">
        <v>7.5370000000000006E-2</v>
      </c>
      <c r="AO1286" s="53">
        <v>0</v>
      </c>
      <c r="AP1286" s="53">
        <v>1.092387</v>
      </c>
      <c r="AQ1286" s="53">
        <v>1.091156</v>
      </c>
      <c r="AR1286" s="53">
        <v>1.8030999999999998E-2</v>
      </c>
      <c r="AS1286" s="53">
        <v>1.8450000000000001E-2</v>
      </c>
      <c r="AT1286" s="53">
        <v>0</v>
      </c>
      <c r="AU1286" s="109">
        <v>0</v>
      </c>
      <c r="AV1286" s="109">
        <v>1.1046E-2</v>
      </c>
    </row>
    <row r="1287" spans="1:48" x14ac:dyDescent="0.3">
      <c r="A1287" s="9">
        <v>1286</v>
      </c>
      <c r="B1287" s="3">
        <v>42830</v>
      </c>
      <c r="C1287" s="112">
        <v>3.6924199999999998</v>
      </c>
      <c r="D1287" s="54">
        <v>1.1313E-2</v>
      </c>
      <c r="E1287" s="112">
        <v>1.8048999999999999E-2</v>
      </c>
      <c r="F1287" s="54">
        <v>3.2514690000000002</v>
      </c>
      <c r="G1287" s="54">
        <v>1.210302</v>
      </c>
      <c r="H1287" s="54">
        <v>3.685746</v>
      </c>
      <c r="I1287" s="54">
        <v>2.2315999999999999E-2</v>
      </c>
      <c r="J1287" s="54">
        <v>1.158326</v>
      </c>
      <c r="K1287" s="54">
        <v>0.89445600000000003</v>
      </c>
      <c r="L1287" s="54">
        <v>1.2319789999999999</v>
      </c>
      <c r="M1287" s="54">
        <v>0.114229</v>
      </c>
      <c r="N1287" s="54">
        <v>0</v>
      </c>
      <c r="O1287" s="54">
        <v>8.3452999999999999E-2</v>
      </c>
      <c r="P1287" s="54">
        <v>4.8911009999999999</v>
      </c>
      <c r="Q1287" s="54">
        <v>0</v>
      </c>
      <c r="R1287" s="54">
        <v>1.9005999999999999E-2</v>
      </c>
      <c r="S1287" s="54">
        <v>1.8073999999999999</v>
      </c>
      <c r="T1287" s="54">
        <v>1.8679999999999999E-2</v>
      </c>
      <c r="U1287" s="54">
        <v>0</v>
      </c>
      <c r="V1287" s="54">
        <v>0</v>
      </c>
      <c r="W1287" s="54">
        <v>1.17502</v>
      </c>
      <c r="X1287" s="54">
        <v>1.4643E-2</v>
      </c>
      <c r="Y1287" s="54">
        <v>1.0548</v>
      </c>
      <c r="Z1287" s="54">
        <v>0</v>
      </c>
      <c r="AA1287" s="54">
        <v>0</v>
      </c>
      <c r="AB1287" s="54">
        <v>0</v>
      </c>
      <c r="AC1287" s="54">
        <v>0</v>
      </c>
      <c r="AD1287" s="54">
        <v>0</v>
      </c>
      <c r="AE1287" s="54">
        <v>79.550915000000003</v>
      </c>
      <c r="AF1287" s="54">
        <v>5.7563339999999998</v>
      </c>
      <c r="AG1287" s="53">
        <v>51.648184000000001</v>
      </c>
      <c r="AH1287" s="53">
        <v>3.1718999999999997E-2</v>
      </c>
      <c r="AI1287" s="54">
        <v>0</v>
      </c>
      <c r="AJ1287" s="54">
        <v>1.172655</v>
      </c>
      <c r="AK1287" s="53">
        <v>1.5549999999999999</v>
      </c>
      <c r="AL1287" s="53">
        <v>0</v>
      </c>
      <c r="AM1287" s="53">
        <v>1.4806E-2</v>
      </c>
      <c r="AN1287" s="53">
        <v>7.5114E-2</v>
      </c>
      <c r="AO1287" s="53">
        <v>0</v>
      </c>
      <c r="AP1287" s="53">
        <v>1.092387</v>
      </c>
      <c r="AQ1287" s="53">
        <v>1.091156</v>
      </c>
      <c r="AR1287" s="53">
        <v>1.8030999999999998E-2</v>
      </c>
      <c r="AS1287" s="53">
        <v>1.8450000000000001E-2</v>
      </c>
      <c r="AT1287" s="53">
        <v>0</v>
      </c>
      <c r="AU1287" s="109">
        <v>0</v>
      </c>
      <c r="AV1287" s="109">
        <v>1.0913000000000001E-2</v>
      </c>
    </row>
    <row r="1288" spans="1:48" x14ac:dyDescent="0.3">
      <c r="A1288" s="9">
        <v>1287</v>
      </c>
      <c r="B1288" s="3">
        <v>42829</v>
      </c>
      <c r="C1288" s="112">
        <v>3.6912720000000001</v>
      </c>
      <c r="D1288" s="54">
        <v>1.1309E-2</v>
      </c>
      <c r="E1288" s="112">
        <v>1.8043E-2</v>
      </c>
      <c r="F1288" s="54">
        <v>3.2432259999999999</v>
      </c>
      <c r="G1288" s="54">
        <v>1.2081770000000001</v>
      </c>
      <c r="H1288" s="54">
        <v>3.674903</v>
      </c>
      <c r="I1288" s="54">
        <v>2.2068000000000001E-2</v>
      </c>
      <c r="J1288" s="54">
        <v>1.15279</v>
      </c>
      <c r="K1288" s="54">
        <v>0.88744100000000004</v>
      </c>
      <c r="L1288" s="54">
        <v>1.231053</v>
      </c>
      <c r="M1288" s="54">
        <v>0.114208</v>
      </c>
      <c r="N1288" s="54">
        <v>0</v>
      </c>
      <c r="O1288" s="54">
        <v>8.3428000000000002E-2</v>
      </c>
      <c r="P1288" s="54">
        <v>4.8882110000000001</v>
      </c>
      <c r="Q1288" s="54">
        <v>0</v>
      </c>
      <c r="R1288" s="54">
        <v>1.8846999999999999E-2</v>
      </c>
      <c r="S1288" s="54">
        <v>1.796</v>
      </c>
      <c r="T1288" s="54">
        <v>1.8596000000000001E-2</v>
      </c>
      <c r="U1288" s="54">
        <v>0</v>
      </c>
      <c r="V1288" s="54">
        <v>0</v>
      </c>
      <c r="W1288" s="54">
        <v>1.1741600000000001</v>
      </c>
      <c r="X1288" s="54">
        <v>1.4637000000000001E-2</v>
      </c>
      <c r="Y1288" s="54">
        <v>1.0481</v>
      </c>
      <c r="Z1288" s="54">
        <v>0</v>
      </c>
      <c r="AA1288" s="54">
        <v>0</v>
      </c>
      <c r="AB1288" s="54">
        <v>0</v>
      </c>
      <c r="AC1288" s="54">
        <v>0</v>
      </c>
      <c r="AD1288" s="54">
        <v>0</v>
      </c>
      <c r="AE1288" s="54">
        <v>79.504407999999998</v>
      </c>
      <c r="AF1288" s="54">
        <v>5.7338259999999996</v>
      </c>
      <c r="AG1288" s="53">
        <v>51.653187000000003</v>
      </c>
      <c r="AH1288" s="53">
        <v>3.1642999999999998E-2</v>
      </c>
      <c r="AI1288" s="54">
        <v>0</v>
      </c>
      <c r="AJ1288" s="54">
        <v>1.1723239999999999</v>
      </c>
      <c r="AK1288" s="53">
        <v>1.5463</v>
      </c>
      <c r="AL1288" s="53">
        <v>0</v>
      </c>
      <c r="AM1288" s="53">
        <v>1.482E-2</v>
      </c>
      <c r="AN1288" s="53">
        <v>7.4597999999999998E-2</v>
      </c>
      <c r="AO1288" s="53">
        <v>0</v>
      </c>
      <c r="AP1288" s="53">
        <v>1.091899</v>
      </c>
      <c r="AQ1288" s="53">
        <v>1.091156</v>
      </c>
      <c r="AR1288" s="53">
        <v>1.8034000000000001E-2</v>
      </c>
      <c r="AS1288" s="53">
        <v>1.8430999999999999E-2</v>
      </c>
      <c r="AT1288" s="53">
        <v>0</v>
      </c>
      <c r="AU1288" s="109">
        <v>0</v>
      </c>
      <c r="AV1288" s="109">
        <v>1.0831E-2</v>
      </c>
    </row>
    <row r="1289" spans="1:48" x14ac:dyDescent="0.3">
      <c r="A1289" s="9">
        <v>1288</v>
      </c>
      <c r="B1289" s="3">
        <v>42828</v>
      </c>
      <c r="C1289" s="112">
        <v>3.6904119999999998</v>
      </c>
      <c r="D1289" s="54">
        <v>1.1306E-2</v>
      </c>
      <c r="E1289" s="112">
        <v>1.8036E-2</v>
      </c>
      <c r="F1289" s="54">
        <v>3.2444280000000001</v>
      </c>
      <c r="G1289" s="54">
        <v>1.20767</v>
      </c>
      <c r="H1289" s="54">
        <v>3.6709489999999998</v>
      </c>
      <c r="I1289" s="54">
        <v>2.2013999999999999E-2</v>
      </c>
      <c r="J1289" s="54">
        <v>1.1532089999999999</v>
      </c>
      <c r="K1289" s="54">
        <v>0.88234500000000005</v>
      </c>
      <c r="L1289" s="54">
        <v>1.2305299999999999</v>
      </c>
      <c r="M1289" s="54">
        <v>0.114107</v>
      </c>
      <c r="N1289" s="54">
        <v>0</v>
      </c>
      <c r="O1289" s="54">
        <v>8.3402000000000004E-2</v>
      </c>
      <c r="P1289" s="54">
        <v>4.8874700000000004</v>
      </c>
      <c r="Q1289" s="54">
        <v>0</v>
      </c>
      <c r="R1289" s="54">
        <v>1.8786000000000001E-2</v>
      </c>
      <c r="S1289" s="54">
        <v>1.7961999999999998</v>
      </c>
      <c r="T1289" s="54">
        <v>1.8426999999999999E-2</v>
      </c>
      <c r="U1289" s="54">
        <v>0</v>
      </c>
      <c r="V1289" s="54">
        <v>0</v>
      </c>
      <c r="W1289" s="54">
        <v>1.1740219999999999</v>
      </c>
      <c r="X1289" s="54">
        <v>1.4626E-2</v>
      </c>
      <c r="Y1289" s="54">
        <v>1.04819</v>
      </c>
      <c r="Z1289" s="54">
        <v>0</v>
      </c>
      <c r="AA1289" s="54">
        <v>0</v>
      </c>
      <c r="AB1289" s="54">
        <v>0</v>
      </c>
      <c r="AC1289" s="54">
        <v>0</v>
      </c>
      <c r="AD1289" s="54">
        <v>0</v>
      </c>
      <c r="AE1289" s="54">
        <v>79.510448999999994</v>
      </c>
      <c r="AF1289" s="54">
        <v>5.7344169999999997</v>
      </c>
      <c r="AG1289" s="53">
        <v>51.637307</v>
      </c>
      <c r="AH1289" s="53">
        <v>3.1597E-2</v>
      </c>
      <c r="AI1289" s="54">
        <v>0</v>
      </c>
      <c r="AJ1289" s="54">
        <v>1.1723209999999999</v>
      </c>
      <c r="AK1289" s="53">
        <v>1.5427</v>
      </c>
      <c r="AL1289" s="53">
        <v>0</v>
      </c>
      <c r="AM1289" s="53">
        <v>1.4803999999999999E-2</v>
      </c>
      <c r="AN1289" s="53">
        <v>7.4482000000000007E-2</v>
      </c>
      <c r="AO1289" s="53">
        <v>0</v>
      </c>
      <c r="AP1289" s="53">
        <v>1.091899</v>
      </c>
      <c r="AQ1289" s="53">
        <v>1.091156</v>
      </c>
      <c r="AR1289" s="53">
        <v>1.8034000000000001E-2</v>
      </c>
      <c r="AS1289" s="53">
        <v>1.8430999999999999E-2</v>
      </c>
      <c r="AT1289" s="53">
        <v>0</v>
      </c>
      <c r="AU1289" s="109">
        <v>0</v>
      </c>
      <c r="AV1289" s="109">
        <v>1.0872E-2</v>
      </c>
    </row>
    <row r="1290" spans="1:48" x14ac:dyDescent="0.3">
      <c r="A1290" s="9">
        <v>1289</v>
      </c>
      <c r="B1290" s="3">
        <v>42825</v>
      </c>
      <c r="C1290" s="112">
        <v>3.6870250000000002</v>
      </c>
      <c r="D1290" s="54">
        <v>1.1292999999999999E-2</v>
      </c>
      <c r="E1290" s="112">
        <v>1.8017999999999999E-2</v>
      </c>
      <c r="F1290" s="54">
        <v>3.2464629999999999</v>
      </c>
      <c r="G1290" s="54">
        <v>1.2068540000000001</v>
      </c>
      <c r="H1290" s="54">
        <v>3.672434</v>
      </c>
      <c r="I1290" s="54">
        <v>2.2145000000000001E-2</v>
      </c>
      <c r="J1290" s="54">
        <v>1.1557280000000001</v>
      </c>
      <c r="K1290" s="54">
        <v>0.883521</v>
      </c>
      <c r="L1290" s="54">
        <v>1.2300150000000001</v>
      </c>
      <c r="M1290" s="54">
        <v>0.114077</v>
      </c>
      <c r="N1290" s="54">
        <v>0</v>
      </c>
      <c r="O1290" s="54">
        <v>8.3330000000000001E-2</v>
      </c>
      <c r="P1290" s="54">
        <v>4.8819879999999998</v>
      </c>
      <c r="Q1290" s="54">
        <v>0</v>
      </c>
      <c r="R1290" s="54">
        <v>1.882E-2</v>
      </c>
      <c r="S1290" s="54">
        <v>1.8002</v>
      </c>
      <c r="T1290" s="54">
        <v>1.8519999999999998E-2</v>
      </c>
      <c r="U1290" s="54">
        <v>0</v>
      </c>
      <c r="V1290" s="54">
        <v>0</v>
      </c>
      <c r="W1290" s="54">
        <v>1.1732400000000001</v>
      </c>
      <c r="X1290" s="54">
        <v>1.4621E-2</v>
      </c>
      <c r="Y1290" s="54">
        <v>1.05064</v>
      </c>
      <c r="Z1290" s="54">
        <v>0</v>
      </c>
      <c r="AA1290" s="54">
        <v>0</v>
      </c>
      <c r="AB1290" s="54">
        <v>0</v>
      </c>
      <c r="AC1290" s="54">
        <v>0</v>
      </c>
      <c r="AD1290" s="54">
        <v>0</v>
      </c>
      <c r="AE1290" s="54">
        <v>79.438359000000005</v>
      </c>
      <c r="AF1290" s="54">
        <v>5.7315610000000001</v>
      </c>
      <c r="AG1290" s="53">
        <v>51.623472</v>
      </c>
      <c r="AH1290" s="53">
        <v>3.1546999999999999E-2</v>
      </c>
      <c r="AI1290" s="54">
        <v>0</v>
      </c>
      <c r="AJ1290" s="54">
        <v>1.171632</v>
      </c>
      <c r="AK1290" s="53">
        <v>1.5385</v>
      </c>
      <c r="AL1290" s="53">
        <v>0</v>
      </c>
      <c r="AM1290" s="53">
        <v>1.4844E-2</v>
      </c>
      <c r="AN1290" s="53">
        <v>7.4326000000000003E-2</v>
      </c>
      <c r="AO1290" s="53">
        <v>0</v>
      </c>
      <c r="AP1290" s="53">
        <v>1.092257</v>
      </c>
      <c r="AQ1290" s="53">
        <v>1.091156</v>
      </c>
      <c r="AR1290" s="53">
        <v>1.8023000000000001E-2</v>
      </c>
      <c r="AS1290" s="53">
        <v>1.8407E-2</v>
      </c>
      <c r="AT1290" s="53">
        <v>0</v>
      </c>
      <c r="AU1290" s="109">
        <v>0</v>
      </c>
      <c r="AV1290" s="109">
        <v>1.0884E-2</v>
      </c>
    </row>
    <row r="1291" spans="1:48" x14ac:dyDescent="0.3">
      <c r="A1291" s="9">
        <v>1290</v>
      </c>
      <c r="B1291" s="3">
        <v>42824</v>
      </c>
      <c r="C1291" s="112">
        <v>3.6859250000000001</v>
      </c>
      <c r="D1291" s="54">
        <v>1.1289E-2</v>
      </c>
      <c r="E1291" s="112">
        <v>1.8012E-2</v>
      </c>
      <c r="F1291" s="54">
        <v>3.2432249999999998</v>
      </c>
      <c r="G1291" s="54">
        <v>1.2058880000000001</v>
      </c>
      <c r="H1291" s="54">
        <v>3.6708259999999999</v>
      </c>
      <c r="I1291" s="54">
        <v>2.2231999999999998E-2</v>
      </c>
      <c r="J1291" s="54">
        <v>1.1530940000000001</v>
      </c>
      <c r="K1291" s="54">
        <v>0.88329999999999997</v>
      </c>
      <c r="L1291" s="54">
        <v>1.2283059999999999</v>
      </c>
      <c r="M1291" s="54">
        <v>0.113966</v>
      </c>
      <c r="N1291" s="54">
        <v>0</v>
      </c>
      <c r="O1291" s="54">
        <v>8.3307000000000006E-2</v>
      </c>
      <c r="P1291" s="54">
        <v>4.877472</v>
      </c>
      <c r="Q1291" s="54">
        <v>0</v>
      </c>
      <c r="R1291" s="54">
        <v>1.8792E-2</v>
      </c>
      <c r="S1291" s="54">
        <v>1.798</v>
      </c>
      <c r="T1291" s="54">
        <v>1.8623000000000001E-2</v>
      </c>
      <c r="U1291" s="54">
        <v>0</v>
      </c>
      <c r="V1291" s="54">
        <v>0</v>
      </c>
      <c r="W1291" s="54">
        <v>1.1742600000000001</v>
      </c>
      <c r="X1291" s="54">
        <v>1.4618000000000001E-2</v>
      </c>
      <c r="Y1291" s="54">
        <v>1.0494000000000001</v>
      </c>
      <c r="Z1291" s="54">
        <v>0</v>
      </c>
      <c r="AA1291" s="54">
        <v>0</v>
      </c>
      <c r="AB1291" s="54">
        <v>0</v>
      </c>
      <c r="AC1291" s="54">
        <v>0</v>
      </c>
      <c r="AD1291" s="54">
        <v>0</v>
      </c>
      <c r="AE1291" s="54">
        <v>79.359150999999997</v>
      </c>
      <c r="AF1291" s="54">
        <v>5.7247450000000004</v>
      </c>
      <c r="AG1291" s="53">
        <v>51.564914000000002</v>
      </c>
      <c r="AH1291" s="53">
        <v>3.1567999999999999E-2</v>
      </c>
      <c r="AI1291" s="54">
        <v>0</v>
      </c>
      <c r="AJ1291" s="54">
        <v>1.171578</v>
      </c>
      <c r="AK1291" s="53">
        <v>1.5398000000000001</v>
      </c>
      <c r="AL1291" s="53">
        <v>0</v>
      </c>
      <c r="AM1291" s="53">
        <v>1.4749E-2</v>
      </c>
      <c r="AN1291" s="53">
        <v>7.4320999999999998E-2</v>
      </c>
      <c r="AO1291" s="53">
        <v>0</v>
      </c>
      <c r="AP1291" s="53">
        <v>1.092257</v>
      </c>
      <c r="AQ1291" s="53">
        <v>1.083224</v>
      </c>
      <c r="AR1291" s="53">
        <v>1.8023000000000001E-2</v>
      </c>
      <c r="AS1291" s="53">
        <v>1.8407E-2</v>
      </c>
      <c r="AT1291" s="53">
        <v>0</v>
      </c>
      <c r="AU1291" s="109">
        <v>0</v>
      </c>
      <c r="AV1291" s="109">
        <v>1.0848999999999999E-2</v>
      </c>
    </row>
    <row r="1292" spans="1:48" x14ac:dyDescent="0.3">
      <c r="A1292" s="9">
        <v>1291</v>
      </c>
      <c r="B1292" s="3">
        <v>42823</v>
      </c>
      <c r="C1292" s="112">
        <v>3.684774</v>
      </c>
      <c r="D1292" s="54">
        <v>1.1292999999999999E-2</v>
      </c>
      <c r="E1292" s="112">
        <v>1.8006000000000001E-2</v>
      </c>
      <c r="F1292" s="54">
        <v>3.2585280000000001</v>
      </c>
      <c r="G1292" s="54">
        <v>1.205104</v>
      </c>
      <c r="H1292" s="54">
        <v>3.661626</v>
      </c>
      <c r="I1292" s="54">
        <v>2.2127000000000001E-2</v>
      </c>
      <c r="J1292" s="54">
        <v>1.161956</v>
      </c>
      <c r="K1292" s="54">
        <v>0.88456599999999996</v>
      </c>
      <c r="L1292" s="54">
        <v>1.228685</v>
      </c>
      <c r="M1292" s="54">
        <v>0.11401</v>
      </c>
      <c r="N1292" s="54">
        <v>0</v>
      </c>
      <c r="O1292" s="54">
        <v>8.3281999999999995E-2</v>
      </c>
      <c r="P1292" s="54">
        <v>4.8800020000000002</v>
      </c>
      <c r="Q1292" s="54">
        <v>0</v>
      </c>
      <c r="R1292" s="54">
        <v>1.8998000000000001E-2</v>
      </c>
      <c r="S1292" s="54">
        <v>1.8119000000000001</v>
      </c>
      <c r="T1292" s="54">
        <v>1.8335000000000001E-2</v>
      </c>
      <c r="U1292" s="54">
        <v>0</v>
      </c>
      <c r="V1292" s="54">
        <v>0</v>
      </c>
      <c r="W1292" s="54">
        <v>1.171562</v>
      </c>
      <c r="X1292" s="54">
        <v>1.4612999999999999E-2</v>
      </c>
      <c r="Y1292" s="54">
        <v>1.0572299999999999</v>
      </c>
      <c r="Z1292" s="54">
        <v>0</v>
      </c>
      <c r="AA1292" s="54">
        <v>0</v>
      </c>
      <c r="AB1292" s="54">
        <v>0</v>
      </c>
      <c r="AC1292" s="54">
        <v>0</v>
      </c>
      <c r="AD1292" s="54">
        <v>0</v>
      </c>
      <c r="AE1292" s="54">
        <v>79.414373999999995</v>
      </c>
      <c r="AF1292" s="54">
        <v>5.7507419999999998</v>
      </c>
      <c r="AG1292" s="53">
        <v>51.614631000000003</v>
      </c>
      <c r="AH1292" s="53">
        <v>3.1516000000000002E-2</v>
      </c>
      <c r="AI1292" s="54">
        <v>0</v>
      </c>
      <c r="AJ1292" s="54">
        <v>1.170407</v>
      </c>
      <c r="AK1292" s="53">
        <v>1.5374000000000001</v>
      </c>
      <c r="AL1292" s="53">
        <v>0</v>
      </c>
      <c r="AM1292" s="53">
        <v>1.4518E-2</v>
      </c>
      <c r="AN1292" s="53">
        <v>7.4662999999999993E-2</v>
      </c>
      <c r="AO1292" s="53">
        <v>0</v>
      </c>
      <c r="AP1292" s="53">
        <v>1.092257</v>
      </c>
      <c r="AQ1292" s="53">
        <v>1.083224</v>
      </c>
      <c r="AR1292" s="53">
        <v>1.8023000000000001E-2</v>
      </c>
      <c r="AS1292" s="53">
        <v>1.8407E-2</v>
      </c>
      <c r="AT1292" s="53">
        <v>0</v>
      </c>
      <c r="AU1292" s="109">
        <v>0</v>
      </c>
      <c r="AV1292" s="109">
        <v>1.0706E-2</v>
      </c>
    </row>
    <row r="1293" spans="1:48" x14ac:dyDescent="0.3">
      <c r="A1293" s="9">
        <v>1292</v>
      </c>
      <c r="B1293" s="3">
        <v>42822</v>
      </c>
      <c r="C1293" s="112">
        <v>3.6839240000000002</v>
      </c>
      <c r="D1293" s="54">
        <v>1.129E-2</v>
      </c>
      <c r="E1293" s="112">
        <v>1.7999999999999999E-2</v>
      </c>
      <c r="F1293" s="54">
        <v>3.2531240000000001</v>
      </c>
      <c r="G1293" s="54">
        <v>1.2023919999999999</v>
      </c>
      <c r="H1293" s="54">
        <v>3.6371410000000002</v>
      </c>
      <c r="I1293" s="54">
        <v>2.1971999999999998E-2</v>
      </c>
      <c r="J1293" s="54">
        <v>1.152523</v>
      </c>
      <c r="K1293" s="54">
        <v>0.88322699999999998</v>
      </c>
      <c r="L1293" s="54">
        <v>1.2258119999999999</v>
      </c>
      <c r="M1293" s="54">
        <v>0.114038</v>
      </c>
      <c r="N1293" s="54">
        <v>0</v>
      </c>
      <c r="O1293" s="54">
        <v>8.3257999999999999E-2</v>
      </c>
      <c r="P1293" s="54">
        <v>4.8792650000000002</v>
      </c>
      <c r="Q1293" s="54">
        <v>0</v>
      </c>
      <c r="R1293" s="54">
        <v>1.8911000000000001E-2</v>
      </c>
      <c r="S1293" s="54">
        <v>1.8041999999999998</v>
      </c>
      <c r="T1293" s="54">
        <v>1.814E-2</v>
      </c>
      <c r="U1293" s="54">
        <v>0</v>
      </c>
      <c r="V1293" s="54">
        <v>0</v>
      </c>
      <c r="W1293" s="54">
        <v>1.173427</v>
      </c>
      <c r="X1293" s="54">
        <v>1.4607999999999999E-2</v>
      </c>
      <c r="Y1293" s="54">
        <v>1.05277</v>
      </c>
      <c r="Z1293" s="54">
        <v>0</v>
      </c>
      <c r="AA1293" s="54">
        <v>0</v>
      </c>
      <c r="AB1293" s="54">
        <v>0</v>
      </c>
      <c r="AC1293" s="54">
        <v>0</v>
      </c>
      <c r="AD1293" s="54">
        <v>0</v>
      </c>
      <c r="AE1293" s="54">
        <v>79.412578999999994</v>
      </c>
      <c r="AF1293" s="54">
        <v>5.7369329999999996</v>
      </c>
      <c r="AG1293" s="53">
        <v>51.581609999999998</v>
      </c>
      <c r="AH1293" s="53">
        <v>3.1517999999999997E-2</v>
      </c>
      <c r="AI1293" s="54">
        <v>0</v>
      </c>
      <c r="AJ1293" s="54">
        <v>1.1724699999999999</v>
      </c>
      <c r="AK1293" s="53">
        <v>1.5367999999999999</v>
      </c>
      <c r="AL1293" s="53">
        <v>0</v>
      </c>
      <c r="AM1293" s="53">
        <v>1.4274999999999999E-2</v>
      </c>
      <c r="AN1293" s="53">
        <v>7.4561000000000002E-2</v>
      </c>
      <c r="AO1293" s="53">
        <v>0</v>
      </c>
      <c r="AP1293" s="53">
        <v>1.077223</v>
      </c>
      <c r="AQ1293" s="53">
        <v>1.083224</v>
      </c>
      <c r="AR1293" s="53">
        <v>1.7940000000000001E-2</v>
      </c>
      <c r="AS1293" s="53">
        <v>1.8359E-2</v>
      </c>
      <c r="AT1293" s="53">
        <v>0</v>
      </c>
      <c r="AU1293" s="109">
        <v>0</v>
      </c>
      <c r="AV1293" s="109">
        <v>1.0577E-2</v>
      </c>
    </row>
    <row r="1294" spans="1:48" x14ac:dyDescent="0.3">
      <c r="A1294" s="9">
        <v>1293</v>
      </c>
      <c r="B1294" s="3">
        <v>42821</v>
      </c>
      <c r="C1294" s="112">
        <v>3.6828110000000001</v>
      </c>
      <c r="D1294" s="54">
        <v>1.1285999999999999E-2</v>
      </c>
      <c r="E1294" s="112">
        <v>1.7992000000000001E-2</v>
      </c>
      <c r="F1294" s="54">
        <v>3.2572540000000001</v>
      </c>
      <c r="G1294" s="54">
        <v>1.2035640000000001</v>
      </c>
      <c r="H1294" s="54">
        <v>3.6594099999999998</v>
      </c>
      <c r="I1294" s="54">
        <v>2.1937999999999999E-2</v>
      </c>
      <c r="J1294" s="54">
        <v>1.1596850000000001</v>
      </c>
      <c r="K1294" s="54">
        <v>0.88761199999999996</v>
      </c>
      <c r="L1294" s="54">
        <v>1.2268239999999999</v>
      </c>
      <c r="M1294" s="54">
        <v>0.114</v>
      </c>
      <c r="N1294" s="54">
        <v>0</v>
      </c>
      <c r="O1294" s="54">
        <v>8.3234000000000002E-2</v>
      </c>
      <c r="P1294" s="54">
        <v>4.8772960000000003</v>
      </c>
      <c r="Q1294" s="54">
        <v>0</v>
      </c>
      <c r="R1294" s="54">
        <v>1.8974999999999999E-2</v>
      </c>
      <c r="S1294" s="54">
        <v>1.8084</v>
      </c>
      <c r="T1294" s="54">
        <v>1.8260999999999999E-2</v>
      </c>
      <c r="U1294" s="54">
        <v>0</v>
      </c>
      <c r="V1294" s="54">
        <v>0</v>
      </c>
      <c r="W1294" s="54">
        <v>1.1716519999999999</v>
      </c>
      <c r="X1294" s="54">
        <v>1.4603E-2</v>
      </c>
      <c r="Y1294" s="54">
        <v>1.0552300000000001</v>
      </c>
      <c r="Z1294" s="54">
        <v>0</v>
      </c>
      <c r="AA1294" s="54">
        <v>0</v>
      </c>
      <c r="AB1294" s="54">
        <v>0</v>
      </c>
      <c r="AC1294" s="54">
        <v>0</v>
      </c>
      <c r="AD1294" s="54">
        <v>0</v>
      </c>
      <c r="AE1294" s="54">
        <v>79.383522999999997</v>
      </c>
      <c r="AF1294" s="54">
        <v>5.7425560000000004</v>
      </c>
      <c r="AG1294" s="53">
        <v>51.599874</v>
      </c>
      <c r="AH1294" s="53">
        <v>3.1525999999999998E-2</v>
      </c>
      <c r="AI1294" s="54">
        <v>0</v>
      </c>
      <c r="AJ1294" s="54">
        <v>1.170539</v>
      </c>
      <c r="AK1294" s="53">
        <v>1.5278</v>
      </c>
      <c r="AL1294" s="53">
        <v>0</v>
      </c>
      <c r="AM1294" s="53">
        <v>1.4458E-2</v>
      </c>
      <c r="AN1294" s="53">
        <v>7.4590000000000004E-2</v>
      </c>
      <c r="AO1294" s="53">
        <v>0</v>
      </c>
      <c r="AP1294" s="53">
        <v>1.077223</v>
      </c>
      <c r="AQ1294" s="53">
        <v>1.083224</v>
      </c>
      <c r="AR1294" s="53">
        <v>1.7940000000000001E-2</v>
      </c>
      <c r="AS1294" s="53">
        <v>1.8359E-2</v>
      </c>
      <c r="AT1294" s="53">
        <v>0</v>
      </c>
      <c r="AU1294" s="109">
        <v>0</v>
      </c>
      <c r="AV1294" s="109">
        <v>1.0677000000000001E-2</v>
      </c>
    </row>
    <row r="1295" spans="1:48" x14ac:dyDescent="0.3">
      <c r="A1295" s="9">
        <v>1294</v>
      </c>
      <c r="B1295" s="3">
        <v>42818</v>
      </c>
      <c r="C1295" s="112">
        <v>3.6797089999999999</v>
      </c>
      <c r="D1295" s="54">
        <v>1.1277000000000001E-2</v>
      </c>
      <c r="E1295" s="112">
        <v>1.7975000000000001E-2</v>
      </c>
      <c r="F1295" s="54">
        <v>3.2481469999999999</v>
      </c>
      <c r="G1295" s="54">
        <v>1.2030130000000001</v>
      </c>
      <c r="H1295" s="54">
        <v>3.6526510000000001</v>
      </c>
      <c r="I1295" s="54">
        <v>2.197E-2</v>
      </c>
      <c r="J1295" s="54">
        <v>1.156493</v>
      </c>
      <c r="K1295" s="54">
        <v>0.88899899999999998</v>
      </c>
      <c r="L1295" s="54">
        <v>1.2258439999999999</v>
      </c>
      <c r="M1295" s="54">
        <v>0.113945</v>
      </c>
      <c r="N1295" s="54">
        <v>0</v>
      </c>
      <c r="O1295" s="54">
        <v>8.3159999999999998E-2</v>
      </c>
      <c r="P1295" s="54">
        <v>4.8740699999999997</v>
      </c>
      <c r="Q1295" s="54">
        <v>0</v>
      </c>
      <c r="R1295" s="54">
        <v>1.8814000000000001E-2</v>
      </c>
      <c r="S1295" s="54">
        <v>1.7953000000000001</v>
      </c>
      <c r="T1295" s="54">
        <v>1.8193000000000001E-2</v>
      </c>
      <c r="U1295" s="54">
        <v>0</v>
      </c>
      <c r="V1295" s="54">
        <v>0</v>
      </c>
      <c r="W1295" s="54">
        <v>1.1714690000000001</v>
      </c>
      <c r="X1295" s="54">
        <v>1.4588E-2</v>
      </c>
      <c r="Y1295" s="54">
        <v>1.0477400000000001</v>
      </c>
      <c r="Z1295" s="54">
        <v>0</v>
      </c>
      <c r="AA1295" s="54">
        <v>0</v>
      </c>
      <c r="AB1295" s="54">
        <v>0</v>
      </c>
      <c r="AC1295" s="54">
        <v>0</v>
      </c>
      <c r="AD1295" s="54">
        <v>0</v>
      </c>
      <c r="AE1295" s="54">
        <v>79.325941</v>
      </c>
      <c r="AF1295" s="54">
        <v>5.7217580000000003</v>
      </c>
      <c r="AG1295" s="53">
        <v>51.526331999999996</v>
      </c>
      <c r="AH1295" s="53">
        <v>3.1546999999999999E-2</v>
      </c>
      <c r="AI1295" s="54">
        <v>0</v>
      </c>
      <c r="AJ1295" s="54">
        <v>1.17045</v>
      </c>
      <c r="AK1295" s="53">
        <v>1.5308999999999999</v>
      </c>
      <c r="AL1295" s="53">
        <v>0</v>
      </c>
      <c r="AM1295" s="53">
        <v>1.4426E-2</v>
      </c>
      <c r="AN1295" s="53">
        <v>7.4654999999999999E-2</v>
      </c>
      <c r="AO1295" s="53">
        <v>0</v>
      </c>
      <c r="AP1295" s="53">
        <v>1.077223</v>
      </c>
      <c r="AQ1295" s="53">
        <v>1.083224</v>
      </c>
      <c r="AR1295" s="53">
        <v>1.7940000000000001E-2</v>
      </c>
      <c r="AS1295" s="53">
        <v>1.8359E-2</v>
      </c>
      <c r="AT1295" s="53">
        <v>0</v>
      </c>
      <c r="AU1295" s="109">
        <v>0</v>
      </c>
      <c r="AV1295" s="109">
        <v>1.0659999999999999E-2</v>
      </c>
    </row>
    <row r="1296" spans="1:48" x14ac:dyDescent="0.3">
      <c r="A1296" s="9">
        <v>1295</v>
      </c>
      <c r="B1296" s="3">
        <v>42817</v>
      </c>
      <c r="C1296" s="112">
        <v>3.6786379999999999</v>
      </c>
      <c r="D1296" s="54">
        <v>1.1270000000000001E-2</v>
      </c>
      <c r="E1296" s="112">
        <v>1.797E-2</v>
      </c>
      <c r="F1296" s="54">
        <v>3.2435510000000001</v>
      </c>
      <c r="G1296" s="54">
        <v>1.203198</v>
      </c>
      <c r="H1296" s="54">
        <v>3.662169</v>
      </c>
      <c r="I1296" s="54">
        <v>2.2026E-2</v>
      </c>
      <c r="J1296" s="54">
        <v>1.157599</v>
      </c>
      <c r="K1296" s="54">
        <v>0.89180700000000002</v>
      </c>
      <c r="L1296" s="54">
        <v>1.226639</v>
      </c>
      <c r="M1296" s="54">
        <v>0.11387799999999999</v>
      </c>
      <c r="N1296" s="54">
        <v>0</v>
      </c>
      <c r="O1296" s="54">
        <v>8.3135000000000001E-2</v>
      </c>
      <c r="P1296" s="54">
        <v>4.8691570000000004</v>
      </c>
      <c r="Q1296" s="54">
        <v>0</v>
      </c>
      <c r="R1296" s="54">
        <v>1.8870000000000001E-2</v>
      </c>
      <c r="S1296" s="54">
        <v>1.7924</v>
      </c>
      <c r="T1296" s="54">
        <v>1.8218000000000002E-2</v>
      </c>
      <c r="U1296" s="54">
        <v>0</v>
      </c>
      <c r="V1296" s="54">
        <v>0</v>
      </c>
      <c r="W1296" s="54">
        <v>1.1689430000000001</v>
      </c>
      <c r="X1296" s="54">
        <v>1.4583E-2</v>
      </c>
      <c r="Y1296" s="54">
        <v>1.0461099999999999</v>
      </c>
      <c r="Z1296" s="54">
        <v>0</v>
      </c>
      <c r="AA1296" s="54">
        <v>0</v>
      </c>
      <c r="AB1296" s="54">
        <v>0</v>
      </c>
      <c r="AC1296" s="54">
        <v>0</v>
      </c>
      <c r="AD1296" s="54">
        <v>0</v>
      </c>
      <c r="AE1296" s="54">
        <v>79.223534999999998</v>
      </c>
      <c r="AF1296" s="54">
        <v>5.7168289999999997</v>
      </c>
      <c r="AG1296" s="53">
        <v>51.519753000000001</v>
      </c>
      <c r="AH1296" s="53">
        <v>3.1531999999999998E-2</v>
      </c>
      <c r="AI1296" s="54">
        <v>0</v>
      </c>
      <c r="AJ1296" s="54">
        <v>1.1678310000000001</v>
      </c>
      <c r="AK1296" s="53">
        <v>1.5259</v>
      </c>
      <c r="AL1296" s="53">
        <v>0</v>
      </c>
      <c r="AM1296" s="53">
        <v>1.4451E-2</v>
      </c>
      <c r="AN1296" s="53">
        <v>7.4535000000000004E-2</v>
      </c>
      <c r="AO1296" s="53">
        <v>0</v>
      </c>
      <c r="AP1296" s="53">
        <v>1.077223</v>
      </c>
      <c r="AQ1296" s="53">
        <v>1.083224</v>
      </c>
      <c r="AR1296" s="53">
        <v>1.7940000000000001E-2</v>
      </c>
      <c r="AS1296" s="53">
        <v>1.8359E-2</v>
      </c>
      <c r="AT1296" s="53">
        <v>0</v>
      </c>
      <c r="AU1296" s="109">
        <v>0</v>
      </c>
      <c r="AV1296" s="109">
        <v>1.0706E-2</v>
      </c>
    </row>
    <row r="1297" spans="1:48" x14ac:dyDescent="0.3">
      <c r="A1297" s="9">
        <v>1296</v>
      </c>
      <c r="B1297" s="3">
        <v>42816</v>
      </c>
      <c r="C1297" s="112">
        <v>3.677762</v>
      </c>
      <c r="D1297" s="54">
        <v>1.1266E-2</v>
      </c>
      <c r="E1297" s="112">
        <v>1.7964000000000001E-2</v>
      </c>
      <c r="F1297" s="54">
        <v>3.2481049999999998</v>
      </c>
      <c r="G1297" s="54">
        <v>1.2029399999999999</v>
      </c>
      <c r="H1297" s="54">
        <v>3.6426959999999999</v>
      </c>
      <c r="I1297" s="54">
        <v>2.1670999999999999E-2</v>
      </c>
      <c r="J1297" s="54">
        <v>1.1627989999999999</v>
      </c>
      <c r="K1297" s="54">
        <v>0.89726399999999995</v>
      </c>
      <c r="L1297" s="54">
        <v>1.225552</v>
      </c>
      <c r="M1297" s="54">
        <v>0.1139</v>
      </c>
      <c r="N1297" s="54">
        <v>0</v>
      </c>
      <c r="O1297" s="54">
        <v>8.3110000000000003E-2</v>
      </c>
      <c r="P1297" s="54">
        <v>4.8657519999999996</v>
      </c>
      <c r="Q1297" s="54">
        <v>0</v>
      </c>
      <c r="R1297" s="54">
        <v>1.8967000000000001E-2</v>
      </c>
      <c r="S1297" s="54">
        <v>1.8017999999999998</v>
      </c>
      <c r="T1297" s="54">
        <v>1.8105E-2</v>
      </c>
      <c r="U1297" s="54">
        <v>0</v>
      </c>
      <c r="V1297" s="54">
        <v>0</v>
      </c>
      <c r="W1297" s="54">
        <v>1.1699470000000001</v>
      </c>
      <c r="X1297" s="54">
        <v>1.4579E-2</v>
      </c>
      <c r="Y1297" s="54">
        <v>1.05155</v>
      </c>
      <c r="Z1297" s="54">
        <v>0</v>
      </c>
      <c r="AA1297" s="54">
        <v>0</v>
      </c>
      <c r="AB1297" s="54">
        <v>0</v>
      </c>
      <c r="AC1297" s="54">
        <v>0</v>
      </c>
      <c r="AD1297" s="54">
        <v>0</v>
      </c>
      <c r="AE1297" s="54">
        <v>79.173686000000004</v>
      </c>
      <c r="AF1297" s="54">
        <v>5.7347640000000002</v>
      </c>
      <c r="AG1297" s="53">
        <v>51.508015999999998</v>
      </c>
      <c r="AH1297" s="53">
        <v>3.1535000000000001E-2</v>
      </c>
      <c r="AI1297" s="54">
        <v>0</v>
      </c>
      <c r="AJ1297" s="54">
        <v>1.168404</v>
      </c>
      <c r="AK1297" s="53">
        <v>1.5227999999999999</v>
      </c>
      <c r="AL1297" s="53">
        <v>0</v>
      </c>
      <c r="AM1297" s="53">
        <v>1.456E-2</v>
      </c>
      <c r="AN1297" s="53">
        <v>7.46E-2</v>
      </c>
      <c r="AO1297" s="53">
        <v>0</v>
      </c>
      <c r="AP1297" s="53">
        <v>1.077223</v>
      </c>
      <c r="AQ1297" s="53">
        <v>1.083224</v>
      </c>
      <c r="AR1297" s="53">
        <v>1.7940000000000001E-2</v>
      </c>
      <c r="AS1297" s="53">
        <v>1.8359E-2</v>
      </c>
      <c r="AT1297" s="53">
        <v>0</v>
      </c>
      <c r="AU1297" s="109">
        <v>0</v>
      </c>
      <c r="AV1297" s="109">
        <v>1.0669E-2</v>
      </c>
    </row>
    <row r="1298" spans="1:48" x14ac:dyDescent="0.3">
      <c r="A1298" s="9">
        <v>1297</v>
      </c>
      <c r="B1298" s="3">
        <v>42815</v>
      </c>
      <c r="C1298" s="112">
        <v>3.6767050000000001</v>
      </c>
      <c r="D1298" s="54">
        <v>1.1263E-2</v>
      </c>
      <c r="E1298" s="112">
        <v>1.7958999999999999E-2</v>
      </c>
      <c r="F1298" s="54">
        <v>3.2515149999999999</v>
      </c>
      <c r="G1298" s="54">
        <v>1.202145</v>
      </c>
      <c r="H1298" s="54">
        <v>3.651608</v>
      </c>
      <c r="I1298" s="54">
        <v>2.1787000000000001E-2</v>
      </c>
      <c r="J1298" s="54">
        <v>1.161643</v>
      </c>
      <c r="K1298" s="54">
        <v>0.895424</v>
      </c>
      <c r="L1298" s="54">
        <v>1.2244809999999999</v>
      </c>
      <c r="M1298" s="54">
        <v>0.113897</v>
      </c>
      <c r="N1298" s="54">
        <v>0</v>
      </c>
      <c r="O1298" s="54">
        <v>8.3086999999999994E-2</v>
      </c>
      <c r="P1298" s="54">
        <v>4.8640600000000003</v>
      </c>
      <c r="Q1298" s="54">
        <v>0</v>
      </c>
      <c r="R1298" s="54">
        <v>1.9002000000000002E-2</v>
      </c>
      <c r="S1298" s="54">
        <v>1.8097999999999999</v>
      </c>
      <c r="T1298" s="54">
        <v>1.8568000000000001E-2</v>
      </c>
      <c r="U1298" s="54">
        <v>0</v>
      </c>
      <c r="V1298" s="54">
        <v>0</v>
      </c>
      <c r="W1298" s="54">
        <v>1.1668149999999999</v>
      </c>
      <c r="X1298" s="54">
        <v>1.4574E-2</v>
      </c>
      <c r="Y1298" s="54">
        <v>1.05626</v>
      </c>
      <c r="Z1298" s="54">
        <v>0</v>
      </c>
      <c r="AA1298" s="54">
        <v>0</v>
      </c>
      <c r="AB1298" s="54">
        <v>0</v>
      </c>
      <c r="AC1298" s="54">
        <v>0</v>
      </c>
      <c r="AD1298" s="54">
        <v>0</v>
      </c>
      <c r="AE1298" s="54">
        <v>79.145027999999996</v>
      </c>
      <c r="AF1298" s="54">
        <v>5.7502399999999998</v>
      </c>
      <c r="AG1298" s="53">
        <v>51.500689999999999</v>
      </c>
      <c r="AH1298" s="53">
        <v>3.1549000000000001E-2</v>
      </c>
      <c r="AI1298" s="54">
        <v>0</v>
      </c>
      <c r="AJ1298" s="54">
        <v>1.164928</v>
      </c>
      <c r="AK1298" s="53">
        <v>1.5205</v>
      </c>
      <c r="AL1298" s="53">
        <v>0</v>
      </c>
      <c r="AM1298" s="53">
        <v>1.4541999999999999E-2</v>
      </c>
      <c r="AN1298" s="53">
        <v>7.4534000000000003E-2</v>
      </c>
      <c r="AO1298" s="53">
        <v>0</v>
      </c>
      <c r="AP1298" s="53">
        <v>1.061148</v>
      </c>
      <c r="AQ1298" s="53">
        <v>1.083224</v>
      </c>
      <c r="AR1298" s="53">
        <v>1.7850000000000001E-2</v>
      </c>
      <c r="AS1298" s="53">
        <v>1.8291000000000002E-2</v>
      </c>
      <c r="AT1298" s="53">
        <v>0</v>
      </c>
      <c r="AU1298" s="109">
        <v>0</v>
      </c>
      <c r="AV1298" s="109">
        <v>1.0765E-2</v>
      </c>
    </row>
    <row r="1299" spans="1:48" x14ac:dyDescent="0.3">
      <c r="A1299" s="9">
        <v>1298</v>
      </c>
      <c r="B1299" s="3">
        <v>42814</v>
      </c>
      <c r="C1299" s="112">
        <v>3.675675</v>
      </c>
      <c r="D1299" s="54">
        <v>1.1259999999999999E-2</v>
      </c>
      <c r="E1299" s="112">
        <v>1.7954000000000001E-2</v>
      </c>
      <c r="F1299" s="54">
        <v>3.2440699999999998</v>
      </c>
      <c r="G1299" s="54">
        <v>1.200536</v>
      </c>
      <c r="H1299" s="54">
        <v>3.6272959999999999</v>
      </c>
      <c r="I1299" s="54">
        <v>2.1610999999999998E-2</v>
      </c>
      <c r="J1299" s="54">
        <v>1.1554469999999999</v>
      </c>
      <c r="K1299" s="54">
        <v>0.89050499999999999</v>
      </c>
      <c r="L1299" s="54">
        <v>1.222958</v>
      </c>
      <c r="M1299" s="54">
        <v>0.113826</v>
      </c>
      <c r="N1299" s="54">
        <v>0</v>
      </c>
      <c r="O1299" s="54">
        <v>8.3061999999999997E-2</v>
      </c>
      <c r="P1299" s="54">
        <v>4.8642510000000003</v>
      </c>
      <c r="Q1299" s="54">
        <v>0</v>
      </c>
      <c r="R1299" s="54">
        <v>1.8898999999999999E-2</v>
      </c>
      <c r="S1299" s="54">
        <v>1.8049999999999999</v>
      </c>
      <c r="T1299" s="54">
        <v>1.8304000000000001E-2</v>
      </c>
      <c r="U1299" s="54">
        <v>0</v>
      </c>
      <c r="V1299" s="54">
        <v>0</v>
      </c>
      <c r="W1299" s="54">
        <v>1.170965</v>
      </c>
      <c r="X1299" s="54">
        <v>1.4569E-2</v>
      </c>
      <c r="Y1299" s="54">
        <v>1.0535700000000001</v>
      </c>
      <c r="Z1299" s="54">
        <v>0</v>
      </c>
      <c r="AA1299" s="54">
        <v>0</v>
      </c>
      <c r="AB1299" s="54">
        <v>0</v>
      </c>
      <c r="AC1299" s="54">
        <v>0</v>
      </c>
      <c r="AD1299" s="54">
        <v>0</v>
      </c>
      <c r="AE1299" s="54">
        <v>79.149805999999998</v>
      </c>
      <c r="AF1299" s="54">
        <v>5.7352610000000004</v>
      </c>
      <c r="AG1299" s="53">
        <v>51.454895999999998</v>
      </c>
      <c r="AH1299" s="53">
        <v>3.1549000000000001E-2</v>
      </c>
      <c r="AI1299" s="54">
        <v>0</v>
      </c>
      <c r="AJ1299" s="54">
        <v>1.1687380000000001</v>
      </c>
      <c r="AK1299" s="53">
        <v>1.5263</v>
      </c>
      <c r="AL1299" s="53">
        <v>0</v>
      </c>
      <c r="AM1299" s="53">
        <v>1.4446000000000001E-2</v>
      </c>
      <c r="AN1299" s="53">
        <v>7.4251999999999999E-2</v>
      </c>
      <c r="AO1299" s="53">
        <v>0</v>
      </c>
      <c r="AP1299" s="53">
        <v>1.061148</v>
      </c>
      <c r="AQ1299" s="53">
        <v>1.083224</v>
      </c>
      <c r="AR1299" s="53">
        <v>1.7850000000000001E-2</v>
      </c>
      <c r="AS1299" s="53">
        <v>1.8291000000000002E-2</v>
      </c>
      <c r="AT1299" s="53">
        <v>0</v>
      </c>
      <c r="AU1299" s="109">
        <v>0</v>
      </c>
      <c r="AV1299" s="109">
        <v>1.0702E-2</v>
      </c>
    </row>
    <row r="1300" spans="1:48" x14ac:dyDescent="0.3">
      <c r="A1300" s="9">
        <v>1299</v>
      </c>
      <c r="B1300" s="3">
        <v>42811</v>
      </c>
      <c r="C1300" s="112">
        <v>3.6726100000000002</v>
      </c>
      <c r="D1300" s="54">
        <v>1.1252E-2</v>
      </c>
      <c r="E1300" s="112">
        <v>1.7936000000000001E-2</v>
      </c>
      <c r="F1300" s="54">
        <v>3.2367889999999999</v>
      </c>
      <c r="G1300" s="54">
        <v>1.2021900000000001</v>
      </c>
      <c r="H1300" s="54">
        <v>3.6887539999999999</v>
      </c>
      <c r="I1300" s="54">
        <v>2.1928E-2</v>
      </c>
      <c r="J1300" s="54">
        <v>1.1566050000000001</v>
      </c>
      <c r="K1300" s="54">
        <v>0.88724999999999998</v>
      </c>
      <c r="L1300" s="54">
        <v>1.225285</v>
      </c>
      <c r="M1300" s="54">
        <v>0.113857</v>
      </c>
      <c r="N1300" s="54">
        <v>0</v>
      </c>
      <c r="O1300" s="54">
        <v>8.2986000000000004E-2</v>
      </c>
      <c r="P1300" s="54">
        <v>4.860436</v>
      </c>
      <c r="Q1300" s="54">
        <v>0</v>
      </c>
      <c r="R1300" s="54">
        <v>1.8883E-2</v>
      </c>
      <c r="S1300" s="54">
        <v>1.7982000000000002</v>
      </c>
      <c r="T1300" s="54">
        <v>1.8689000000000001E-2</v>
      </c>
      <c r="U1300" s="54">
        <v>0</v>
      </c>
      <c r="V1300" s="54">
        <v>0</v>
      </c>
      <c r="W1300" s="54">
        <v>1.1719999999999999</v>
      </c>
      <c r="X1300" s="54">
        <v>1.4555E-2</v>
      </c>
      <c r="Y1300" s="54">
        <v>1.0498100000000001</v>
      </c>
      <c r="Z1300" s="54">
        <v>0</v>
      </c>
      <c r="AA1300" s="54">
        <v>0</v>
      </c>
      <c r="AB1300" s="54">
        <v>0</v>
      </c>
      <c r="AC1300" s="54">
        <v>0</v>
      </c>
      <c r="AD1300" s="54">
        <v>0</v>
      </c>
      <c r="AE1300" s="54">
        <v>79.090574000000004</v>
      </c>
      <c r="AF1300" s="54">
        <v>5.7244260000000002</v>
      </c>
      <c r="AG1300" s="53">
        <v>51.476095000000001</v>
      </c>
      <c r="AH1300" s="53">
        <v>3.1553999999999999E-2</v>
      </c>
      <c r="AI1300" s="54">
        <v>0</v>
      </c>
      <c r="AJ1300" s="54">
        <v>1.1692659999999999</v>
      </c>
      <c r="AK1300" s="53">
        <v>1.5236000000000001</v>
      </c>
      <c r="AL1300" s="53">
        <v>0</v>
      </c>
      <c r="AM1300" s="53">
        <v>1.4685E-2</v>
      </c>
      <c r="AN1300" s="53">
        <v>7.4152999999999997E-2</v>
      </c>
      <c r="AO1300" s="53">
        <v>0</v>
      </c>
      <c r="AP1300" s="53">
        <v>1.061148</v>
      </c>
      <c r="AQ1300" s="53">
        <v>1.083224</v>
      </c>
      <c r="AR1300" s="53">
        <v>1.7850000000000001E-2</v>
      </c>
      <c r="AS1300" s="53">
        <v>1.8291000000000002E-2</v>
      </c>
      <c r="AT1300" s="53">
        <v>0</v>
      </c>
      <c r="AU1300" s="109">
        <v>0</v>
      </c>
      <c r="AV1300" s="109">
        <v>1.0873000000000001E-2</v>
      </c>
    </row>
    <row r="1301" spans="1:48" x14ac:dyDescent="0.3">
      <c r="A1301" s="9">
        <v>1300</v>
      </c>
      <c r="B1301" s="3">
        <v>42810</v>
      </c>
      <c r="C1301" s="112">
        <v>3.6714690000000001</v>
      </c>
      <c r="D1301" s="54">
        <v>1.1252E-2</v>
      </c>
      <c r="E1301" s="112">
        <v>1.7930000000000001E-2</v>
      </c>
      <c r="F1301" s="54">
        <v>3.2181229999999998</v>
      </c>
      <c r="G1301" s="54">
        <v>1.200836</v>
      </c>
      <c r="H1301" s="54">
        <v>3.7350189999999999</v>
      </c>
      <c r="I1301" s="54">
        <v>2.1878999999999999E-2</v>
      </c>
      <c r="J1301" s="54">
        <v>1.1495649999999999</v>
      </c>
      <c r="K1301" s="54">
        <v>0.88566400000000001</v>
      </c>
      <c r="L1301" s="54">
        <v>1.2223329999999999</v>
      </c>
      <c r="M1301" s="54">
        <v>0.113846</v>
      </c>
      <c r="N1301" s="54">
        <v>0</v>
      </c>
      <c r="O1301" s="54">
        <v>8.2961999999999994E-2</v>
      </c>
      <c r="P1301" s="54">
        <v>4.8556189999999999</v>
      </c>
      <c r="Q1301" s="54">
        <v>0</v>
      </c>
      <c r="R1301" s="54">
        <v>1.8801999999999999E-2</v>
      </c>
      <c r="S1301" s="54">
        <v>1.7788999999999999</v>
      </c>
      <c r="T1301" s="54">
        <v>1.8724000000000001E-2</v>
      </c>
      <c r="U1301" s="54">
        <v>0</v>
      </c>
      <c r="V1301" s="54">
        <v>0</v>
      </c>
      <c r="W1301" s="54">
        <v>1.1731450000000001</v>
      </c>
      <c r="X1301" s="54">
        <v>1.4548999999999999E-2</v>
      </c>
      <c r="Y1301" s="54">
        <v>1.0384100000000001</v>
      </c>
      <c r="Z1301" s="54">
        <v>0</v>
      </c>
      <c r="AA1301" s="54">
        <v>0</v>
      </c>
      <c r="AB1301" s="54">
        <v>0</v>
      </c>
      <c r="AC1301" s="54">
        <v>0</v>
      </c>
      <c r="AD1301" s="54">
        <v>0</v>
      </c>
      <c r="AE1301" s="54">
        <v>79.016594999999995</v>
      </c>
      <c r="AF1301" s="54">
        <v>5.6974130000000001</v>
      </c>
      <c r="AG1301" s="53">
        <v>51.357140999999999</v>
      </c>
      <c r="AH1301" s="53">
        <v>3.1537000000000003E-2</v>
      </c>
      <c r="AI1301" s="54">
        <v>0</v>
      </c>
      <c r="AJ1301" s="54">
        <v>1.1688540000000001</v>
      </c>
      <c r="AK1301" s="53">
        <v>1.5193999999999999</v>
      </c>
      <c r="AL1301" s="53">
        <v>0</v>
      </c>
      <c r="AM1301" s="53">
        <v>1.4789E-2</v>
      </c>
      <c r="AN1301" s="53">
        <v>7.4018E-2</v>
      </c>
      <c r="AO1301" s="53">
        <v>0</v>
      </c>
      <c r="AP1301" s="53">
        <v>1.061148</v>
      </c>
      <c r="AQ1301" s="53">
        <v>1.083224</v>
      </c>
      <c r="AR1301" s="53">
        <v>1.7850000000000001E-2</v>
      </c>
      <c r="AS1301" s="53">
        <v>1.8291000000000002E-2</v>
      </c>
      <c r="AT1301" s="53">
        <v>0</v>
      </c>
      <c r="AU1301" s="109">
        <v>0</v>
      </c>
      <c r="AV1301" s="109">
        <v>1.1032999999999999E-2</v>
      </c>
    </row>
    <row r="1302" spans="1:48" x14ac:dyDescent="0.3">
      <c r="A1302" s="9">
        <v>1301</v>
      </c>
      <c r="B1302" s="3">
        <v>42809</v>
      </c>
      <c r="C1302" s="112">
        <v>3.6703039999999998</v>
      </c>
      <c r="D1302" s="54">
        <v>1.1249E-2</v>
      </c>
      <c r="E1302" s="112">
        <v>1.7925E-2</v>
      </c>
      <c r="F1302" s="54">
        <v>3.2124510000000002</v>
      </c>
      <c r="G1302" s="54">
        <v>1.200329</v>
      </c>
      <c r="H1302" s="54">
        <v>3.7517390000000002</v>
      </c>
      <c r="I1302" s="54">
        <v>2.2012E-2</v>
      </c>
      <c r="J1302" s="54">
        <v>1.144817</v>
      </c>
      <c r="K1302" s="54">
        <v>0.88386900000000002</v>
      </c>
      <c r="L1302" s="54">
        <v>1.2212609999999999</v>
      </c>
      <c r="M1302" s="54">
        <v>0.113819</v>
      </c>
      <c r="N1302" s="54">
        <v>0</v>
      </c>
      <c r="O1302" s="54">
        <v>8.2937999999999998E-2</v>
      </c>
      <c r="P1302" s="54">
        <v>4.8543180000000001</v>
      </c>
      <c r="Q1302" s="54">
        <v>0</v>
      </c>
      <c r="R1302" s="54">
        <v>1.8720000000000001E-2</v>
      </c>
      <c r="S1302" s="54">
        <v>1.7685</v>
      </c>
      <c r="T1302" s="54">
        <v>1.8589000000000001E-2</v>
      </c>
      <c r="U1302" s="54">
        <v>0</v>
      </c>
      <c r="V1302" s="54">
        <v>0</v>
      </c>
      <c r="W1302" s="54">
        <v>1.174976</v>
      </c>
      <c r="X1302" s="54">
        <v>1.4544E-2</v>
      </c>
      <c r="Y1302" s="54">
        <v>1.03183</v>
      </c>
      <c r="Z1302" s="54">
        <v>0</v>
      </c>
      <c r="AA1302" s="54">
        <v>0</v>
      </c>
      <c r="AB1302" s="54">
        <v>0</v>
      </c>
      <c r="AC1302" s="54">
        <v>0</v>
      </c>
      <c r="AD1302" s="54">
        <v>0</v>
      </c>
      <c r="AE1302" s="54">
        <v>78.972487999999998</v>
      </c>
      <c r="AF1302" s="54">
        <v>5.6842280000000001</v>
      </c>
      <c r="AG1302" s="53">
        <v>51.313195999999998</v>
      </c>
      <c r="AH1302" s="53">
        <v>3.1567999999999999E-2</v>
      </c>
      <c r="AI1302" s="54">
        <v>0</v>
      </c>
      <c r="AJ1302" s="54">
        <v>1.1697679999999999</v>
      </c>
      <c r="AK1302" s="53">
        <v>1.5168999999999999</v>
      </c>
      <c r="AL1302" s="53">
        <v>0</v>
      </c>
      <c r="AM1302" s="53">
        <v>1.4760000000000001E-2</v>
      </c>
      <c r="AN1302" s="53">
        <v>7.3968999999999993E-2</v>
      </c>
      <c r="AO1302" s="53">
        <v>0</v>
      </c>
      <c r="AP1302" s="53">
        <v>1.061148</v>
      </c>
      <c r="AQ1302" s="53">
        <v>1.083224</v>
      </c>
      <c r="AR1302" s="53">
        <v>1.7850000000000001E-2</v>
      </c>
      <c r="AS1302" s="53">
        <v>1.8291000000000002E-2</v>
      </c>
      <c r="AT1302" s="53">
        <v>0</v>
      </c>
      <c r="AU1302" s="109">
        <v>0</v>
      </c>
      <c r="AV1302" s="109">
        <v>1.0964E-2</v>
      </c>
    </row>
    <row r="1303" spans="1:48" x14ac:dyDescent="0.3">
      <c r="A1303" s="9">
        <v>1302</v>
      </c>
      <c r="B1303" s="3">
        <v>42808</v>
      </c>
      <c r="C1303" s="112">
        <v>3.6692399999999998</v>
      </c>
      <c r="D1303" s="54">
        <v>1.1246000000000001E-2</v>
      </c>
      <c r="E1303" s="112">
        <v>1.7919999999999998E-2</v>
      </c>
      <c r="F1303" s="54">
        <v>3.219408</v>
      </c>
      <c r="G1303" s="54">
        <v>1.200885</v>
      </c>
      <c r="H1303" s="54">
        <v>3.7487529999999998</v>
      </c>
      <c r="I1303" s="54">
        <v>2.2026E-2</v>
      </c>
      <c r="J1303" s="54">
        <v>1.1492739999999999</v>
      </c>
      <c r="K1303" s="54">
        <v>0.88505100000000003</v>
      </c>
      <c r="L1303" s="54">
        <v>1.221835</v>
      </c>
      <c r="M1303" s="54">
        <v>0.113825</v>
      </c>
      <c r="N1303" s="54">
        <v>0</v>
      </c>
      <c r="O1303" s="54">
        <v>8.2927000000000001E-2</v>
      </c>
      <c r="P1303" s="54">
        <v>4.8550740000000001</v>
      </c>
      <c r="Q1303" s="54">
        <v>0</v>
      </c>
      <c r="R1303" s="54">
        <v>1.8844E-2</v>
      </c>
      <c r="S1303" s="54">
        <v>1.7762</v>
      </c>
      <c r="T1303" s="54">
        <v>1.8693000000000001E-2</v>
      </c>
      <c r="U1303" s="54">
        <v>0</v>
      </c>
      <c r="V1303" s="54">
        <v>0</v>
      </c>
      <c r="W1303" s="54">
        <v>1.1741060000000001</v>
      </c>
      <c r="X1303" s="54">
        <v>1.4539E-2</v>
      </c>
      <c r="Y1303" s="54">
        <v>1.0362499999999999</v>
      </c>
      <c r="Z1303" s="54">
        <v>0</v>
      </c>
      <c r="AA1303" s="54">
        <v>0</v>
      </c>
      <c r="AB1303" s="54">
        <v>0</v>
      </c>
      <c r="AC1303" s="54">
        <v>0</v>
      </c>
      <c r="AD1303" s="54">
        <v>0</v>
      </c>
      <c r="AE1303" s="54">
        <v>78.968947</v>
      </c>
      <c r="AF1303" s="54">
        <v>5.6912149999999997</v>
      </c>
      <c r="AG1303" s="53">
        <v>51.328355000000002</v>
      </c>
      <c r="AH1303" s="53">
        <v>3.1536000000000002E-2</v>
      </c>
      <c r="AI1303" s="54">
        <v>0</v>
      </c>
      <c r="AJ1303" s="54">
        <v>1.1694389999999999</v>
      </c>
      <c r="AK1303" s="53">
        <v>1.5205</v>
      </c>
      <c r="AL1303" s="53">
        <v>0</v>
      </c>
      <c r="AM1303" s="53">
        <v>1.4853999999999999E-2</v>
      </c>
      <c r="AN1303" s="53">
        <v>7.4002999999999999E-2</v>
      </c>
      <c r="AO1303" s="53">
        <v>0</v>
      </c>
      <c r="AP1303" s="53">
        <v>1.0665530000000001</v>
      </c>
      <c r="AQ1303" s="53">
        <v>1.083224</v>
      </c>
      <c r="AR1303" s="53">
        <v>1.7873E-2</v>
      </c>
      <c r="AS1303" s="53">
        <v>1.8245999999999998E-2</v>
      </c>
      <c r="AT1303" s="53">
        <v>0</v>
      </c>
      <c r="AU1303" s="109">
        <v>0</v>
      </c>
      <c r="AV1303" s="109">
        <v>1.1006E-2</v>
      </c>
    </row>
    <row r="1304" spans="1:48" x14ac:dyDescent="0.3">
      <c r="A1304" s="9">
        <v>1303</v>
      </c>
      <c r="B1304" s="3">
        <v>42807</v>
      </c>
      <c r="C1304" s="112">
        <v>3.668129</v>
      </c>
      <c r="D1304" s="54">
        <v>1.1244000000000001E-2</v>
      </c>
      <c r="E1304" s="112">
        <v>1.7913999999999999E-2</v>
      </c>
      <c r="F1304" s="54">
        <v>3.2191290000000001</v>
      </c>
      <c r="G1304" s="54">
        <v>1.2006760000000001</v>
      </c>
      <c r="H1304" s="54">
        <v>3.7544849999999999</v>
      </c>
      <c r="I1304" s="54">
        <v>2.1885999999999999E-2</v>
      </c>
      <c r="J1304" s="54">
        <v>1.149875</v>
      </c>
      <c r="K1304" s="54">
        <v>0.89170400000000005</v>
      </c>
      <c r="L1304" s="54">
        <v>1.2221789999999999</v>
      </c>
      <c r="M1304" s="54">
        <v>0.113805</v>
      </c>
      <c r="N1304" s="54">
        <v>0</v>
      </c>
      <c r="O1304" s="54">
        <v>8.2904000000000005E-2</v>
      </c>
      <c r="P1304" s="54">
        <v>4.8547729999999998</v>
      </c>
      <c r="Q1304" s="54">
        <v>0</v>
      </c>
      <c r="R1304" s="54">
        <v>1.8884000000000001E-2</v>
      </c>
      <c r="S1304" s="54">
        <v>1.7786</v>
      </c>
      <c r="T1304" s="54">
        <v>1.8419999999999999E-2</v>
      </c>
      <c r="U1304" s="54">
        <v>0</v>
      </c>
      <c r="V1304" s="54">
        <v>0</v>
      </c>
      <c r="W1304" s="54">
        <v>1.172444</v>
      </c>
      <c r="X1304" s="54">
        <v>1.4534E-2</v>
      </c>
      <c r="Y1304" s="54">
        <v>1.03772</v>
      </c>
      <c r="Z1304" s="54">
        <v>0</v>
      </c>
      <c r="AA1304" s="54">
        <v>0</v>
      </c>
      <c r="AB1304" s="54">
        <v>0</v>
      </c>
      <c r="AC1304" s="54">
        <v>0</v>
      </c>
      <c r="AD1304" s="54">
        <v>0</v>
      </c>
      <c r="AE1304" s="54">
        <v>78.972943000000001</v>
      </c>
      <c r="AF1304" s="54">
        <v>5.6966619999999999</v>
      </c>
      <c r="AG1304" s="53">
        <v>51.325077999999998</v>
      </c>
      <c r="AH1304" s="53">
        <v>3.1484999999999999E-2</v>
      </c>
      <c r="AI1304" s="54">
        <v>0</v>
      </c>
      <c r="AJ1304" s="54">
        <v>1.168228</v>
      </c>
      <c r="AK1304" s="53">
        <v>1.5197000000000001</v>
      </c>
      <c r="AL1304" s="53">
        <v>0</v>
      </c>
      <c r="AM1304" s="53">
        <v>1.4881999999999999E-2</v>
      </c>
      <c r="AN1304" s="53">
        <v>7.4055999999999997E-2</v>
      </c>
      <c r="AO1304" s="53">
        <v>0</v>
      </c>
      <c r="AP1304" s="53">
        <v>1.0665530000000001</v>
      </c>
      <c r="AQ1304" s="53">
        <v>1.083224</v>
      </c>
      <c r="AR1304" s="53">
        <v>1.7873E-2</v>
      </c>
      <c r="AS1304" s="53">
        <v>1.8245999999999998E-2</v>
      </c>
      <c r="AT1304" s="53">
        <v>0</v>
      </c>
      <c r="AU1304" s="109">
        <v>0</v>
      </c>
      <c r="AV1304" s="109">
        <v>1.1013E-2</v>
      </c>
    </row>
    <row r="1305" spans="1:48" x14ac:dyDescent="0.3">
      <c r="A1305" s="9">
        <v>1304</v>
      </c>
      <c r="B1305" s="3">
        <v>42804</v>
      </c>
      <c r="C1305" s="112">
        <v>3.6649919999999998</v>
      </c>
      <c r="D1305" s="54">
        <v>1.1235E-2</v>
      </c>
      <c r="E1305" s="112">
        <v>1.7897E-2</v>
      </c>
      <c r="F1305" s="54">
        <v>3.2039260000000001</v>
      </c>
      <c r="G1305" s="54">
        <v>1.1989920000000001</v>
      </c>
      <c r="H1305" s="54">
        <v>3.7566250000000001</v>
      </c>
      <c r="I1305" s="54">
        <v>2.2048000000000002E-2</v>
      </c>
      <c r="J1305" s="54">
        <v>1.1434120000000001</v>
      </c>
      <c r="K1305" s="54">
        <v>0.88045099999999998</v>
      </c>
      <c r="L1305" s="54">
        <v>1.2199660000000001</v>
      </c>
      <c r="M1305" s="54">
        <v>0.11375300000000001</v>
      </c>
      <c r="N1305" s="54">
        <v>0</v>
      </c>
      <c r="O1305" s="54">
        <v>8.2836000000000007E-2</v>
      </c>
      <c r="P1305" s="54">
        <v>4.8507160000000002</v>
      </c>
      <c r="Q1305" s="54">
        <v>0</v>
      </c>
      <c r="R1305" s="54">
        <v>1.8797000000000001E-2</v>
      </c>
      <c r="S1305" s="54">
        <v>1.7661</v>
      </c>
      <c r="T1305" s="54">
        <v>1.8311999999999998E-2</v>
      </c>
      <c r="U1305" s="54">
        <v>0</v>
      </c>
      <c r="V1305" s="54">
        <v>0</v>
      </c>
      <c r="W1305" s="54">
        <v>1.171006</v>
      </c>
      <c r="X1305" s="54">
        <v>1.4518E-2</v>
      </c>
      <c r="Y1305" s="54">
        <v>1.0303199999999999</v>
      </c>
      <c r="Z1305" s="54">
        <v>0</v>
      </c>
      <c r="AA1305" s="54">
        <v>0</v>
      </c>
      <c r="AB1305" s="54">
        <v>0</v>
      </c>
      <c r="AC1305" s="54">
        <v>0</v>
      </c>
      <c r="AD1305" s="54">
        <v>0</v>
      </c>
      <c r="AE1305" s="54">
        <v>78.918718999999996</v>
      </c>
      <c r="AF1305" s="54">
        <v>5.6793250000000004</v>
      </c>
      <c r="AG1305" s="53">
        <v>51.269798999999999</v>
      </c>
      <c r="AH1305" s="53">
        <v>3.1434999999999998E-2</v>
      </c>
      <c r="AI1305" s="54">
        <v>0</v>
      </c>
      <c r="AJ1305" s="54">
        <v>1.16632</v>
      </c>
      <c r="AK1305" s="53">
        <v>1.5171999999999999</v>
      </c>
      <c r="AL1305" s="53">
        <v>0</v>
      </c>
      <c r="AM1305" s="53">
        <v>1.4906000000000001E-2</v>
      </c>
      <c r="AN1305" s="53">
        <v>7.3937000000000003E-2</v>
      </c>
      <c r="AO1305" s="53">
        <v>0</v>
      </c>
      <c r="AP1305" s="53">
        <v>1.0665530000000001</v>
      </c>
      <c r="AQ1305" s="53">
        <v>1.083224</v>
      </c>
      <c r="AR1305" s="53">
        <v>1.7873E-2</v>
      </c>
      <c r="AS1305" s="53">
        <v>1.8245999999999998E-2</v>
      </c>
      <c r="AT1305" s="53">
        <v>0</v>
      </c>
      <c r="AU1305" s="109">
        <v>0</v>
      </c>
      <c r="AV1305" s="109">
        <v>1.11E-2</v>
      </c>
    </row>
    <row r="1306" spans="1:48" x14ac:dyDescent="0.3">
      <c r="A1306" s="9">
        <v>1305</v>
      </c>
      <c r="B1306" s="3">
        <v>42803</v>
      </c>
      <c r="C1306" s="112">
        <v>3.6639740000000001</v>
      </c>
      <c r="D1306" s="54">
        <v>1.1233E-2</v>
      </c>
      <c r="E1306" s="112">
        <v>1.7891000000000001E-2</v>
      </c>
      <c r="F1306" s="54">
        <v>3.2150439999999998</v>
      </c>
      <c r="G1306" s="54">
        <v>1.197748</v>
      </c>
      <c r="H1306" s="54">
        <v>3.716348</v>
      </c>
      <c r="I1306" s="54">
        <v>2.1936000000000001E-2</v>
      </c>
      <c r="J1306" s="54">
        <v>1.1502479999999999</v>
      </c>
      <c r="K1306" s="54">
        <v>0.88271100000000002</v>
      </c>
      <c r="L1306" s="54">
        <v>1.218002</v>
      </c>
      <c r="M1306" s="54">
        <v>0.113759</v>
      </c>
      <c r="N1306" s="54">
        <v>0</v>
      </c>
      <c r="O1306" s="54">
        <v>8.2811999999999997E-2</v>
      </c>
      <c r="P1306" s="54">
        <v>4.8532469999999996</v>
      </c>
      <c r="Q1306" s="54">
        <v>0</v>
      </c>
      <c r="R1306" s="54">
        <v>1.8783000000000001E-2</v>
      </c>
      <c r="S1306" s="54">
        <v>1.7739999999999998</v>
      </c>
      <c r="T1306" s="54">
        <v>1.8249000000000001E-2</v>
      </c>
      <c r="U1306" s="54">
        <v>0</v>
      </c>
      <c r="V1306" s="54">
        <v>0</v>
      </c>
      <c r="W1306" s="54">
        <v>1.1705410000000001</v>
      </c>
      <c r="X1306" s="54">
        <v>1.4513E-2</v>
      </c>
      <c r="Y1306" s="54">
        <v>1.03495</v>
      </c>
      <c r="Z1306" s="54">
        <v>0</v>
      </c>
      <c r="AA1306" s="54">
        <v>0</v>
      </c>
      <c r="AB1306" s="54">
        <v>0</v>
      </c>
      <c r="AC1306" s="54">
        <v>0</v>
      </c>
      <c r="AD1306" s="54">
        <v>0</v>
      </c>
      <c r="AE1306" s="54">
        <v>78.977790999999996</v>
      </c>
      <c r="AF1306" s="54">
        <v>5.7012309999999999</v>
      </c>
      <c r="AG1306" s="53">
        <v>51.273012999999999</v>
      </c>
      <c r="AH1306" s="53">
        <v>3.1413999999999997E-2</v>
      </c>
      <c r="AI1306" s="54">
        <v>0</v>
      </c>
      <c r="AJ1306" s="54">
        <v>1.167076</v>
      </c>
      <c r="AK1306" s="53">
        <v>1.5166000000000002</v>
      </c>
      <c r="AL1306" s="53">
        <v>0</v>
      </c>
      <c r="AM1306" s="53">
        <v>1.4971E-2</v>
      </c>
      <c r="AN1306" s="53">
        <v>7.3617000000000002E-2</v>
      </c>
      <c r="AO1306" s="53">
        <v>0</v>
      </c>
      <c r="AP1306" s="53">
        <v>1.0665530000000001</v>
      </c>
      <c r="AQ1306" s="53">
        <v>1.083224</v>
      </c>
      <c r="AR1306" s="53">
        <v>1.7873E-2</v>
      </c>
      <c r="AS1306" s="53">
        <v>1.8245999999999998E-2</v>
      </c>
      <c r="AT1306" s="53">
        <v>0</v>
      </c>
      <c r="AU1306" s="109">
        <v>0</v>
      </c>
      <c r="AV1306" s="109">
        <v>1.1087E-2</v>
      </c>
    </row>
    <row r="1307" spans="1:48" x14ac:dyDescent="0.3">
      <c r="A1307" s="9">
        <v>1306</v>
      </c>
      <c r="B1307" s="3">
        <v>42802</v>
      </c>
      <c r="C1307" s="112">
        <v>3.6629649999999998</v>
      </c>
      <c r="D1307" s="54">
        <v>1.123E-2</v>
      </c>
      <c r="E1307" s="112">
        <v>1.7885000000000002E-2</v>
      </c>
      <c r="F1307" s="54">
        <v>3.236119</v>
      </c>
      <c r="G1307" s="54">
        <v>1.19834</v>
      </c>
      <c r="H1307" s="54">
        <v>3.7001599999999999</v>
      </c>
      <c r="I1307" s="54">
        <v>2.2023999999999998E-2</v>
      </c>
      <c r="J1307" s="54">
        <v>1.163019</v>
      </c>
      <c r="K1307" s="54">
        <v>0.897872</v>
      </c>
      <c r="L1307" s="54">
        <v>1.2187889999999999</v>
      </c>
      <c r="M1307" s="54">
        <v>0.113873</v>
      </c>
      <c r="N1307" s="54">
        <v>0</v>
      </c>
      <c r="O1307" s="54">
        <v>8.2794999999999994E-2</v>
      </c>
      <c r="P1307" s="54">
        <v>4.8521650000000003</v>
      </c>
      <c r="Q1307" s="54">
        <v>0</v>
      </c>
      <c r="R1307" s="54">
        <v>1.8936000000000001E-2</v>
      </c>
      <c r="S1307" s="54">
        <v>1.7951000000000001</v>
      </c>
      <c r="T1307" s="54">
        <v>1.8328000000000001E-2</v>
      </c>
      <c r="U1307" s="54">
        <v>0</v>
      </c>
      <c r="V1307" s="54">
        <v>0</v>
      </c>
      <c r="W1307" s="54">
        <v>1.1716960000000001</v>
      </c>
      <c r="X1307" s="54">
        <v>1.4508999999999999E-2</v>
      </c>
      <c r="Y1307" s="54">
        <v>1.0473399999999999</v>
      </c>
      <c r="Z1307" s="54">
        <v>0</v>
      </c>
      <c r="AA1307" s="54">
        <v>0</v>
      </c>
      <c r="AB1307" s="54">
        <v>0</v>
      </c>
      <c r="AC1307" s="54">
        <v>0</v>
      </c>
      <c r="AD1307" s="54">
        <v>0</v>
      </c>
      <c r="AE1307" s="54">
        <v>78.949974999999995</v>
      </c>
      <c r="AF1307" s="54">
        <v>5.7407649999999997</v>
      </c>
      <c r="AG1307" s="53">
        <v>51.331176999999997</v>
      </c>
      <c r="AH1307" s="53">
        <v>3.1426000000000003E-2</v>
      </c>
      <c r="AI1307" s="54">
        <v>0</v>
      </c>
      <c r="AJ1307" s="54">
        <v>1.168782</v>
      </c>
      <c r="AK1307" s="53">
        <v>1.5088000000000001</v>
      </c>
      <c r="AL1307" s="53">
        <v>0</v>
      </c>
      <c r="AM1307" s="53">
        <v>1.498E-2</v>
      </c>
      <c r="AN1307" s="53">
        <v>7.3654999999999998E-2</v>
      </c>
      <c r="AO1307" s="53">
        <v>0</v>
      </c>
      <c r="AP1307" s="53">
        <v>1.0665530000000001</v>
      </c>
      <c r="AQ1307" s="53">
        <v>1.083224</v>
      </c>
      <c r="AR1307" s="53">
        <v>1.7873E-2</v>
      </c>
      <c r="AS1307" s="53">
        <v>1.8245999999999998E-2</v>
      </c>
      <c r="AT1307" s="53">
        <v>0</v>
      </c>
      <c r="AU1307" s="109">
        <v>0</v>
      </c>
      <c r="AV1307" s="109">
        <v>1.1209999999999999E-2</v>
      </c>
    </row>
    <row r="1308" spans="1:48" x14ac:dyDescent="0.3">
      <c r="A1308" s="9">
        <v>1307</v>
      </c>
      <c r="B1308" s="3">
        <v>42801</v>
      </c>
      <c r="C1308" s="112">
        <v>3.6619329999999999</v>
      </c>
      <c r="D1308" s="54">
        <v>1.1228E-2</v>
      </c>
      <c r="E1308" s="112">
        <v>1.7878000000000002E-2</v>
      </c>
      <c r="F1308" s="54">
        <v>3.2409620000000001</v>
      </c>
      <c r="G1308" s="54">
        <v>1.198879</v>
      </c>
      <c r="H1308" s="54">
        <v>3.7190880000000002</v>
      </c>
      <c r="I1308" s="54">
        <v>2.2287000000000001E-2</v>
      </c>
      <c r="J1308" s="54">
        <v>1.1630389999999999</v>
      </c>
      <c r="K1308" s="54">
        <v>0.89924400000000004</v>
      </c>
      <c r="L1308" s="54">
        <v>1.2188490000000001</v>
      </c>
      <c r="M1308" s="54">
        <v>0.11390400000000001</v>
      </c>
      <c r="N1308" s="54">
        <v>0</v>
      </c>
      <c r="O1308" s="54">
        <v>8.2771999999999998E-2</v>
      </c>
      <c r="P1308" s="54">
        <v>4.8521609999999997</v>
      </c>
      <c r="Q1308" s="54">
        <v>0</v>
      </c>
      <c r="R1308" s="54">
        <v>1.9019000000000001E-2</v>
      </c>
      <c r="S1308" s="54">
        <v>1.7961</v>
      </c>
      <c r="T1308" s="54">
        <v>1.8533999999999998E-2</v>
      </c>
      <c r="U1308" s="54">
        <v>0</v>
      </c>
      <c r="V1308" s="54">
        <v>0</v>
      </c>
      <c r="W1308" s="54">
        <v>1.171977</v>
      </c>
      <c r="X1308" s="54">
        <v>1.4503E-2</v>
      </c>
      <c r="Y1308" s="54">
        <v>1.04772</v>
      </c>
      <c r="Z1308" s="54">
        <v>0</v>
      </c>
      <c r="AA1308" s="54">
        <v>0</v>
      </c>
      <c r="AB1308" s="54">
        <v>0</v>
      </c>
      <c r="AC1308" s="54">
        <v>0</v>
      </c>
      <c r="AD1308" s="54">
        <v>0</v>
      </c>
      <c r="AE1308" s="54">
        <v>78.941345999999996</v>
      </c>
      <c r="AF1308" s="54">
        <v>5.7476079999999996</v>
      </c>
      <c r="AG1308" s="53">
        <v>51.313713999999997</v>
      </c>
      <c r="AH1308" s="53">
        <v>3.1380999999999999E-2</v>
      </c>
      <c r="AI1308" s="54">
        <v>0</v>
      </c>
      <c r="AJ1308" s="54">
        <v>1.1685099999999999</v>
      </c>
      <c r="AK1308" s="53">
        <v>1.5062</v>
      </c>
      <c r="AL1308" s="53">
        <v>0</v>
      </c>
      <c r="AM1308" s="53">
        <v>1.5169999999999999E-2</v>
      </c>
      <c r="AN1308" s="53">
        <v>7.3719000000000007E-2</v>
      </c>
      <c r="AO1308" s="53">
        <v>0</v>
      </c>
      <c r="AP1308" s="53">
        <v>1.040643</v>
      </c>
      <c r="AQ1308" s="53">
        <v>1.083224</v>
      </c>
      <c r="AR1308" s="53">
        <v>1.7770000000000001E-2</v>
      </c>
      <c r="AS1308" s="53">
        <v>1.8225999999999999E-2</v>
      </c>
      <c r="AT1308" s="53">
        <v>0</v>
      </c>
      <c r="AU1308" s="109">
        <v>0</v>
      </c>
      <c r="AV1308" s="109">
        <v>1.1391E-2</v>
      </c>
    </row>
    <row r="1309" spans="1:48" x14ac:dyDescent="0.3">
      <c r="A1309" s="9">
        <v>1308</v>
      </c>
      <c r="B1309" s="3">
        <v>42800</v>
      </c>
      <c r="C1309" s="112">
        <v>3.6608529999999999</v>
      </c>
      <c r="D1309" s="54">
        <v>1.1228E-2</v>
      </c>
      <c r="E1309" s="112">
        <v>1.7871000000000001E-2</v>
      </c>
      <c r="F1309" s="54">
        <v>3.222629</v>
      </c>
      <c r="G1309" s="54">
        <v>1.1983600000000001</v>
      </c>
      <c r="H1309" s="54">
        <v>3.7266849999999998</v>
      </c>
      <c r="I1309" s="54">
        <v>2.2277999999999999E-2</v>
      </c>
      <c r="J1309" s="54">
        <v>1.1485289999999999</v>
      </c>
      <c r="K1309" s="54">
        <v>0.88586799999999999</v>
      </c>
      <c r="L1309" s="54">
        <v>1.218769</v>
      </c>
      <c r="M1309" s="54">
        <v>0.113715</v>
      </c>
      <c r="N1309" s="54">
        <v>0</v>
      </c>
      <c r="O1309" s="54">
        <v>8.2748000000000002E-2</v>
      </c>
      <c r="P1309" s="54">
        <v>4.8538959999999998</v>
      </c>
      <c r="Q1309" s="54">
        <v>0</v>
      </c>
      <c r="R1309" s="54">
        <v>1.8797000000000001E-2</v>
      </c>
      <c r="S1309" s="54">
        <v>1.7736999999999998</v>
      </c>
      <c r="T1309" s="54">
        <v>1.8658999999999999E-2</v>
      </c>
      <c r="U1309" s="54">
        <v>0</v>
      </c>
      <c r="V1309" s="54">
        <v>0</v>
      </c>
      <c r="W1309" s="54">
        <v>1.1701060000000001</v>
      </c>
      <c r="X1309" s="54">
        <v>1.4499E-2</v>
      </c>
      <c r="Y1309" s="54">
        <v>1.0344800000000001</v>
      </c>
      <c r="Z1309" s="54">
        <v>0</v>
      </c>
      <c r="AA1309" s="54">
        <v>0</v>
      </c>
      <c r="AB1309" s="54">
        <v>0</v>
      </c>
      <c r="AC1309" s="54">
        <v>0</v>
      </c>
      <c r="AD1309" s="54">
        <v>0</v>
      </c>
      <c r="AE1309" s="54">
        <v>78.979107999999997</v>
      </c>
      <c r="AF1309" s="54">
        <v>5.7116220000000002</v>
      </c>
      <c r="AG1309" s="53">
        <v>51.264045000000003</v>
      </c>
      <c r="AH1309" s="53">
        <v>3.1372999999999998E-2</v>
      </c>
      <c r="AI1309" s="54">
        <v>0</v>
      </c>
      <c r="AJ1309" s="54">
        <v>1.166552</v>
      </c>
      <c r="AK1309" s="53">
        <v>1.5098</v>
      </c>
      <c r="AL1309" s="53">
        <v>0</v>
      </c>
      <c r="AM1309" s="53">
        <v>1.5159000000000001E-2</v>
      </c>
      <c r="AN1309" s="53">
        <v>7.3137999999999995E-2</v>
      </c>
      <c r="AO1309" s="53">
        <v>0</v>
      </c>
      <c r="AP1309" s="53">
        <v>1.040643</v>
      </c>
      <c r="AQ1309" s="53">
        <v>1.083224</v>
      </c>
      <c r="AR1309" s="53">
        <v>1.7770000000000001E-2</v>
      </c>
      <c r="AS1309" s="53">
        <v>1.8225999999999999E-2</v>
      </c>
      <c r="AT1309" s="53">
        <v>0</v>
      </c>
      <c r="AU1309" s="109">
        <v>0</v>
      </c>
      <c r="AV1309" s="109">
        <v>1.1424E-2</v>
      </c>
    </row>
    <row r="1310" spans="1:48" x14ac:dyDescent="0.3">
      <c r="A1310" s="9">
        <v>1309</v>
      </c>
      <c r="B1310" s="3">
        <v>42797</v>
      </c>
      <c r="C1310" s="112">
        <v>3.657797</v>
      </c>
      <c r="D1310" s="54">
        <v>1.1221E-2</v>
      </c>
      <c r="E1310" s="112">
        <v>1.7854999999999999E-2</v>
      </c>
      <c r="F1310" s="54">
        <v>3.2276259999999999</v>
      </c>
      <c r="G1310" s="54">
        <v>1.195235</v>
      </c>
      <c r="H1310" s="54">
        <v>3.6879189999999999</v>
      </c>
      <c r="I1310" s="54">
        <v>2.2308999999999999E-2</v>
      </c>
      <c r="J1310" s="54">
        <v>1.145127</v>
      </c>
      <c r="K1310" s="54">
        <v>0.88524499999999995</v>
      </c>
      <c r="L1310" s="54">
        <v>1.2151670000000001</v>
      </c>
      <c r="M1310" s="54">
        <v>0.113717</v>
      </c>
      <c r="N1310" s="54">
        <v>0</v>
      </c>
      <c r="O1310" s="54">
        <v>8.2675999999999999E-2</v>
      </c>
      <c r="P1310" s="54">
        <v>4.8531870000000001</v>
      </c>
      <c r="Q1310" s="54">
        <v>0</v>
      </c>
      <c r="R1310" s="54">
        <v>1.8794999999999999E-2</v>
      </c>
      <c r="S1310" s="54">
        <v>1.7752000000000001</v>
      </c>
      <c r="T1310" s="54">
        <v>1.8338E-2</v>
      </c>
      <c r="U1310" s="54">
        <v>0</v>
      </c>
      <c r="V1310" s="54">
        <v>0</v>
      </c>
      <c r="W1310" s="54">
        <v>1.1674580000000001</v>
      </c>
      <c r="X1310" s="54">
        <v>1.4484E-2</v>
      </c>
      <c r="Y1310" s="54">
        <v>1.0356000000000001</v>
      </c>
      <c r="Z1310" s="54">
        <v>0</v>
      </c>
      <c r="AA1310" s="54">
        <v>0</v>
      </c>
      <c r="AB1310" s="54">
        <v>0</v>
      </c>
      <c r="AC1310" s="54">
        <v>0</v>
      </c>
      <c r="AD1310" s="54">
        <v>0</v>
      </c>
      <c r="AE1310" s="54">
        <v>78.973752000000005</v>
      </c>
      <c r="AF1310" s="54">
        <v>5.7078090000000001</v>
      </c>
      <c r="AG1310" s="53">
        <v>51.234907</v>
      </c>
      <c r="AH1310" s="53">
        <v>3.1375E-2</v>
      </c>
      <c r="AI1310" s="54">
        <v>0</v>
      </c>
      <c r="AJ1310" s="54">
        <v>1.1642619999999999</v>
      </c>
      <c r="AK1310" s="53">
        <v>1.5107000000000002</v>
      </c>
      <c r="AL1310" s="53">
        <v>0</v>
      </c>
      <c r="AM1310" s="53">
        <v>1.5100000000000001E-2</v>
      </c>
      <c r="AN1310" s="53">
        <v>7.2973999999999997E-2</v>
      </c>
      <c r="AO1310" s="53">
        <v>0</v>
      </c>
      <c r="AP1310" s="53">
        <v>1.040643</v>
      </c>
      <c r="AQ1310" s="53">
        <v>1.083224</v>
      </c>
      <c r="AR1310" s="53">
        <v>1.7770000000000001E-2</v>
      </c>
      <c r="AS1310" s="53">
        <v>1.8225999999999999E-2</v>
      </c>
      <c r="AT1310" s="53">
        <v>0</v>
      </c>
      <c r="AU1310" s="109">
        <v>0</v>
      </c>
      <c r="AV1310" s="109">
        <v>1.1313E-2</v>
      </c>
    </row>
    <row r="1311" spans="1:48" x14ac:dyDescent="0.3">
      <c r="A1311" s="9">
        <v>1310</v>
      </c>
      <c r="B1311" s="3">
        <v>42796</v>
      </c>
      <c r="C1311" s="112">
        <v>3.6567630000000002</v>
      </c>
      <c r="D1311" s="54">
        <v>1.1218000000000001E-2</v>
      </c>
      <c r="E1311" s="112">
        <v>1.7850000000000001E-2</v>
      </c>
      <c r="F1311" s="54">
        <v>3.2221519999999999</v>
      </c>
      <c r="G1311" s="54">
        <v>1.1930810000000001</v>
      </c>
      <c r="H1311" s="54">
        <v>3.6401460000000001</v>
      </c>
      <c r="I1311" s="54">
        <v>2.2072999999999999E-2</v>
      </c>
      <c r="J1311" s="54">
        <v>1.1372139999999999</v>
      </c>
      <c r="K1311" s="54">
        <v>0.87496300000000005</v>
      </c>
      <c r="L1311" s="54">
        <v>1.2141850000000001</v>
      </c>
      <c r="M1311" s="54">
        <v>0.113582</v>
      </c>
      <c r="N1311" s="54">
        <v>0</v>
      </c>
      <c r="O1311" s="54">
        <v>8.2653000000000004E-2</v>
      </c>
      <c r="P1311" s="54">
        <v>4.8539680000000001</v>
      </c>
      <c r="Q1311" s="54">
        <v>0</v>
      </c>
      <c r="R1311" s="54">
        <v>1.8634000000000001E-2</v>
      </c>
      <c r="S1311" s="54">
        <v>1.7623</v>
      </c>
      <c r="T1311" s="54">
        <v>1.8398999999999999E-2</v>
      </c>
      <c r="U1311" s="54">
        <v>0</v>
      </c>
      <c r="V1311" s="54">
        <v>0</v>
      </c>
      <c r="W1311" s="54">
        <v>1.1652499999999999</v>
      </c>
      <c r="X1311" s="54">
        <v>1.4479000000000001E-2</v>
      </c>
      <c r="Y1311" s="54">
        <v>1.0277699999999999</v>
      </c>
      <c r="Z1311" s="54">
        <v>0</v>
      </c>
      <c r="AA1311" s="54">
        <v>0</v>
      </c>
      <c r="AB1311" s="54">
        <v>0</v>
      </c>
      <c r="AC1311" s="54">
        <v>0</v>
      </c>
      <c r="AD1311" s="54">
        <v>0</v>
      </c>
      <c r="AE1311" s="54">
        <v>78.972157999999993</v>
      </c>
      <c r="AF1311" s="54">
        <v>5.6915440000000004</v>
      </c>
      <c r="AG1311" s="53">
        <v>51.229497000000002</v>
      </c>
      <c r="AH1311" s="53">
        <v>3.1357000000000003E-2</v>
      </c>
      <c r="AI1311" s="54">
        <v>0</v>
      </c>
      <c r="AJ1311" s="54">
        <v>1.16347</v>
      </c>
      <c r="AK1311" s="53">
        <v>1.5098</v>
      </c>
      <c r="AL1311" s="53">
        <v>0</v>
      </c>
      <c r="AM1311" s="53">
        <v>1.5122999999999999E-2</v>
      </c>
      <c r="AN1311" s="53">
        <v>7.2683999999999999E-2</v>
      </c>
      <c r="AO1311" s="53">
        <v>0</v>
      </c>
      <c r="AP1311" s="53">
        <v>1.040643</v>
      </c>
      <c r="AQ1311" s="53">
        <v>1.083224</v>
      </c>
      <c r="AR1311" s="53">
        <v>1.7770000000000001E-2</v>
      </c>
      <c r="AS1311" s="53">
        <v>1.8225999999999999E-2</v>
      </c>
      <c r="AT1311" s="53">
        <v>0</v>
      </c>
      <c r="AU1311" s="109">
        <v>0</v>
      </c>
      <c r="AV1311" s="109">
        <v>1.1374E-2</v>
      </c>
    </row>
    <row r="1312" spans="1:48" x14ac:dyDescent="0.3">
      <c r="A1312" s="9">
        <v>1311</v>
      </c>
      <c r="B1312" s="3">
        <v>42795</v>
      </c>
      <c r="C1312" s="112">
        <v>3.6557170000000001</v>
      </c>
      <c r="D1312" s="54">
        <v>1.1214999999999999E-2</v>
      </c>
      <c r="E1312" s="112">
        <v>1.7843000000000001E-2</v>
      </c>
      <c r="F1312" s="54">
        <v>3.1963469999999998</v>
      </c>
      <c r="G1312" s="54">
        <v>1.190817</v>
      </c>
      <c r="H1312" s="54">
        <v>3.626795</v>
      </c>
      <c r="I1312" s="54">
        <v>2.2055999999999999E-2</v>
      </c>
      <c r="J1312" s="54">
        <v>1.1170599999999999</v>
      </c>
      <c r="K1312" s="54">
        <v>0.86174600000000001</v>
      </c>
      <c r="L1312" s="54">
        <v>1.2149719999999999</v>
      </c>
      <c r="M1312" s="54">
        <v>0.113553</v>
      </c>
      <c r="N1312" s="54">
        <v>0</v>
      </c>
      <c r="O1312" s="54">
        <v>8.2630999999999996E-2</v>
      </c>
      <c r="P1312" s="54">
        <v>4.8525200000000002</v>
      </c>
      <c r="Q1312" s="54">
        <v>0</v>
      </c>
      <c r="R1312" s="54">
        <v>1.8341E-2</v>
      </c>
      <c r="S1312" s="54">
        <v>1.7273000000000001</v>
      </c>
      <c r="T1312" s="54">
        <v>1.8037999999999998E-2</v>
      </c>
      <c r="U1312" s="54">
        <v>0</v>
      </c>
      <c r="V1312" s="54">
        <v>0</v>
      </c>
      <c r="W1312" s="54">
        <v>1.1644369999999999</v>
      </c>
      <c r="X1312" s="54">
        <v>1.4475E-2</v>
      </c>
      <c r="Y1312" s="54">
        <v>1.0070600000000001</v>
      </c>
      <c r="Z1312" s="54">
        <v>0</v>
      </c>
      <c r="AA1312" s="54">
        <v>0</v>
      </c>
      <c r="AB1312" s="54">
        <v>0</v>
      </c>
      <c r="AC1312" s="54">
        <v>0</v>
      </c>
      <c r="AD1312" s="54">
        <v>0</v>
      </c>
      <c r="AE1312" s="54">
        <v>78.953975</v>
      </c>
      <c r="AF1312" s="54">
        <v>5.6314070000000003</v>
      </c>
      <c r="AG1312" s="53">
        <v>51.200702</v>
      </c>
      <c r="AH1312" s="53">
        <v>3.1345999999999999E-2</v>
      </c>
      <c r="AI1312" s="54">
        <v>0</v>
      </c>
      <c r="AJ1312" s="54">
        <v>1.1635070000000001</v>
      </c>
      <c r="AK1312" s="53">
        <v>1.5095000000000001</v>
      </c>
      <c r="AL1312" s="53">
        <v>0</v>
      </c>
      <c r="AM1312" s="53">
        <v>1.4843E-2</v>
      </c>
      <c r="AN1312" s="53">
        <v>7.2294999999999998E-2</v>
      </c>
      <c r="AO1312" s="53">
        <v>0</v>
      </c>
      <c r="AP1312" s="53">
        <v>1.040643</v>
      </c>
      <c r="AQ1312" s="53">
        <v>1.083224</v>
      </c>
      <c r="AR1312" s="53">
        <v>1.7770000000000001E-2</v>
      </c>
      <c r="AS1312" s="53">
        <v>1.8225999999999999E-2</v>
      </c>
      <c r="AT1312" s="53">
        <v>0</v>
      </c>
      <c r="AU1312" s="109">
        <v>0</v>
      </c>
      <c r="AV1312" s="109">
        <v>1.1254999999999999E-2</v>
      </c>
    </row>
    <row r="1313" spans="1:48" x14ac:dyDescent="0.3">
      <c r="A1313" s="9">
        <v>1312</v>
      </c>
      <c r="B1313" s="3">
        <v>42794</v>
      </c>
      <c r="C1313" s="112">
        <v>3.6546829999999999</v>
      </c>
      <c r="D1313" s="54">
        <v>1.1213000000000001E-2</v>
      </c>
      <c r="E1313" s="112">
        <v>1.7838E-2</v>
      </c>
      <c r="F1313" s="54">
        <v>3.2021869999999999</v>
      </c>
      <c r="G1313" s="54">
        <v>1.1904539999999999</v>
      </c>
      <c r="H1313" s="54">
        <v>3.6093670000000002</v>
      </c>
      <c r="I1313" s="54">
        <v>2.2005E-2</v>
      </c>
      <c r="J1313" s="54">
        <v>1.1178950000000001</v>
      </c>
      <c r="K1313" s="54">
        <v>0.86741000000000001</v>
      </c>
      <c r="L1313" s="54">
        <v>1.2142470000000001</v>
      </c>
      <c r="M1313" s="54">
        <v>0.11354300000000001</v>
      </c>
      <c r="N1313" s="54">
        <v>0</v>
      </c>
      <c r="O1313" s="54">
        <v>8.2609000000000002E-2</v>
      </c>
      <c r="P1313" s="54">
        <v>4.8524710000000004</v>
      </c>
      <c r="Q1313" s="54">
        <v>0</v>
      </c>
      <c r="R1313" s="54">
        <v>1.8411E-2</v>
      </c>
      <c r="S1313" s="54">
        <v>1.7344999999999999</v>
      </c>
      <c r="T1313" s="54">
        <v>1.8099000000000001E-2</v>
      </c>
      <c r="U1313" s="54">
        <v>0</v>
      </c>
      <c r="V1313" s="54">
        <v>0</v>
      </c>
      <c r="W1313" s="54">
        <v>1.162032</v>
      </c>
      <c r="X1313" s="54">
        <v>1.4470999999999999E-2</v>
      </c>
      <c r="Y1313" s="54">
        <v>1.0113799999999999</v>
      </c>
      <c r="Z1313" s="54">
        <v>0</v>
      </c>
      <c r="AA1313" s="54">
        <v>0</v>
      </c>
      <c r="AB1313" s="54">
        <v>0</v>
      </c>
      <c r="AC1313" s="54">
        <v>0</v>
      </c>
      <c r="AD1313" s="54">
        <v>0</v>
      </c>
      <c r="AE1313" s="54">
        <v>78.953159999999997</v>
      </c>
      <c r="AF1313" s="54">
        <v>5.6395299999999997</v>
      </c>
      <c r="AG1313" s="53">
        <v>51.215783999999999</v>
      </c>
      <c r="AH1313" s="53">
        <v>3.1354E-2</v>
      </c>
      <c r="AI1313" s="54">
        <v>0</v>
      </c>
      <c r="AJ1313" s="54">
        <v>1.161241</v>
      </c>
      <c r="AK1313" s="53">
        <v>1.5091000000000001</v>
      </c>
      <c r="AL1313" s="53">
        <v>0</v>
      </c>
      <c r="AM1313" s="53">
        <v>1.4798E-2</v>
      </c>
      <c r="AN1313" s="53">
        <v>7.2391999999999998E-2</v>
      </c>
      <c r="AO1313" s="53">
        <v>0</v>
      </c>
      <c r="AP1313" s="53">
        <v>1.0504169999999999</v>
      </c>
      <c r="AQ1313" s="53">
        <v>1.083224</v>
      </c>
      <c r="AR1313" s="53">
        <v>1.7787000000000001E-2</v>
      </c>
      <c r="AS1313" s="53">
        <v>1.8179000000000001E-2</v>
      </c>
      <c r="AT1313" s="53">
        <v>0</v>
      </c>
      <c r="AU1313" s="109">
        <v>0</v>
      </c>
      <c r="AV1313" s="109">
        <v>1.1148999999999999E-2</v>
      </c>
    </row>
    <row r="1314" spans="1:48" x14ac:dyDescent="0.3">
      <c r="A1314" s="9">
        <v>1313</v>
      </c>
      <c r="B1314" s="3">
        <v>42793</v>
      </c>
      <c r="C1314" s="112">
        <v>3.653702</v>
      </c>
      <c r="D1314" s="54">
        <v>1.1209999999999999E-2</v>
      </c>
      <c r="E1314" s="112">
        <v>1.7832000000000001E-2</v>
      </c>
      <c r="F1314" s="54">
        <v>3.2079780000000002</v>
      </c>
      <c r="G1314" s="54">
        <v>1.188971</v>
      </c>
      <c r="H1314" s="54">
        <v>3.590465</v>
      </c>
      <c r="I1314" s="54">
        <v>2.1871000000000002E-2</v>
      </c>
      <c r="J1314" s="54">
        <v>1.1200779999999999</v>
      </c>
      <c r="K1314" s="54">
        <v>0.87150399999999995</v>
      </c>
      <c r="L1314" s="54">
        <v>1.211924</v>
      </c>
      <c r="M1314" s="54">
        <v>0.113556</v>
      </c>
      <c r="N1314" s="54">
        <v>0</v>
      </c>
      <c r="O1314" s="54">
        <v>8.2595000000000002E-2</v>
      </c>
      <c r="P1314" s="54">
        <v>4.8521010000000002</v>
      </c>
      <c r="Q1314" s="54">
        <v>0</v>
      </c>
      <c r="R1314" s="54">
        <v>1.8450999999999999E-2</v>
      </c>
      <c r="S1314" s="54">
        <v>1.7416999999999998</v>
      </c>
      <c r="T1314" s="54">
        <v>1.8067E-2</v>
      </c>
      <c r="U1314" s="54">
        <v>0</v>
      </c>
      <c r="V1314" s="54">
        <v>0</v>
      </c>
      <c r="W1314" s="54">
        <v>1.1622030000000001</v>
      </c>
      <c r="X1314" s="54">
        <v>1.4467000000000001E-2</v>
      </c>
      <c r="Y1314" s="54">
        <v>1.01528</v>
      </c>
      <c r="Z1314" s="54">
        <v>0</v>
      </c>
      <c r="AA1314" s="54">
        <v>0</v>
      </c>
      <c r="AB1314" s="54">
        <v>0</v>
      </c>
      <c r="AC1314" s="54">
        <v>0</v>
      </c>
      <c r="AD1314" s="54">
        <v>0</v>
      </c>
      <c r="AE1314" s="54">
        <v>78.944958999999997</v>
      </c>
      <c r="AF1314" s="54">
        <v>5.6564370000000004</v>
      </c>
      <c r="AG1314" s="53">
        <v>51.233514999999997</v>
      </c>
      <c r="AH1314" s="53">
        <v>3.1357000000000003E-2</v>
      </c>
      <c r="AI1314" s="54">
        <v>0</v>
      </c>
      <c r="AJ1314" s="54">
        <v>1.161392</v>
      </c>
      <c r="AK1314" s="53">
        <v>1.5091999999999999</v>
      </c>
      <c r="AL1314" s="53">
        <v>0</v>
      </c>
      <c r="AM1314" s="53">
        <v>1.4645999999999999E-2</v>
      </c>
      <c r="AN1314" s="53">
        <v>7.2437000000000001E-2</v>
      </c>
      <c r="AO1314" s="53">
        <v>0</v>
      </c>
      <c r="AP1314" s="53">
        <v>1.0504169999999999</v>
      </c>
      <c r="AQ1314" s="53">
        <v>1.0762700000000001</v>
      </c>
      <c r="AR1314" s="53">
        <v>1.7787000000000001E-2</v>
      </c>
      <c r="AS1314" s="53">
        <v>1.8179000000000001E-2</v>
      </c>
      <c r="AT1314" s="53">
        <v>0</v>
      </c>
      <c r="AU1314" s="109">
        <v>0</v>
      </c>
      <c r="AV1314" s="109">
        <v>1.1108E-2</v>
      </c>
    </row>
    <row r="1315" spans="1:48" x14ac:dyDescent="0.3">
      <c r="A1315" s="9">
        <v>1314</v>
      </c>
      <c r="B1315" s="3">
        <v>42790</v>
      </c>
      <c r="C1315" s="112">
        <v>3.650773</v>
      </c>
      <c r="D1315" s="54">
        <v>1.12E-2</v>
      </c>
      <c r="E1315" s="112">
        <v>1.7815000000000001E-2</v>
      </c>
      <c r="F1315" s="54">
        <v>3.2202829999999998</v>
      </c>
      <c r="G1315" s="54">
        <v>1.190539</v>
      </c>
      <c r="H1315" s="54">
        <v>3.5917690000000002</v>
      </c>
      <c r="I1315" s="54">
        <v>2.1592E-2</v>
      </c>
      <c r="J1315" s="54">
        <v>1.1310370000000001</v>
      </c>
      <c r="K1315" s="54">
        <v>0.87715100000000001</v>
      </c>
      <c r="L1315" s="54">
        <v>1.2135149999999999</v>
      </c>
      <c r="M1315" s="54">
        <v>0.11347</v>
      </c>
      <c r="N1315" s="54">
        <v>0</v>
      </c>
      <c r="O1315" s="54">
        <v>8.2496E-2</v>
      </c>
      <c r="P1315" s="54">
        <v>4.8504909999999999</v>
      </c>
      <c r="Q1315" s="54">
        <v>0</v>
      </c>
      <c r="R1315" s="54">
        <v>1.8596000000000001E-2</v>
      </c>
      <c r="S1315" s="54">
        <v>1.7541000000000002</v>
      </c>
      <c r="T1315" s="54">
        <v>1.8336000000000002E-2</v>
      </c>
      <c r="U1315" s="54">
        <v>0</v>
      </c>
      <c r="V1315" s="54">
        <v>0</v>
      </c>
      <c r="W1315" s="54">
        <v>1.1630720000000001</v>
      </c>
      <c r="X1315" s="54">
        <v>1.4454E-2</v>
      </c>
      <c r="Y1315" s="54">
        <v>1.0229699999999999</v>
      </c>
      <c r="Z1315" s="54">
        <v>0</v>
      </c>
      <c r="AA1315" s="54">
        <v>0</v>
      </c>
      <c r="AB1315" s="54">
        <v>0</v>
      </c>
      <c r="AC1315" s="54">
        <v>0</v>
      </c>
      <c r="AD1315" s="54">
        <v>0</v>
      </c>
      <c r="AE1315" s="54">
        <v>78.901094000000001</v>
      </c>
      <c r="AF1315" s="54">
        <v>5.6776390000000001</v>
      </c>
      <c r="AG1315" s="53">
        <v>51.252454999999998</v>
      </c>
      <c r="AH1315" s="53">
        <v>3.1329000000000003E-2</v>
      </c>
      <c r="AI1315" s="54">
        <v>0</v>
      </c>
      <c r="AJ1315" s="54">
        <v>1.1625719999999999</v>
      </c>
      <c r="AK1315" s="53">
        <v>1.5094000000000001</v>
      </c>
      <c r="AL1315" s="53">
        <v>0</v>
      </c>
      <c r="AM1315" s="53">
        <v>1.4807000000000001E-2</v>
      </c>
      <c r="AN1315" s="53">
        <v>7.2552000000000005E-2</v>
      </c>
      <c r="AO1315" s="53">
        <v>0</v>
      </c>
      <c r="AP1315" s="53">
        <v>1.0504169999999999</v>
      </c>
      <c r="AQ1315" s="53">
        <v>1.0762700000000001</v>
      </c>
      <c r="AR1315" s="53">
        <v>1.7787000000000001E-2</v>
      </c>
      <c r="AS1315" s="53">
        <v>1.8179000000000001E-2</v>
      </c>
      <c r="AT1315" s="53">
        <v>0</v>
      </c>
      <c r="AU1315" s="109">
        <v>0</v>
      </c>
      <c r="AV1315" s="109">
        <v>1.1108E-2</v>
      </c>
    </row>
    <row r="1316" spans="1:48" x14ac:dyDescent="0.3">
      <c r="A1316" s="9">
        <v>1315</v>
      </c>
      <c r="B1316" s="3">
        <v>42789</v>
      </c>
      <c r="C1316" s="112">
        <v>3.649762</v>
      </c>
      <c r="D1316" s="54">
        <v>1.1197E-2</v>
      </c>
      <c r="E1316" s="112">
        <v>1.7809999999999999E-2</v>
      </c>
      <c r="F1316" s="54">
        <v>3.2122850000000001</v>
      </c>
      <c r="G1316" s="54">
        <v>1.191282</v>
      </c>
      <c r="H1316" s="54">
        <v>3.6247349999999998</v>
      </c>
      <c r="I1316" s="54">
        <v>2.1787999999999998E-2</v>
      </c>
      <c r="J1316" s="54">
        <v>1.1260669999999999</v>
      </c>
      <c r="K1316" s="54">
        <v>0.87471100000000002</v>
      </c>
      <c r="L1316" s="54">
        <v>1.2140310000000001</v>
      </c>
      <c r="M1316" s="54">
        <v>0.113418</v>
      </c>
      <c r="N1316" s="54">
        <v>0</v>
      </c>
      <c r="O1316" s="54">
        <v>8.2475000000000007E-2</v>
      </c>
      <c r="P1316" s="54">
        <v>4.8461629999999998</v>
      </c>
      <c r="Q1316" s="54">
        <v>0</v>
      </c>
      <c r="R1316" s="54">
        <v>1.8540000000000001E-2</v>
      </c>
      <c r="S1316" s="54">
        <v>1.7416</v>
      </c>
      <c r="T1316" s="54">
        <v>1.8603000000000001E-2</v>
      </c>
      <c r="U1316" s="54">
        <v>0</v>
      </c>
      <c r="V1316" s="54">
        <v>0</v>
      </c>
      <c r="W1316" s="54">
        <v>1.1641589999999999</v>
      </c>
      <c r="X1316" s="54">
        <v>1.4449E-2</v>
      </c>
      <c r="Y1316" s="54">
        <v>1.01529</v>
      </c>
      <c r="Z1316" s="54">
        <v>0</v>
      </c>
      <c r="AA1316" s="54">
        <v>0</v>
      </c>
      <c r="AB1316" s="54">
        <v>0</v>
      </c>
      <c r="AC1316" s="54">
        <v>0</v>
      </c>
      <c r="AD1316" s="54">
        <v>0</v>
      </c>
      <c r="AE1316" s="54">
        <v>78.856245999999999</v>
      </c>
      <c r="AF1316" s="54">
        <v>5.6607859999999999</v>
      </c>
      <c r="AG1316" s="53">
        <v>51.235137000000002</v>
      </c>
      <c r="AH1316" s="53">
        <v>3.1282999999999998E-2</v>
      </c>
      <c r="AI1316" s="54">
        <v>0</v>
      </c>
      <c r="AJ1316" s="54">
        <v>1.1628909999999999</v>
      </c>
      <c r="AK1316" s="53">
        <v>1.5079</v>
      </c>
      <c r="AL1316" s="53">
        <v>0</v>
      </c>
      <c r="AM1316" s="53">
        <v>1.4858E-2</v>
      </c>
      <c r="AN1316" s="53">
        <v>7.2487999999999997E-2</v>
      </c>
      <c r="AO1316" s="53">
        <v>0</v>
      </c>
      <c r="AP1316" s="53">
        <v>1.0504169999999999</v>
      </c>
      <c r="AQ1316" s="53">
        <v>1.0762700000000001</v>
      </c>
      <c r="AR1316" s="53">
        <v>1.7787000000000001E-2</v>
      </c>
      <c r="AS1316" s="53">
        <v>1.8179000000000001E-2</v>
      </c>
      <c r="AT1316" s="53">
        <v>0</v>
      </c>
      <c r="AU1316" s="109">
        <v>0</v>
      </c>
      <c r="AV1316" s="109">
        <v>1.1216E-2</v>
      </c>
    </row>
    <row r="1317" spans="1:48" x14ac:dyDescent="0.3">
      <c r="A1317" s="9">
        <v>1316</v>
      </c>
      <c r="B1317" s="3">
        <v>42788</v>
      </c>
      <c r="C1317" s="112">
        <v>3.6484109999999998</v>
      </c>
      <c r="D1317" s="54">
        <v>1.1194000000000001E-2</v>
      </c>
      <c r="E1317" s="112">
        <v>1.7802999999999999E-2</v>
      </c>
      <c r="F1317" s="54">
        <v>3.2196250000000002</v>
      </c>
      <c r="G1317" s="54">
        <v>1.190923</v>
      </c>
      <c r="H1317" s="54">
        <v>3.6288649999999998</v>
      </c>
      <c r="I1317" s="54">
        <v>2.1756999999999999E-2</v>
      </c>
      <c r="J1317" s="54">
        <v>1.130199</v>
      </c>
      <c r="K1317" s="54">
        <v>0.87359900000000001</v>
      </c>
      <c r="L1317" s="54">
        <v>1.2127589999999999</v>
      </c>
      <c r="M1317" s="54">
        <v>0.113315</v>
      </c>
      <c r="N1317" s="54">
        <v>0</v>
      </c>
      <c r="O1317" s="54">
        <v>8.2451999999999998E-2</v>
      </c>
      <c r="P1317" s="54">
        <v>4.8408670000000003</v>
      </c>
      <c r="Q1317" s="54">
        <v>0</v>
      </c>
      <c r="R1317" s="54">
        <v>1.8636E-2</v>
      </c>
      <c r="S1317" s="54">
        <v>1.7517999999999998</v>
      </c>
      <c r="T1317" s="54">
        <v>1.8613999999999999E-2</v>
      </c>
      <c r="U1317" s="54">
        <v>0</v>
      </c>
      <c r="V1317" s="54">
        <v>0</v>
      </c>
      <c r="W1317" s="54">
        <v>1.164741</v>
      </c>
      <c r="X1317" s="54">
        <v>1.4445E-2</v>
      </c>
      <c r="Y1317" s="54">
        <v>1.0213700000000001</v>
      </c>
      <c r="Z1317" s="54">
        <v>0</v>
      </c>
      <c r="AA1317" s="54">
        <v>0</v>
      </c>
      <c r="AB1317" s="54">
        <v>0</v>
      </c>
      <c r="AC1317" s="54">
        <v>0</v>
      </c>
      <c r="AD1317" s="54">
        <v>0</v>
      </c>
      <c r="AE1317" s="54">
        <v>78.797179999999997</v>
      </c>
      <c r="AF1317" s="54">
        <v>5.6815049999999996</v>
      </c>
      <c r="AG1317" s="53">
        <v>51.217303999999999</v>
      </c>
      <c r="AH1317" s="53">
        <v>3.1302000000000003E-2</v>
      </c>
      <c r="AI1317" s="54">
        <v>0</v>
      </c>
      <c r="AJ1317" s="54">
        <v>1.1633389999999999</v>
      </c>
      <c r="AK1317" s="53">
        <v>1.5091000000000001</v>
      </c>
      <c r="AL1317" s="53">
        <v>0</v>
      </c>
      <c r="AM1317" s="53">
        <v>1.5027E-2</v>
      </c>
      <c r="AN1317" s="53">
        <v>7.2676000000000004E-2</v>
      </c>
      <c r="AO1317" s="53">
        <v>0</v>
      </c>
      <c r="AP1317" s="53">
        <v>1.0504169999999999</v>
      </c>
      <c r="AQ1317" s="53">
        <v>1.0762700000000001</v>
      </c>
      <c r="AR1317" s="53">
        <v>1.7787000000000001E-2</v>
      </c>
      <c r="AS1317" s="53">
        <v>1.8179000000000001E-2</v>
      </c>
      <c r="AT1317" s="53">
        <v>0</v>
      </c>
      <c r="AU1317" s="109">
        <v>0</v>
      </c>
      <c r="AV1317" s="109">
        <v>1.1309E-2</v>
      </c>
    </row>
    <row r="1318" spans="1:48" x14ac:dyDescent="0.3">
      <c r="A1318" s="9">
        <v>1317</v>
      </c>
      <c r="B1318" s="3">
        <v>42787</v>
      </c>
      <c r="C1318" s="112">
        <v>3.6473110000000002</v>
      </c>
      <c r="D1318" s="54">
        <v>1.1191E-2</v>
      </c>
      <c r="E1318" s="112">
        <v>1.7797E-2</v>
      </c>
      <c r="F1318" s="54">
        <v>3.2112579999999999</v>
      </c>
      <c r="G1318" s="54">
        <v>1.1899729999999999</v>
      </c>
      <c r="H1318" s="54">
        <v>3.630004</v>
      </c>
      <c r="I1318" s="54">
        <v>2.1874000000000001E-2</v>
      </c>
      <c r="J1318" s="54">
        <v>1.125783</v>
      </c>
      <c r="K1318" s="54">
        <v>0.87190100000000004</v>
      </c>
      <c r="L1318" s="54">
        <v>1.212461</v>
      </c>
      <c r="M1318" s="54">
        <v>0.11325399999999999</v>
      </c>
      <c r="N1318" s="54">
        <v>0</v>
      </c>
      <c r="O1318" s="54">
        <v>8.2430000000000003E-2</v>
      </c>
      <c r="P1318" s="54">
        <v>4.8352459999999997</v>
      </c>
      <c r="Q1318" s="54">
        <v>0</v>
      </c>
      <c r="R1318" s="54">
        <v>1.8551000000000002E-2</v>
      </c>
      <c r="S1318" s="54">
        <v>1.7431999999999999</v>
      </c>
      <c r="T1318" s="54">
        <v>1.8432E-2</v>
      </c>
      <c r="U1318" s="54">
        <v>0</v>
      </c>
      <c r="V1318" s="54">
        <v>0</v>
      </c>
      <c r="W1318" s="54">
        <v>1.167867</v>
      </c>
      <c r="X1318" s="54">
        <v>1.444E-2</v>
      </c>
      <c r="Y1318" s="54">
        <v>1.0164500000000001</v>
      </c>
      <c r="Z1318" s="54">
        <v>0</v>
      </c>
      <c r="AA1318" s="54">
        <v>0</v>
      </c>
      <c r="AB1318" s="54">
        <v>0</v>
      </c>
      <c r="AC1318" s="54">
        <v>0</v>
      </c>
      <c r="AD1318" s="54">
        <v>0</v>
      </c>
      <c r="AE1318" s="54">
        <v>78.719382999999993</v>
      </c>
      <c r="AF1318" s="54">
        <v>5.6696580000000001</v>
      </c>
      <c r="AG1318" s="53">
        <v>51.198743999999998</v>
      </c>
      <c r="AH1318" s="53">
        <v>3.1295999999999997E-2</v>
      </c>
      <c r="AI1318" s="54">
        <v>0</v>
      </c>
      <c r="AJ1318" s="54">
        <v>1.166164</v>
      </c>
      <c r="AK1318" s="53">
        <v>1.5072000000000001</v>
      </c>
      <c r="AL1318" s="53">
        <v>0</v>
      </c>
      <c r="AM1318" s="53">
        <v>1.4991000000000001E-2</v>
      </c>
      <c r="AN1318" s="53">
        <v>7.2387000000000007E-2</v>
      </c>
      <c r="AO1318" s="53">
        <v>0</v>
      </c>
      <c r="AP1318" s="53">
        <v>1.0345489999999999</v>
      </c>
      <c r="AQ1318" s="53">
        <v>1.0762700000000001</v>
      </c>
      <c r="AR1318" s="53">
        <v>1.7718000000000001E-2</v>
      </c>
      <c r="AS1318" s="53">
        <v>1.8124000000000001E-2</v>
      </c>
      <c r="AT1318" s="53">
        <v>0</v>
      </c>
      <c r="AU1318" s="109">
        <v>0</v>
      </c>
      <c r="AV1318" s="109">
        <v>1.1308E-2</v>
      </c>
    </row>
    <row r="1319" spans="1:48" x14ac:dyDescent="0.3">
      <c r="A1319" s="9">
        <v>1318</v>
      </c>
      <c r="B1319" s="3">
        <v>42786</v>
      </c>
      <c r="C1319" s="112">
        <v>3.6462599999999998</v>
      </c>
      <c r="D1319" s="54">
        <v>1.1188E-2</v>
      </c>
      <c r="E1319" s="112">
        <v>1.779E-2</v>
      </c>
      <c r="F1319" s="54">
        <v>3.2146710000000001</v>
      </c>
      <c r="G1319" s="54">
        <v>1.1907559999999999</v>
      </c>
      <c r="H1319" s="54">
        <v>3.6734810000000002</v>
      </c>
      <c r="I1319" s="54">
        <v>2.2190000000000001E-2</v>
      </c>
      <c r="J1319" s="54">
        <v>1.127354</v>
      </c>
      <c r="K1319" s="54">
        <v>0.87353099999999995</v>
      </c>
      <c r="L1319" s="54">
        <v>1.2138679999999999</v>
      </c>
      <c r="M1319" s="54">
        <v>0.11330800000000001</v>
      </c>
      <c r="N1319" s="54">
        <v>0</v>
      </c>
      <c r="O1319" s="54">
        <v>8.2407999999999995E-2</v>
      </c>
      <c r="P1319" s="54">
        <v>4.8323159999999996</v>
      </c>
      <c r="Q1319" s="54">
        <v>0</v>
      </c>
      <c r="R1319" s="54">
        <v>1.8619E-2</v>
      </c>
      <c r="S1319" s="54">
        <v>1.7545000000000002</v>
      </c>
      <c r="T1319" s="54">
        <v>1.8648999999999999E-2</v>
      </c>
      <c r="U1319" s="54">
        <v>0</v>
      </c>
      <c r="V1319" s="54">
        <v>0</v>
      </c>
      <c r="W1319" s="54">
        <v>1.1685559999999999</v>
      </c>
      <c r="X1319" s="54">
        <v>1.4435999999999999E-2</v>
      </c>
      <c r="Y1319" s="54">
        <v>1.02342</v>
      </c>
      <c r="Z1319" s="54">
        <v>0</v>
      </c>
      <c r="AA1319" s="54">
        <v>0</v>
      </c>
      <c r="AB1319" s="54">
        <v>0</v>
      </c>
      <c r="AC1319" s="54">
        <v>0</v>
      </c>
      <c r="AD1319" s="54">
        <v>0</v>
      </c>
      <c r="AE1319" s="54">
        <v>78.682839000000001</v>
      </c>
      <c r="AF1319" s="54">
        <v>5.6814679999999997</v>
      </c>
      <c r="AG1319" s="53">
        <v>51.184975000000001</v>
      </c>
      <c r="AH1319" s="53">
        <v>3.1316999999999998E-2</v>
      </c>
      <c r="AI1319" s="54">
        <v>0</v>
      </c>
      <c r="AJ1319" s="54">
        <v>1.166563</v>
      </c>
      <c r="AK1319" s="53">
        <v>1.5112000000000001</v>
      </c>
      <c r="AL1319" s="53">
        <v>0</v>
      </c>
      <c r="AM1319" s="53">
        <v>1.5107000000000001E-2</v>
      </c>
      <c r="AN1319" s="53">
        <v>7.2584999999999997E-2</v>
      </c>
      <c r="AO1319" s="53">
        <v>0</v>
      </c>
      <c r="AP1319" s="53">
        <v>1.0345489999999999</v>
      </c>
      <c r="AQ1319" s="53">
        <v>1.0762700000000001</v>
      </c>
      <c r="AR1319" s="53">
        <v>1.7718000000000001E-2</v>
      </c>
      <c r="AS1319" s="53">
        <v>1.8124000000000001E-2</v>
      </c>
      <c r="AT1319" s="53">
        <v>0</v>
      </c>
      <c r="AU1319" s="109">
        <v>0</v>
      </c>
      <c r="AV1319" s="109">
        <v>1.142E-2</v>
      </c>
    </row>
    <row r="1320" spans="1:48" x14ac:dyDescent="0.3">
      <c r="A1320" s="9">
        <v>1319</v>
      </c>
      <c r="B1320" s="3">
        <v>42783</v>
      </c>
      <c r="C1320" s="112">
        <v>3.6431149999999999</v>
      </c>
      <c r="D1320" s="54">
        <v>1.1178E-2</v>
      </c>
      <c r="E1320" s="112">
        <v>1.7774999999999999E-2</v>
      </c>
      <c r="F1320" s="54">
        <v>3.2010290000000001</v>
      </c>
      <c r="G1320" s="54">
        <v>1.1902740000000001</v>
      </c>
      <c r="H1320" s="54">
        <v>3.6755810000000002</v>
      </c>
      <c r="I1320" s="54">
        <v>2.2113000000000001E-2</v>
      </c>
      <c r="J1320" s="54">
        <v>1.122106</v>
      </c>
      <c r="K1320" s="54">
        <v>0.86935899999999999</v>
      </c>
      <c r="L1320" s="54">
        <v>1.213457</v>
      </c>
      <c r="M1320" s="54">
        <v>0.11328100000000001</v>
      </c>
      <c r="N1320" s="54">
        <v>0</v>
      </c>
      <c r="O1320" s="54">
        <v>8.2339999999999997E-2</v>
      </c>
      <c r="P1320" s="54">
        <v>4.82803</v>
      </c>
      <c r="Q1320" s="54">
        <v>0</v>
      </c>
      <c r="R1320" s="54">
        <v>1.8498000000000001E-2</v>
      </c>
      <c r="S1320" s="54">
        <v>1.7444000000000002</v>
      </c>
      <c r="T1320" s="54">
        <v>1.8835000000000001E-2</v>
      </c>
      <c r="U1320" s="54">
        <v>0</v>
      </c>
      <c r="V1320" s="54">
        <v>0</v>
      </c>
      <c r="W1320" s="54">
        <v>1.1665909999999999</v>
      </c>
      <c r="X1320" s="54">
        <v>1.4422000000000001E-2</v>
      </c>
      <c r="Y1320" s="54">
        <v>1.01776</v>
      </c>
      <c r="Z1320" s="54">
        <v>0</v>
      </c>
      <c r="AA1320" s="54">
        <v>0</v>
      </c>
      <c r="AB1320" s="54">
        <v>0</v>
      </c>
      <c r="AC1320" s="54">
        <v>0</v>
      </c>
      <c r="AD1320" s="54">
        <v>0</v>
      </c>
      <c r="AE1320" s="54">
        <v>78.623005000000006</v>
      </c>
      <c r="AF1320" s="54">
        <v>5.6620189999999999</v>
      </c>
      <c r="AG1320" s="53">
        <v>51.130581999999997</v>
      </c>
      <c r="AH1320" s="53">
        <v>3.1304999999999999E-2</v>
      </c>
      <c r="AI1320" s="54">
        <v>0</v>
      </c>
      <c r="AJ1320" s="54">
        <v>1.1643110000000001</v>
      </c>
      <c r="AK1320" s="53">
        <v>1.5131000000000001</v>
      </c>
      <c r="AL1320" s="53">
        <v>0</v>
      </c>
      <c r="AM1320" s="53">
        <v>1.5316E-2</v>
      </c>
      <c r="AN1320" s="53">
        <v>7.2348999999999997E-2</v>
      </c>
      <c r="AO1320" s="53">
        <v>0</v>
      </c>
      <c r="AP1320" s="53">
        <v>1.0345489999999999</v>
      </c>
      <c r="AQ1320" s="53">
        <v>1.0762700000000001</v>
      </c>
      <c r="AR1320" s="53">
        <v>1.7718000000000001E-2</v>
      </c>
      <c r="AS1320" s="53">
        <v>1.8124000000000001E-2</v>
      </c>
      <c r="AT1320" s="53">
        <v>0</v>
      </c>
      <c r="AU1320" s="109">
        <v>0</v>
      </c>
      <c r="AV1320" s="109">
        <v>1.1476999999999999E-2</v>
      </c>
    </row>
    <row r="1321" spans="1:48" x14ac:dyDescent="0.3">
      <c r="A1321" s="9">
        <v>1320</v>
      </c>
      <c r="B1321" s="3">
        <v>42782</v>
      </c>
      <c r="C1321" s="112">
        <v>3.6421359999999998</v>
      </c>
      <c r="D1321" s="54">
        <v>1.1174999999999999E-2</v>
      </c>
      <c r="E1321" s="112">
        <v>1.7770000000000001E-2</v>
      </c>
      <c r="F1321" s="54">
        <v>3.2037429999999998</v>
      </c>
      <c r="G1321" s="54">
        <v>1.188161</v>
      </c>
      <c r="H1321" s="54">
        <v>3.6475610000000001</v>
      </c>
      <c r="I1321" s="54">
        <v>2.1835E-2</v>
      </c>
      <c r="J1321" s="54">
        <v>1.1208549999999999</v>
      </c>
      <c r="K1321" s="54">
        <v>0.87478299999999998</v>
      </c>
      <c r="L1321" s="54">
        <v>1.208475</v>
      </c>
      <c r="M1321" s="54">
        <v>0.11325499999999999</v>
      </c>
      <c r="N1321" s="54">
        <v>0</v>
      </c>
      <c r="O1321" s="54">
        <v>8.2318000000000002E-2</v>
      </c>
      <c r="P1321" s="54">
        <v>4.8289470000000003</v>
      </c>
      <c r="Q1321" s="54">
        <v>0</v>
      </c>
      <c r="R1321" s="54">
        <v>1.8445E-2</v>
      </c>
      <c r="S1321" s="54">
        <v>1.7409000000000001</v>
      </c>
      <c r="T1321" s="54">
        <v>1.8717999999999999E-2</v>
      </c>
      <c r="U1321" s="54">
        <v>0</v>
      </c>
      <c r="V1321" s="54">
        <v>0</v>
      </c>
      <c r="W1321" s="54">
        <v>1.167788</v>
      </c>
      <c r="X1321" s="54">
        <v>1.4418E-2</v>
      </c>
      <c r="Y1321" s="54">
        <v>1.01586</v>
      </c>
      <c r="Z1321" s="54">
        <v>0</v>
      </c>
      <c r="AA1321" s="54">
        <v>0</v>
      </c>
      <c r="AB1321" s="54">
        <v>0</v>
      </c>
      <c r="AC1321" s="54">
        <v>0</v>
      </c>
      <c r="AD1321" s="54">
        <v>0</v>
      </c>
      <c r="AE1321" s="54">
        <v>78.629054999999994</v>
      </c>
      <c r="AF1321" s="54">
        <v>5.6501869999999998</v>
      </c>
      <c r="AG1321" s="53">
        <v>51.111443999999999</v>
      </c>
      <c r="AH1321" s="53">
        <v>3.1292E-2</v>
      </c>
      <c r="AI1321" s="54">
        <v>0</v>
      </c>
      <c r="AJ1321" s="54">
        <v>1.165837</v>
      </c>
      <c r="AK1321" s="53">
        <v>1.5122</v>
      </c>
      <c r="AL1321" s="53">
        <v>0</v>
      </c>
      <c r="AM1321" s="53">
        <v>1.5192000000000001E-2</v>
      </c>
      <c r="AN1321" s="53">
        <v>7.2357000000000005E-2</v>
      </c>
      <c r="AO1321" s="53">
        <v>0</v>
      </c>
      <c r="AP1321" s="53">
        <v>1.0345489999999999</v>
      </c>
      <c r="AQ1321" s="53">
        <v>1.0762700000000001</v>
      </c>
      <c r="AR1321" s="53">
        <v>1.7718000000000001E-2</v>
      </c>
      <c r="AS1321" s="53">
        <v>1.8124000000000001E-2</v>
      </c>
      <c r="AT1321" s="53">
        <v>0</v>
      </c>
      <c r="AU1321" s="109">
        <v>0</v>
      </c>
      <c r="AV1321" s="109">
        <v>1.1433E-2</v>
      </c>
    </row>
    <row r="1322" spans="1:48" x14ac:dyDescent="0.3">
      <c r="A1322" s="9">
        <v>1321</v>
      </c>
      <c r="B1322" s="3">
        <v>42781</v>
      </c>
      <c r="C1322" s="112">
        <v>3.6410979999999999</v>
      </c>
      <c r="D1322" s="54">
        <v>1.1172E-2</v>
      </c>
      <c r="E1322" s="112">
        <v>1.7765E-2</v>
      </c>
      <c r="F1322" s="54">
        <v>3.2057730000000002</v>
      </c>
      <c r="G1322" s="54">
        <v>1.18851</v>
      </c>
      <c r="H1322" s="54">
        <v>3.6523699999999999</v>
      </c>
      <c r="I1322" s="54">
        <v>2.1885999999999999E-2</v>
      </c>
      <c r="J1322" s="54">
        <v>1.1200600000000001</v>
      </c>
      <c r="K1322" s="54">
        <v>0.87048199999999998</v>
      </c>
      <c r="L1322" s="54">
        <v>1.2096910000000001</v>
      </c>
      <c r="M1322" s="54">
        <v>0.11332200000000001</v>
      </c>
      <c r="N1322" s="54">
        <v>0</v>
      </c>
      <c r="O1322" s="54">
        <v>8.2294000000000006E-2</v>
      </c>
      <c r="P1322" s="54">
        <v>4.8271540000000002</v>
      </c>
      <c r="Q1322" s="54">
        <v>0</v>
      </c>
      <c r="R1322" s="54">
        <v>1.8506000000000002E-2</v>
      </c>
      <c r="S1322" s="54">
        <v>1.7461999999999998</v>
      </c>
      <c r="T1322" s="54">
        <v>1.8608E-2</v>
      </c>
      <c r="U1322" s="54">
        <v>0</v>
      </c>
      <c r="V1322" s="54">
        <v>0</v>
      </c>
      <c r="W1322" s="54">
        <v>1.168803</v>
      </c>
      <c r="X1322" s="54">
        <v>1.4413E-2</v>
      </c>
      <c r="Y1322" s="54">
        <v>1.0190600000000001</v>
      </c>
      <c r="Z1322" s="54">
        <v>0</v>
      </c>
      <c r="AA1322" s="54">
        <v>0</v>
      </c>
      <c r="AB1322" s="54">
        <v>0</v>
      </c>
      <c r="AC1322" s="54">
        <v>0</v>
      </c>
      <c r="AD1322" s="54">
        <v>0</v>
      </c>
      <c r="AE1322" s="54">
        <v>78.602143999999996</v>
      </c>
      <c r="AF1322" s="54">
        <v>5.6538190000000004</v>
      </c>
      <c r="AG1322" s="53">
        <v>51.115724999999998</v>
      </c>
      <c r="AH1322" s="53">
        <v>3.1294000000000002E-2</v>
      </c>
      <c r="AI1322" s="54">
        <v>0</v>
      </c>
      <c r="AJ1322" s="54">
        <v>1.166501</v>
      </c>
      <c r="AK1322" s="53">
        <v>1.5143</v>
      </c>
      <c r="AL1322" s="53">
        <v>0</v>
      </c>
      <c r="AM1322" s="53">
        <v>1.5311E-2</v>
      </c>
      <c r="AN1322" s="53">
        <v>7.2383000000000003E-2</v>
      </c>
      <c r="AO1322" s="53">
        <v>0</v>
      </c>
      <c r="AP1322" s="53">
        <v>1.0345489999999999</v>
      </c>
      <c r="AQ1322" s="53">
        <v>1.0762700000000001</v>
      </c>
      <c r="AR1322" s="53">
        <v>1.7718000000000001E-2</v>
      </c>
      <c r="AS1322" s="53">
        <v>1.8124000000000001E-2</v>
      </c>
      <c r="AT1322" s="53">
        <v>0</v>
      </c>
      <c r="AU1322" s="109">
        <v>0</v>
      </c>
      <c r="AV1322" s="109">
        <v>1.1428000000000001E-2</v>
      </c>
    </row>
    <row r="1323" spans="1:48" x14ac:dyDescent="0.3">
      <c r="A1323" s="9">
        <v>1322</v>
      </c>
      <c r="B1323" s="3">
        <v>42780</v>
      </c>
      <c r="C1323" s="112">
        <v>3.639967</v>
      </c>
      <c r="D1323" s="54">
        <v>1.1169E-2</v>
      </c>
      <c r="E1323" s="112">
        <v>1.7759E-2</v>
      </c>
      <c r="F1323" s="54">
        <v>3.210629</v>
      </c>
      <c r="G1323" s="54">
        <v>1.1894089999999999</v>
      </c>
      <c r="H1323" s="54">
        <v>3.677832</v>
      </c>
      <c r="I1323" s="54">
        <v>2.2141999999999998E-2</v>
      </c>
      <c r="J1323" s="54">
        <v>1.122133</v>
      </c>
      <c r="K1323" s="54">
        <v>0.87735600000000002</v>
      </c>
      <c r="L1323" s="54">
        <v>1.2101580000000001</v>
      </c>
      <c r="M1323" s="54">
        <v>0.113251</v>
      </c>
      <c r="N1323" s="54">
        <v>0</v>
      </c>
      <c r="O1323" s="54">
        <v>8.2271999999999998E-2</v>
      </c>
      <c r="P1323" s="54">
        <v>4.8240129999999999</v>
      </c>
      <c r="Q1323" s="54">
        <v>0</v>
      </c>
      <c r="R1323" s="54">
        <v>1.8533000000000001E-2</v>
      </c>
      <c r="S1323" s="54">
        <v>1.7525999999999999</v>
      </c>
      <c r="T1323" s="54">
        <v>1.8813E-2</v>
      </c>
      <c r="U1323" s="54">
        <v>0</v>
      </c>
      <c r="V1323" s="54">
        <v>0</v>
      </c>
      <c r="W1323" s="54">
        <v>1.1677729999999999</v>
      </c>
      <c r="X1323" s="54">
        <v>1.4409E-2</v>
      </c>
      <c r="Y1323" s="54">
        <v>1.0225</v>
      </c>
      <c r="Z1323" s="54">
        <v>0</v>
      </c>
      <c r="AA1323" s="54">
        <v>0</v>
      </c>
      <c r="AB1323" s="54">
        <v>0</v>
      </c>
      <c r="AC1323" s="54">
        <v>0</v>
      </c>
      <c r="AD1323" s="54">
        <v>0</v>
      </c>
      <c r="AE1323" s="54">
        <v>78.560492999999994</v>
      </c>
      <c r="AF1323" s="54">
        <v>5.6632629999999997</v>
      </c>
      <c r="AG1323" s="53">
        <v>51.103836000000001</v>
      </c>
      <c r="AH1323" s="53">
        <v>3.134E-2</v>
      </c>
      <c r="AI1323" s="54">
        <v>0</v>
      </c>
      <c r="AJ1323" s="54">
        <v>1.1655340000000001</v>
      </c>
      <c r="AK1323" s="53">
        <v>1.5134999999999998</v>
      </c>
      <c r="AL1323" s="53">
        <v>0</v>
      </c>
      <c r="AM1323" s="53">
        <v>1.5434E-2</v>
      </c>
      <c r="AN1323" s="53">
        <v>7.2609000000000007E-2</v>
      </c>
      <c r="AO1323" s="53">
        <v>0</v>
      </c>
      <c r="AP1323" s="53">
        <v>1.020424</v>
      </c>
      <c r="AQ1323" s="53">
        <v>1.0762700000000001</v>
      </c>
      <c r="AR1323" s="53">
        <v>1.7659999999999999E-2</v>
      </c>
      <c r="AS1323" s="53">
        <v>1.8055000000000002E-2</v>
      </c>
      <c r="AT1323" s="53">
        <v>0</v>
      </c>
      <c r="AU1323" s="109">
        <v>0</v>
      </c>
      <c r="AV1323" s="109">
        <v>1.1528E-2</v>
      </c>
    </row>
    <row r="1324" spans="1:48" x14ac:dyDescent="0.3">
      <c r="A1324" s="9">
        <v>1323</v>
      </c>
      <c r="B1324" s="3">
        <v>42779</v>
      </c>
      <c r="C1324" s="112">
        <v>3.6389339999999999</v>
      </c>
      <c r="D1324" s="54">
        <v>1.1167E-2</v>
      </c>
      <c r="E1324" s="112">
        <v>1.7753000000000001E-2</v>
      </c>
      <c r="F1324" s="54">
        <v>3.1959590000000002</v>
      </c>
      <c r="G1324" s="54">
        <v>1.186186</v>
      </c>
      <c r="H1324" s="54">
        <v>3.6606770000000002</v>
      </c>
      <c r="I1324" s="54">
        <v>2.2013999999999999E-2</v>
      </c>
      <c r="J1324" s="54">
        <v>1.1108960000000001</v>
      </c>
      <c r="K1324" s="54">
        <v>0.86695500000000003</v>
      </c>
      <c r="L1324" s="54">
        <v>1.2069000000000001</v>
      </c>
      <c r="M1324" s="54">
        <v>0.11335099999999999</v>
      </c>
      <c r="N1324" s="54">
        <v>0</v>
      </c>
      <c r="O1324" s="54">
        <v>8.2252000000000006E-2</v>
      </c>
      <c r="P1324" s="54">
        <v>4.823315</v>
      </c>
      <c r="Q1324" s="54">
        <v>0</v>
      </c>
      <c r="R1324" s="54">
        <v>1.8346999999999999E-2</v>
      </c>
      <c r="S1324" s="54">
        <v>1.7298999999999998</v>
      </c>
      <c r="T1324" s="54">
        <v>1.8671E-2</v>
      </c>
      <c r="U1324" s="54">
        <v>0</v>
      </c>
      <c r="V1324" s="54">
        <v>0</v>
      </c>
      <c r="W1324" s="54">
        <v>1.1709400000000001</v>
      </c>
      <c r="X1324" s="54">
        <v>1.4404999999999999E-2</v>
      </c>
      <c r="Y1324" s="54">
        <v>1.0093000000000001</v>
      </c>
      <c r="Z1324" s="54">
        <v>0</v>
      </c>
      <c r="AA1324" s="54">
        <v>0</v>
      </c>
      <c r="AB1324" s="54">
        <v>0</v>
      </c>
      <c r="AC1324" s="54">
        <v>0</v>
      </c>
      <c r="AD1324" s="54">
        <v>0</v>
      </c>
      <c r="AE1324" s="54">
        <v>78.547730999999999</v>
      </c>
      <c r="AF1324" s="54">
        <v>5.629543</v>
      </c>
      <c r="AG1324" s="53">
        <v>51.076042000000001</v>
      </c>
      <c r="AH1324" s="53">
        <v>3.1331999999999999E-2</v>
      </c>
      <c r="AI1324" s="54">
        <v>0</v>
      </c>
      <c r="AJ1324" s="54">
        <v>1.1682129999999999</v>
      </c>
      <c r="AK1324" s="53">
        <v>1.5112999999999999</v>
      </c>
      <c r="AL1324" s="53">
        <v>0</v>
      </c>
      <c r="AM1324" s="53">
        <v>1.5368E-2</v>
      </c>
      <c r="AN1324" s="53">
        <v>7.2362999999999997E-2</v>
      </c>
      <c r="AO1324" s="53">
        <v>0</v>
      </c>
      <c r="AP1324" s="53">
        <v>1.020424</v>
      </c>
      <c r="AQ1324" s="53">
        <v>1.0762700000000001</v>
      </c>
      <c r="AR1324" s="53">
        <v>1.7659999999999999E-2</v>
      </c>
      <c r="AS1324" s="53">
        <v>1.8055000000000002E-2</v>
      </c>
      <c r="AT1324" s="53">
        <v>0</v>
      </c>
      <c r="AU1324" s="109">
        <v>0</v>
      </c>
      <c r="AV1324" s="109">
        <v>1.1586000000000001E-2</v>
      </c>
    </row>
    <row r="1325" spans="1:48" x14ac:dyDescent="0.3">
      <c r="A1325" s="9">
        <v>1324</v>
      </c>
      <c r="B1325" s="3">
        <v>42776</v>
      </c>
      <c r="C1325" s="112">
        <v>3.6358269999999999</v>
      </c>
      <c r="D1325" s="54">
        <v>1.1159000000000001E-2</v>
      </c>
      <c r="E1325" s="112">
        <v>1.7735999999999998E-2</v>
      </c>
      <c r="F1325" s="54">
        <v>3.2135389999999999</v>
      </c>
      <c r="G1325" s="54">
        <v>1.1879</v>
      </c>
      <c r="H1325" s="54">
        <v>3.6877</v>
      </c>
      <c r="I1325" s="54">
        <v>2.2422000000000001E-2</v>
      </c>
      <c r="J1325" s="54">
        <v>1.12219</v>
      </c>
      <c r="K1325" s="54">
        <v>0.87290999999999996</v>
      </c>
      <c r="L1325" s="54">
        <v>1.2086479999999999</v>
      </c>
      <c r="M1325" s="54">
        <v>0.113164</v>
      </c>
      <c r="N1325" s="54">
        <v>0</v>
      </c>
      <c r="O1325" s="54">
        <v>8.2183999999999993E-2</v>
      </c>
      <c r="P1325" s="54">
        <v>4.8205179999999999</v>
      </c>
      <c r="Q1325" s="54">
        <v>0</v>
      </c>
      <c r="R1325" s="54">
        <v>1.8513999999999999E-2</v>
      </c>
      <c r="S1325" s="54">
        <v>1.7549999999999999</v>
      </c>
      <c r="T1325" s="54">
        <v>1.8679000000000001E-2</v>
      </c>
      <c r="U1325" s="54">
        <v>0</v>
      </c>
      <c r="V1325" s="54">
        <v>0</v>
      </c>
      <c r="W1325" s="54">
        <v>1.1722900000000001</v>
      </c>
      <c r="X1325" s="54">
        <v>1.4392E-2</v>
      </c>
      <c r="Y1325" s="54">
        <v>1.0237699999999998</v>
      </c>
      <c r="Z1325" s="54">
        <v>0</v>
      </c>
      <c r="AA1325" s="54">
        <v>0</v>
      </c>
      <c r="AB1325" s="54">
        <v>0</v>
      </c>
      <c r="AC1325" s="54">
        <v>0</v>
      </c>
      <c r="AD1325" s="54">
        <v>0</v>
      </c>
      <c r="AE1325" s="54">
        <v>78.500747000000004</v>
      </c>
      <c r="AF1325" s="54">
        <v>5.6697290000000002</v>
      </c>
      <c r="AG1325" s="53">
        <v>51.052131000000003</v>
      </c>
      <c r="AH1325" s="53">
        <v>3.1319E-2</v>
      </c>
      <c r="AI1325" s="54">
        <v>0</v>
      </c>
      <c r="AJ1325" s="54">
        <v>1.169475</v>
      </c>
      <c r="AK1325" s="53">
        <v>1.5081</v>
      </c>
      <c r="AL1325" s="53">
        <v>0</v>
      </c>
      <c r="AM1325" s="53">
        <v>1.5443E-2</v>
      </c>
      <c r="AN1325" s="53">
        <v>7.2312000000000001E-2</v>
      </c>
      <c r="AO1325" s="53">
        <v>0</v>
      </c>
      <c r="AP1325" s="53">
        <v>1.020424</v>
      </c>
      <c r="AQ1325" s="53">
        <v>1.0762700000000001</v>
      </c>
      <c r="AR1325" s="53">
        <v>1.7659999999999999E-2</v>
      </c>
      <c r="AS1325" s="53">
        <v>1.8055000000000002E-2</v>
      </c>
      <c r="AT1325" s="53">
        <v>0</v>
      </c>
      <c r="AU1325" s="109">
        <v>0</v>
      </c>
      <c r="AV1325" s="109">
        <v>1.1554E-2</v>
      </c>
    </row>
    <row r="1326" spans="1:48" x14ac:dyDescent="0.3">
      <c r="A1326" s="9">
        <v>1325</v>
      </c>
      <c r="B1326" s="3">
        <v>42775</v>
      </c>
      <c r="C1326" s="112">
        <v>3.6349230000000001</v>
      </c>
      <c r="D1326" s="54">
        <v>1.1155999999999999E-2</v>
      </c>
      <c r="E1326" s="112">
        <v>1.7729000000000002E-2</v>
      </c>
      <c r="F1326" s="54">
        <v>3.2024430000000002</v>
      </c>
      <c r="G1326" s="54">
        <v>1.1882550000000001</v>
      </c>
      <c r="H1326" s="54">
        <v>3.71699</v>
      </c>
      <c r="I1326" s="54">
        <v>2.2603000000000002E-2</v>
      </c>
      <c r="J1326" s="54">
        <v>1.1174280000000001</v>
      </c>
      <c r="K1326" s="54">
        <v>0.86754200000000004</v>
      </c>
      <c r="L1326" s="54">
        <v>1.2092689999999999</v>
      </c>
      <c r="M1326" s="54">
        <v>0.113218</v>
      </c>
      <c r="N1326" s="54">
        <v>0</v>
      </c>
      <c r="O1326" s="54">
        <v>8.2165000000000002E-2</v>
      </c>
      <c r="P1326" s="54">
        <v>4.8185690000000001</v>
      </c>
      <c r="Q1326" s="54">
        <v>0</v>
      </c>
      <c r="R1326" s="54">
        <v>1.8464999999999999E-2</v>
      </c>
      <c r="S1326" s="54">
        <v>1.7472000000000001</v>
      </c>
      <c r="T1326" s="54">
        <v>1.8800000000000001E-2</v>
      </c>
      <c r="U1326" s="54">
        <v>0</v>
      </c>
      <c r="V1326" s="54">
        <v>0</v>
      </c>
      <c r="W1326" s="54">
        <v>1.1695359999999999</v>
      </c>
      <c r="X1326" s="54">
        <v>1.4387E-2</v>
      </c>
      <c r="Y1326" s="54">
        <v>1.01928</v>
      </c>
      <c r="Z1326" s="54">
        <v>0</v>
      </c>
      <c r="AA1326" s="54">
        <v>0</v>
      </c>
      <c r="AB1326" s="54">
        <v>0</v>
      </c>
      <c r="AC1326" s="54">
        <v>0</v>
      </c>
      <c r="AD1326" s="54">
        <v>0</v>
      </c>
      <c r="AE1326" s="54">
        <v>78.470777999999996</v>
      </c>
      <c r="AF1326" s="54">
        <v>5.6529129999999999</v>
      </c>
      <c r="AG1326" s="53">
        <v>51.021571000000002</v>
      </c>
      <c r="AH1326" s="53">
        <v>3.1299E-2</v>
      </c>
      <c r="AI1326" s="54">
        <v>0</v>
      </c>
      <c r="AJ1326" s="54">
        <v>1.166509</v>
      </c>
      <c r="AK1326" s="53">
        <v>1.5115000000000001</v>
      </c>
      <c r="AL1326" s="53">
        <v>0</v>
      </c>
      <c r="AM1326" s="53">
        <v>1.5439E-2</v>
      </c>
      <c r="AN1326" s="53">
        <v>7.2318999999999994E-2</v>
      </c>
      <c r="AO1326" s="53">
        <v>0</v>
      </c>
      <c r="AP1326" s="53">
        <v>1.020424</v>
      </c>
      <c r="AQ1326" s="53">
        <v>1.0762700000000001</v>
      </c>
      <c r="AR1326" s="53">
        <v>1.7659999999999999E-2</v>
      </c>
      <c r="AS1326" s="53">
        <v>1.8055000000000002E-2</v>
      </c>
      <c r="AT1326" s="53">
        <v>0</v>
      </c>
      <c r="AU1326" s="109">
        <v>0</v>
      </c>
      <c r="AV1326" s="109">
        <v>1.1632999999999999E-2</v>
      </c>
    </row>
    <row r="1327" spans="1:48" x14ac:dyDescent="0.3">
      <c r="A1327" s="9">
        <v>1326</v>
      </c>
      <c r="B1327" s="3">
        <v>42774</v>
      </c>
      <c r="C1327" s="112">
        <v>3.6338659999999998</v>
      </c>
      <c r="D1327" s="54">
        <v>1.1152E-2</v>
      </c>
      <c r="E1327" s="112">
        <v>1.7722999999999999E-2</v>
      </c>
      <c r="F1327" s="54">
        <v>3.1913640000000001</v>
      </c>
      <c r="G1327" s="54">
        <v>1.183791</v>
      </c>
      <c r="H1327" s="54">
        <v>3.6780879999999998</v>
      </c>
      <c r="I1327" s="54">
        <v>2.2339000000000001E-2</v>
      </c>
      <c r="J1327" s="54">
        <v>1.109046</v>
      </c>
      <c r="K1327" s="54">
        <v>0.862703</v>
      </c>
      <c r="L1327" s="54">
        <v>1.2040930000000001</v>
      </c>
      <c r="M1327" s="54">
        <v>0.113215</v>
      </c>
      <c r="N1327" s="54">
        <v>0</v>
      </c>
      <c r="O1327" s="54">
        <v>8.2143999999999995E-2</v>
      </c>
      <c r="P1327" s="54">
        <v>4.818683</v>
      </c>
      <c r="Q1327" s="54">
        <v>0</v>
      </c>
      <c r="R1327" s="54">
        <v>1.8338E-2</v>
      </c>
      <c r="S1327" s="54">
        <v>1.7285999999999999</v>
      </c>
      <c r="T1327" s="54">
        <v>1.8530999999999999E-2</v>
      </c>
      <c r="U1327" s="54">
        <v>0</v>
      </c>
      <c r="V1327" s="54">
        <v>0</v>
      </c>
      <c r="W1327" s="54">
        <v>1.169314</v>
      </c>
      <c r="X1327" s="54">
        <v>1.4385E-2</v>
      </c>
      <c r="Y1327" s="54">
        <v>1.00831</v>
      </c>
      <c r="Z1327" s="54">
        <v>0</v>
      </c>
      <c r="AA1327" s="54">
        <v>0</v>
      </c>
      <c r="AB1327" s="54">
        <v>0</v>
      </c>
      <c r="AC1327" s="54">
        <v>0</v>
      </c>
      <c r="AD1327" s="54">
        <v>0</v>
      </c>
      <c r="AE1327" s="54">
        <v>78.475306000000003</v>
      </c>
      <c r="AF1327" s="54">
        <v>5.6235879999999998</v>
      </c>
      <c r="AG1327" s="53">
        <v>50.997033000000002</v>
      </c>
      <c r="AH1327" s="53">
        <v>3.1286000000000001E-2</v>
      </c>
      <c r="AI1327" s="54">
        <v>0</v>
      </c>
      <c r="AJ1327" s="54">
        <v>1.166866</v>
      </c>
      <c r="AK1327" s="53">
        <v>1.5107000000000002</v>
      </c>
      <c r="AL1327" s="53">
        <v>0</v>
      </c>
      <c r="AM1327" s="53">
        <v>1.5251000000000001E-2</v>
      </c>
      <c r="AN1327" s="53">
        <v>7.2239999999999999E-2</v>
      </c>
      <c r="AO1327" s="53">
        <v>0</v>
      </c>
      <c r="AP1327" s="53">
        <v>1.020424</v>
      </c>
      <c r="AQ1327" s="53">
        <v>1.0762700000000001</v>
      </c>
      <c r="AR1327" s="53">
        <v>1.7659999999999999E-2</v>
      </c>
      <c r="AS1327" s="53">
        <v>1.8055000000000002E-2</v>
      </c>
      <c r="AT1327" s="53">
        <v>0</v>
      </c>
      <c r="AU1327" s="109">
        <v>0</v>
      </c>
      <c r="AV1327" s="109">
        <v>1.1486E-2</v>
      </c>
    </row>
    <row r="1328" spans="1:48" x14ac:dyDescent="0.3">
      <c r="A1328" s="9">
        <v>1327</v>
      </c>
      <c r="B1328" s="3">
        <v>42773</v>
      </c>
      <c r="C1328" s="112">
        <v>3.6328619999999998</v>
      </c>
      <c r="D1328" s="54">
        <v>1.115E-2</v>
      </c>
      <c r="E1328" s="112">
        <v>1.7718000000000001E-2</v>
      </c>
      <c r="F1328" s="54">
        <v>3.1920709999999999</v>
      </c>
      <c r="G1328" s="54">
        <v>1.1840139999999999</v>
      </c>
      <c r="H1328" s="54">
        <v>3.6512989999999999</v>
      </c>
      <c r="I1328" s="54">
        <v>2.1977E-2</v>
      </c>
      <c r="J1328" s="54">
        <v>1.1081300000000001</v>
      </c>
      <c r="K1328" s="54">
        <v>0.86826099999999995</v>
      </c>
      <c r="L1328" s="54">
        <v>1.205554</v>
      </c>
      <c r="M1328" s="54">
        <v>0.113193</v>
      </c>
      <c r="N1328" s="54">
        <v>0</v>
      </c>
      <c r="O1328" s="54">
        <v>8.2123000000000002E-2</v>
      </c>
      <c r="P1328" s="54">
        <v>4.8211409999999999</v>
      </c>
      <c r="Q1328" s="54">
        <v>0</v>
      </c>
      <c r="R1328" s="54">
        <v>1.8252000000000001E-2</v>
      </c>
      <c r="S1328" s="54">
        <v>1.7294</v>
      </c>
      <c r="T1328" s="54">
        <v>1.8405999999999999E-2</v>
      </c>
      <c r="U1328" s="54">
        <v>0</v>
      </c>
      <c r="V1328" s="54">
        <v>0</v>
      </c>
      <c r="W1328" s="54">
        <v>1.169235</v>
      </c>
      <c r="X1328" s="54">
        <v>1.438E-2</v>
      </c>
      <c r="Y1328" s="54">
        <v>1.0079899999999999</v>
      </c>
      <c r="Z1328" s="54">
        <v>0</v>
      </c>
      <c r="AA1328" s="54">
        <v>0</v>
      </c>
      <c r="AB1328" s="54">
        <v>0</v>
      </c>
      <c r="AC1328" s="54">
        <v>0</v>
      </c>
      <c r="AD1328" s="54">
        <v>0</v>
      </c>
      <c r="AE1328" s="54">
        <v>78.497285000000005</v>
      </c>
      <c r="AF1328" s="54">
        <v>5.614414</v>
      </c>
      <c r="AG1328" s="53">
        <v>50.990437999999997</v>
      </c>
      <c r="AH1328" s="53">
        <v>3.1265000000000001E-2</v>
      </c>
      <c r="AI1328" s="54">
        <v>0</v>
      </c>
      <c r="AJ1328" s="54">
        <v>1.166866</v>
      </c>
      <c r="AK1328" s="53">
        <v>1.5115999999999998</v>
      </c>
      <c r="AL1328" s="53">
        <v>0</v>
      </c>
      <c r="AM1328" s="53">
        <v>1.5223E-2</v>
      </c>
      <c r="AN1328" s="53">
        <v>7.2126999999999997E-2</v>
      </c>
      <c r="AO1328" s="53">
        <v>0</v>
      </c>
      <c r="AP1328" s="53">
        <v>1.016777</v>
      </c>
      <c r="AQ1328" s="53">
        <v>1.0762700000000001</v>
      </c>
      <c r="AR1328" s="53">
        <v>1.7628000000000001E-2</v>
      </c>
      <c r="AS1328" s="53">
        <v>1.7989999999999999E-2</v>
      </c>
      <c r="AT1328" s="53">
        <v>0</v>
      </c>
      <c r="AU1328" s="109">
        <v>0</v>
      </c>
      <c r="AV1328" s="109">
        <v>1.1457E-2</v>
      </c>
    </row>
    <row r="1329" spans="1:48" x14ac:dyDescent="0.3">
      <c r="A1329" s="9">
        <v>1328</v>
      </c>
      <c r="B1329" s="3">
        <v>42772</v>
      </c>
      <c r="C1329" s="112">
        <v>3.6318670000000002</v>
      </c>
      <c r="D1329" s="54">
        <v>1.1147000000000001E-2</v>
      </c>
      <c r="E1329" s="112">
        <v>1.7713E-2</v>
      </c>
      <c r="F1329" s="54">
        <v>3.204745</v>
      </c>
      <c r="G1329" s="54">
        <v>1.1869069999999999</v>
      </c>
      <c r="H1329" s="54">
        <v>3.694779</v>
      </c>
      <c r="I1329" s="54">
        <v>2.2189E-2</v>
      </c>
      <c r="J1329" s="54">
        <v>1.1203959999999999</v>
      </c>
      <c r="K1329" s="54">
        <v>0.873691</v>
      </c>
      <c r="L1329" s="54">
        <v>1.2085399999999999</v>
      </c>
      <c r="M1329" s="54">
        <v>0.11307</v>
      </c>
      <c r="N1329" s="54">
        <v>0</v>
      </c>
      <c r="O1329" s="54">
        <v>8.2091999999999998E-2</v>
      </c>
      <c r="P1329" s="54">
        <v>4.8188199999999997</v>
      </c>
      <c r="Q1329" s="54">
        <v>0</v>
      </c>
      <c r="R1329" s="54">
        <v>1.8468999999999999E-2</v>
      </c>
      <c r="S1329" s="54">
        <v>1.7436</v>
      </c>
      <c r="T1329" s="54">
        <v>1.8710999999999998E-2</v>
      </c>
      <c r="U1329" s="54">
        <v>0</v>
      </c>
      <c r="V1329" s="54">
        <v>0</v>
      </c>
      <c r="W1329" s="54">
        <v>1.167346</v>
      </c>
      <c r="X1329" s="54">
        <v>1.4376E-2</v>
      </c>
      <c r="Y1329" s="54">
        <v>1.01667</v>
      </c>
      <c r="Z1329" s="54">
        <v>0</v>
      </c>
      <c r="AA1329" s="54">
        <v>0</v>
      </c>
      <c r="AB1329" s="54">
        <v>0</v>
      </c>
      <c r="AC1329" s="54">
        <v>0</v>
      </c>
      <c r="AD1329" s="54">
        <v>0</v>
      </c>
      <c r="AE1329" s="54">
        <v>78.464528000000001</v>
      </c>
      <c r="AF1329" s="54">
        <v>5.6499769999999998</v>
      </c>
      <c r="AG1329" s="53">
        <v>50.999949000000001</v>
      </c>
      <c r="AH1329" s="53">
        <v>3.1230000000000001E-2</v>
      </c>
      <c r="AI1329" s="54">
        <v>0</v>
      </c>
      <c r="AJ1329" s="54">
        <v>1.1647909999999999</v>
      </c>
      <c r="AK1329" s="53">
        <v>1.5018</v>
      </c>
      <c r="AL1329" s="53">
        <v>0</v>
      </c>
      <c r="AM1329" s="53">
        <v>1.5436999999999999E-2</v>
      </c>
      <c r="AN1329" s="53">
        <v>7.2454000000000005E-2</v>
      </c>
      <c r="AO1329" s="53">
        <v>0</v>
      </c>
      <c r="AP1329" s="53">
        <v>1.016777</v>
      </c>
      <c r="AQ1329" s="53">
        <v>1.0762700000000001</v>
      </c>
      <c r="AR1329" s="53">
        <v>1.7628000000000001E-2</v>
      </c>
      <c r="AS1329" s="53">
        <v>1.7989999999999999E-2</v>
      </c>
      <c r="AT1329" s="53">
        <v>0</v>
      </c>
      <c r="AU1329" s="109">
        <v>0</v>
      </c>
      <c r="AV1329" s="109">
        <v>1.1650000000000001E-2</v>
      </c>
    </row>
    <row r="1330" spans="1:48" x14ac:dyDescent="0.3">
      <c r="A1330" s="9">
        <v>1329</v>
      </c>
      <c r="B1330" s="3">
        <v>42769</v>
      </c>
      <c r="C1330" s="112">
        <v>3.6288649999999998</v>
      </c>
      <c r="D1330" s="54">
        <v>1.1139E-2</v>
      </c>
      <c r="E1330" s="112">
        <v>1.7697000000000001E-2</v>
      </c>
      <c r="F1330" s="54">
        <v>3.1908409999999998</v>
      </c>
      <c r="G1330" s="54">
        <v>1.1840790000000001</v>
      </c>
      <c r="H1330" s="54">
        <v>3.6697470000000001</v>
      </c>
      <c r="I1330" s="54">
        <v>2.2266000000000001E-2</v>
      </c>
      <c r="J1330" s="54">
        <v>1.10755</v>
      </c>
      <c r="K1330" s="54">
        <v>0.86698299999999995</v>
      </c>
      <c r="L1330" s="54">
        <v>1.2041660000000001</v>
      </c>
      <c r="M1330" s="54">
        <v>0.113217</v>
      </c>
      <c r="N1330" s="54">
        <v>0</v>
      </c>
      <c r="O1330" s="54">
        <v>8.2027000000000003E-2</v>
      </c>
      <c r="P1330" s="54">
        <v>4.8190840000000001</v>
      </c>
      <c r="Q1330" s="54">
        <v>0</v>
      </c>
      <c r="R1330" s="54">
        <v>1.8305999999999999E-2</v>
      </c>
      <c r="S1330" s="54">
        <v>1.7264000000000002</v>
      </c>
      <c r="T1330" s="54">
        <v>1.8627000000000001E-2</v>
      </c>
      <c r="U1330" s="54">
        <v>0</v>
      </c>
      <c r="V1330" s="54">
        <v>0</v>
      </c>
      <c r="W1330" s="54">
        <v>1.1687970000000001</v>
      </c>
      <c r="X1330" s="54">
        <v>1.4364E-2</v>
      </c>
      <c r="Y1330" s="54">
        <v>1.00691</v>
      </c>
      <c r="Z1330" s="54">
        <v>0</v>
      </c>
      <c r="AA1330" s="54">
        <v>0</v>
      </c>
      <c r="AB1330" s="54">
        <v>0</v>
      </c>
      <c r="AC1330" s="54">
        <v>0</v>
      </c>
      <c r="AD1330" s="54">
        <v>0</v>
      </c>
      <c r="AE1330" s="54">
        <v>78.484824000000003</v>
      </c>
      <c r="AF1330" s="54">
        <v>5.6197020000000002</v>
      </c>
      <c r="AG1330" s="53">
        <v>50.958865000000003</v>
      </c>
      <c r="AH1330" s="53">
        <v>3.1188E-2</v>
      </c>
      <c r="AI1330" s="54">
        <v>0</v>
      </c>
      <c r="AJ1330" s="54">
        <v>1.1666270000000001</v>
      </c>
      <c r="AK1330" s="53">
        <v>1.5069000000000001</v>
      </c>
      <c r="AL1330" s="53">
        <v>0</v>
      </c>
      <c r="AM1330" s="53">
        <v>1.5575E-2</v>
      </c>
      <c r="AN1330" s="53">
        <v>7.2155999999999998E-2</v>
      </c>
      <c r="AO1330" s="53">
        <v>0</v>
      </c>
      <c r="AP1330" s="53">
        <v>1.016777</v>
      </c>
      <c r="AQ1330" s="53">
        <v>1.0762700000000001</v>
      </c>
      <c r="AR1330" s="53">
        <v>1.7628000000000001E-2</v>
      </c>
      <c r="AS1330" s="53">
        <v>1.7989999999999999E-2</v>
      </c>
      <c r="AT1330" s="53">
        <v>0</v>
      </c>
      <c r="AU1330" s="109">
        <v>0</v>
      </c>
      <c r="AV1330" s="109">
        <v>1.1657000000000001E-2</v>
      </c>
    </row>
    <row r="1331" spans="1:48" x14ac:dyDescent="0.3">
      <c r="A1331" s="9">
        <v>1330</v>
      </c>
      <c r="B1331" s="3">
        <v>42768</v>
      </c>
      <c r="C1331" s="112">
        <v>3.6278139999999999</v>
      </c>
      <c r="D1331" s="54">
        <v>1.1136E-2</v>
      </c>
      <c r="E1331" s="112">
        <v>1.7690999999999998E-2</v>
      </c>
      <c r="F1331" s="54">
        <v>3.1799300000000001</v>
      </c>
      <c r="G1331" s="54">
        <v>1.182158</v>
      </c>
      <c r="H1331" s="54">
        <v>3.6924890000000001</v>
      </c>
      <c r="I1331" s="54">
        <v>2.2324E-2</v>
      </c>
      <c r="J1331" s="54">
        <v>1.103793</v>
      </c>
      <c r="K1331" s="54">
        <v>0.86605500000000002</v>
      </c>
      <c r="L1331" s="54">
        <v>1.202205</v>
      </c>
      <c r="M1331" s="54">
        <v>0.11321199999999999</v>
      </c>
      <c r="N1331" s="54">
        <v>0</v>
      </c>
      <c r="O1331" s="54">
        <v>8.2005999999999996E-2</v>
      </c>
      <c r="P1331" s="54">
        <v>4.8165149999999999</v>
      </c>
      <c r="Q1331" s="54">
        <v>0</v>
      </c>
      <c r="R1331" s="54">
        <v>1.8192E-2</v>
      </c>
      <c r="S1331" s="54">
        <v>1.7184999999999999</v>
      </c>
      <c r="T1331" s="54">
        <v>1.8790000000000001E-2</v>
      </c>
      <c r="U1331" s="54">
        <v>0</v>
      </c>
      <c r="V1331" s="54">
        <v>0</v>
      </c>
      <c r="W1331" s="54">
        <v>1.1712640000000001</v>
      </c>
      <c r="X1331" s="54">
        <v>1.436E-2</v>
      </c>
      <c r="Y1331" s="54">
        <v>1.00234</v>
      </c>
      <c r="Z1331" s="54">
        <v>0</v>
      </c>
      <c r="AA1331" s="54">
        <v>0</v>
      </c>
      <c r="AB1331" s="54">
        <v>0</v>
      </c>
      <c r="AC1331" s="54">
        <v>0</v>
      </c>
      <c r="AD1331" s="54">
        <v>0</v>
      </c>
      <c r="AE1331" s="54">
        <v>78.448971999999998</v>
      </c>
      <c r="AF1331" s="54">
        <v>5.601801</v>
      </c>
      <c r="AG1331" s="53">
        <v>50.928531</v>
      </c>
      <c r="AH1331" s="53">
        <v>3.1144999999999999E-2</v>
      </c>
      <c r="AI1331" s="54">
        <v>0</v>
      </c>
      <c r="AJ1331" s="54">
        <v>1.1686620000000001</v>
      </c>
      <c r="AK1331" s="53">
        <v>1.5084</v>
      </c>
      <c r="AL1331" s="53">
        <v>0</v>
      </c>
      <c r="AM1331" s="53">
        <v>1.5663E-2</v>
      </c>
      <c r="AN1331" s="53">
        <v>7.1883000000000002E-2</v>
      </c>
      <c r="AO1331" s="53">
        <v>0</v>
      </c>
      <c r="AP1331" s="53">
        <v>1.016777</v>
      </c>
      <c r="AQ1331" s="53">
        <v>1.0762700000000001</v>
      </c>
      <c r="AR1331" s="53">
        <v>1.7628000000000001E-2</v>
      </c>
      <c r="AS1331" s="53">
        <v>1.7989999999999999E-2</v>
      </c>
      <c r="AT1331" s="53">
        <v>0</v>
      </c>
      <c r="AU1331" s="109">
        <v>0</v>
      </c>
      <c r="AV1331" s="109">
        <v>1.1764999999999999E-2</v>
      </c>
    </row>
    <row r="1332" spans="1:48" x14ac:dyDescent="0.3">
      <c r="A1332" s="9">
        <v>1331</v>
      </c>
      <c r="B1332" s="3">
        <v>42767</v>
      </c>
      <c r="C1332" s="112">
        <v>3.6269010000000002</v>
      </c>
      <c r="D1332" s="54">
        <v>1.1133000000000001E-2</v>
      </c>
      <c r="E1332" s="112">
        <v>1.7687000000000001E-2</v>
      </c>
      <c r="F1332" s="54">
        <v>3.1688779999999999</v>
      </c>
      <c r="G1332" s="54">
        <v>1.1805239999999999</v>
      </c>
      <c r="H1332" s="54">
        <v>3.7044139999999999</v>
      </c>
      <c r="I1332" s="54">
        <v>2.2234E-2</v>
      </c>
      <c r="J1332" s="54">
        <v>1.093291</v>
      </c>
      <c r="K1332" s="54">
        <v>0.86242300000000005</v>
      </c>
      <c r="L1332" s="54">
        <v>1.2020850000000001</v>
      </c>
      <c r="M1332" s="54">
        <v>0.113193</v>
      </c>
      <c r="N1332" s="54">
        <v>0</v>
      </c>
      <c r="O1332" s="54">
        <v>8.1984000000000001E-2</v>
      </c>
      <c r="P1332" s="54">
        <v>4.8146959999999996</v>
      </c>
      <c r="Q1332" s="54">
        <v>0</v>
      </c>
      <c r="R1332" s="54">
        <v>1.8010000000000002E-2</v>
      </c>
      <c r="S1332" s="54">
        <v>1.7040999999999999</v>
      </c>
      <c r="T1332" s="54">
        <v>1.8741000000000001E-2</v>
      </c>
      <c r="U1332" s="54">
        <v>0</v>
      </c>
      <c r="V1332" s="54">
        <v>0</v>
      </c>
      <c r="W1332" s="54">
        <v>1.1712689999999999</v>
      </c>
      <c r="X1332" s="54">
        <v>1.4355E-2</v>
      </c>
      <c r="Y1332" s="54">
        <v>0.99358000000000002</v>
      </c>
      <c r="Z1332" s="54">
        <v>0</v>
      </c>
      <c r="AA1332" s="54">
        <v>0</v>
      </c>
      <c r="AB1332" s="54">
        <v>0</v>
      </c>
      <c r="AC1332" s="54">
        <v>0</v>
      </c>
      <c r="AD1332" s="54">
        <v>0</v>
      </c>
      <c r="AE1332" s="54">
        <v>78.426620999999997</v>
      </c>
      <c r="AF1332" s="54">
        <v>5.5829690000000003</v>
      </c>
      <c r="AG1332" s="53">
        <v>50.909976999999998</v>
      </c>
      <c r="AH1332" s="53">
        <v>3.1142E-2</v>
      </c>
      <c r="AI1332" s="54">
        <v>0</v>
      </c>
      <c r="AJ1332" s="54">
        <v>1.1685030000000001</v>
      </c>
      <c r="AK1332" s="53">
        <v>1.5024999999999999</v>
      </c>
      <c r="AL1332" s="53">
        <v>0</v>
      </c>
      <c r="AM1332" s="53">
        <v>1.5654000000000001E-2</v>
      </c>
      <c r="AN1332" s="53">
        <v>7.1387999999999993E-2</v>
      </c>
      <c r="AO1332" s="53">
        <v>0</v>
      </c>
      <c r="AP1332" s="53">
        <v>1.016777</v>
      </c>
      <c r="AQ1332" s="53">
        <v>1.0762700000000001</v>
      </c>
      <c r="AR1332" s="53">
        <v>1.7628000000000001E-2</v>
      </c>
      <c r="AS1332" s="53">
        <v>1.7989999999999999E-2</v>
      </c>
      <c r="AT1332" s="53">
        <v>0</v>
      </c>
      <c r="AU1332" s="109">
        <v>0</v>
      </c>
      <c r="AV1332" s="109">
        <v>1.1724E-2</v>
      </c>
    </row>
    <row r="1333" spans="1:48" x14ac:dyDescent="0.3">
      <c r="A1333" s="9">
        <v>1332</v>
      </c>
      <c r="B1333" s="3">
        <v>42766</v>
      </c>
      <c r="C1333" s="112">
        <v>3.6258759999999999</v>
      </c>
      <c r="D1333" s="54">
        <v>1.1131E-2</v>
      </c>
      <c r="E1333" s="112">
        <v>1.7680000000000001E-2</v>
      </c>
      <c r="F1333" s="54">
        <v>3.1615700000000002</v>
      </c>
      <c r="G1333" s="54">
        <v>1.1798949999999999</v>
      </c>
      <c r="H1333" s="54">
        <v>3.7480880000000001</v>
      </c>
      <c r="I1333" s="54">
        <v>2.2277000000000002E-2</v>
      </c>
      <c r="J1333" s="54">
        <v>1.0938490000000001</v>
      </c>
      <c r="K1333" s="54">
        <v>0.85544900000000001</v>
      </c>
      <c r="L1333" s="54">
        <v>1.2025189999999999</v>
      </c>
      <c r="M1333" s="54">
        <v>0.113084</v>
      </c>
      <c r="N1333" s="54">
        <v>0</v>
      </c>
      <c r="O1333" s="54">
        <v>8.1961000000000006E-2</v>
      </c>
      <c r="P1333" s="54">
        <v>4.8091200000000001</v>
      </c>
      <c r="Q1333" s="54">
        <v>0</v>
      </c>
      <c r="R1333" s="54">
        <v>1.8041999999999999E-2</v>
      </c>
      <c r="S1333" s="54">
        <v>1.7049999999999998</v>
      </c>
      <c r="T1333" s="54">
        <v>1.8988000000000001E-2</v>
      </c>
      <c r="U1333" s="54">
        <v>0</v>
      </c>
      <c r="V1333" s="54">
        <v>0</v>
      </c>
      <c r="W1333" s="54">
        <v>1.175065</v>
      </c>
      <c r="X1333" s="54">
        <v>1.4349000000000001E-2</v>
      </c>
      <c r="Y1333" s="54">
        <v>0.99432999999999994</v>
      </c>
      <c r="Z1333" s="54">
        <v>0</v>
      </c>
      <c r="AA1333" s="54">
        <v>0</v>
      </c>
      <c r="AB1333" s="54">
        <v>0</v>
      </c>
      <c r="AC1333" s="54">
        <v>0</v>
      </c>
      <c r="AD1333" s="54">
        <v>0</v>
      </c>
      <c r="AE1333" s="54">
        <v>78.355410000000006</v>
      </c>
      <c r="AF1333" s="54">
        <v>5.5768019999999998</v>
      </c>
      <c r="AG1333" s="53">
        <v>50.898055999999997</v>
      </c>
      <c r="AH1333" s="53">
        <v>3.1123999999999999E-2</v>
      </c>
      <c r="AI1333" s="54">
        <v>0</v>
      </c>
      <c r="AJ1333" s="54">
        <v>1.1719569999999999</v>
      </c>
      <c r="AK1333" s="53">
        <v>1.5044</v>
      </c>
      <c r="AL1333" s="53">
        <v>0</v>
      </c>
      <c r="AM1333" s="53">
        <v>1.5737000000000001E-2</v>
      </c>
      <c r="AN1333" s="53">
        <v>7.1448999999999999E-2</v>
      </c>
      <c r="AO1333" s="53">
        <v>0</v>
      </c>
      <c r="AP1333" s="53">
        <v>1.0126230000000001</v>
      </c>
      <c r="AQ1333" s="53">
        <v>1.0762700000000001</v>
      </c>
      <c r="AR1333" s="53">
        <v>1.7590000000000001E-2</v>
      </c>
      <c r="AS1333" s="53">
        <v>1.7933999999999999E-2</v>
      </c>
      <c r="AT1333" s="53">
        <v>0</v>
      </c>
      <c r="AU1333" s="109">
        <v>0</v>
      </c>
      <c r="AV1333" s="109">
        <v>1.1761000000000001E-2</v>
      </c>
    </row>
    <row r="1334" spans="1:48" x14ac:dyDescent="0.3">
      <c r="A1334" s="9">
        <v>1333</v>
      </c>
      <c r="B1334" s="3">
        <v>42765</v>
      </c>
      <c r="C1334" s="112">
        <v>3.624854</v>
      </c>
      <c r="D1334" s="54">
        <v>1.1128000000000001E-2</v>
      </c>
      <c r="E1334" s="112">
        <v>1.7673999999999999E-2</v>
      </c>
      <c r="F1334" s="54">
        <v>3.118719</v>
      </c>
      <c r="G1334" s="54">
        <v>1.178417</v>
      </c>
      <c r="H1334" s="54">
        <v>3.7723749999999998</v>
      </c>
      <c r="I1334" s="54">
        <v>2.2477E-2</v>
      </c>
      <c r="J1334" s="54">
        <v>1.0608770000000001</v>
      </c>
      <c r="K1334" s="54">
        <v>0.83245000000000002</v>
      </c>
      <c r="L1334" s="54">
        <v>1.20123</v>
      </c>
      <c r="M1334" s="54">
        <v>0.113369</v>
      </c>
      <c r="N1334" s="54">
        <v>0</v>
      </c>
      <c r="O1334" s="54">
        <v>8.1939999999999999E-2</v>
      </c>
      <c r="P1334" s="54">
        <v>4.8026020000000003</v>
      </c>
      <c r="Q1334" s="54">
        <v>0</v>
      </c>
      <c r="R1334" s="54">
        <v>1.7536E-2</v>
      </c>
      <c r="S1334" s="54">
        <v>1.6615000000000002</v>
      </c>
      <c r="T1334" s="54">
        <v>1.9403E-2</v>
      </c>
      <c r="U1334" s="54">
        <v>0</v>
      </c>
      <c r="V1334" s="54">
        <v>0</v>
      </c>
      <c r="W1334" s="54">
        <v>1.1732910000000001</v>
      </c>
      <c r="X1334" s="54">
        <v>1.4345E-2</v>
      </c>
      <c r="Y1334" s="54">
        <v>0.96870000000000001</v>
      </c>
      <c r="Z1334" s="54">
        <v>0</v>
      </c>
      <c r="AA1334" s="54">
        <v>0</v>
      </c>
      <c r="AB1334" s="54">
        <v>0</v>
      </c>
      <c r="AC1334" s="54">
        <v>0</v>
      </c>
      <c r="AD1334" s="54">
        <v>0</v>
      </c>
      <c r="AE1334" s="54">
        <v>78.262179000000003</v>
      </c>
      <c r="AF1334" s="54">
        <v>5.5005119999999996</v>
      </c>
      <c r="AG1334" s="53">
        <v>50.863737999999998</v>
      </c>
      <c r="AH1334" s="53">
        <v>3.1054999999999999E-2</v>
      </c>
      <c r="AI1334" s="54">
        <v>0</v>
      </c>
      <c r="AJ1334" s="54">
        <v>1.1698740000000001</v>
      </c>
      <c r="AK1334" s="53">
        <v>1.5077</v>
      </c>
      <c r="AL1334" s="53">
        <v>0</v>
      </c>
      <c r="AM1334" s="53">
        <v>1.5963999999999999E-2</v>
      </c>
      <c r="AN1334" s="53">
        <v>7.0755999999999999E-2</v>
      </c>
      <c r="AO1334" s="53">
        <v>0</v>
      </c>
      <c r="AP1334" s="53">
        <v>1.0126230000000001</v>
      </c>
      <c r="AQ1334" s="53">
        <v>1.0705370000000001</v>
      </c>
      <c r="AR1334" s="53">
        <v>1.7590000000000001E-2</v>
      </c>
      <c r="AS1334" s="53">
        <v>1.7933999999999999E-2</v>
      </c>
      <c r="AT1334" s="53">
        <v>0</v>
      </c>
      <c r="AU1334" s="109">
        <v>0</v>
      </c>
      <c r="AV1334" s="109">
        <v>1.1967E-2</v>
      </c>
    </row>
    <row r="1335" spans="1:48" x14ac:dyDescent="0.3">
      <c r="A1335" s="9">
        <v>1334</v>
      </c>
      <c r="B1335" s="3">
        <v>42762</v>
      </c>
      <c r="C1335" s="112">
        <v>3.622217</v>
      </c>
      <c r="D1335" s="54">
        <v>1.112E-2</v>
      </c>
      <c r="E1335" s="112">
        <v>1.7659000000000001E-2</v>
      </c>
      <c r="F1335" s="54">
        <v>3.1196030000000001</v>
      </c>
      <c r="G1335" s="54">
        <v>1.1763790000000001</v>
      </c>
      <c r="H1335" s="54">
        <v>3.727411</v>
      </c>
      <c r="I1335" s="54">
        <v>2.2367999999999999E-2</v>
      </c>
      <c r="J1335" s="54">
        <v>1.0609770000000001</v>
      </c>
      <c r="K1335" s="54">
        <v>0.82863699999999996</v>
      </c>
      <c r="L1335" s="54">
        <v>1.199071</v>
      </c>
      <c r="M1335" s="54">
        <v>0.11328100000000001</v>
      </c>
      <c r="N1335" s="54">
        <v>0</v>
      </c>
      <c r="O1335" s="54">
        <v>8.1875000000000003E-2</v>
      </c>
      <c r="P1335" s="54">
        <v>4.8019090000000002</v>
      </c>
      <c r="Q1335" s="54">
        <v>0</v>
      </c>
      <c r="R1335" s="54">
        <v>1.7555999999999999E-2</v>
      </c>
      <c r="S1335" s="54">
        <v>1.6618999999999999</v>
      </c>
      <c r="T1335" s="54">
        <v>1.9147000000000001E-2</v>
      </c>
      <c r="U1335" s="54">
        <v>0</v>
      </c>
      <c r="V1335" s="54">
        <v>0</v>
      </c>
      <c r="W1335" s="54">
        <v>1.169591</v>
      </c>
      <c r="X1335" s="54">
        <v>1.4333E-2</v>
      </c>
      <c r="Y1335" s="54">
        <v>0.96895999999999993</v>
      </c>
      <c r="Z1335" s="54">
        <v>0</v>
      </c>
      <c r="AA1335" s="54">
        <v>0</v>
      </c>
      <c r="AB1335" s="54">
        <v>0</v>
      </c>
      <c r="AC1335" s="54">
        <v>0</v>
      </c>
      <c r="AD1335" s="54">
        <v>0</v>
      </c>
      <c r="AE1335" s="54">
        <v>78.243779000000004</v>
      </c>
      <c r="AF1335" s="54">
        <v>5.4977590000000003</v>
      </c>
      <c r="AG1335" s="53">
        <v>50.834541000000002</v>
      </c>
      <c r="AH1335" s="53">
        <v>3.1053000000000001E-2</v>
      </c>
      <c r="AI1335" s="54">
        <v>0</v>
      </c>
      <c r="AJ1335" s="54">
        <v>1.1670609999999999</v>
      </c>
      <c r="AK1335" s="53">
        <v>1.51</v>
      </c>
      <c r="AL1335" s="53">
        <v>0</v>
      </c>
      <c r="AM1335" s="53">
        <v>1.5972E-2</v>
      </c>
      <c r="AN1335" s="53">
        <v>7.0831000000000005E-2</v>
      </c>
      <c r="AO1335" s="53">
        <v>0</v>
      </c>
      <c r="AP1335" s="53">
        <v>1.0126230000000001</v>
      </c>
      <c r="AQ1335" s="53">
        <v>1.0705370000000001</v>
      </c>
      <c r="AR1335" s="53">
        <v>1.7590000000000001E-2</v>
      </c>
      <c r="AS1335" s="53">
        <v>1.7933999999999999E-2</v>
      </c>
      <c r="AT1335" s="53">
        <v>0</v>
      </c>
      <c r="AU1335" s="109">
        <v>0</v>
      </c>
      <c r="AV1335" s="109">
        <v>1.1891000000000001E-2</v>
      </c>
    </row>
    <row r="1336" spans="1:48" x14ac:dyDescent="0.3">
      <c r="A1336" s="9">
        <v>1335</v>
      </c>
      <c r="B1336" s="3">
        <v>42761</v>
      </c>
      <c r="C1336" s="112">
        <v>3.6213340000000001</v>
      </c>
      <c r="D1336" s="54">
        <v>1.1119E-2</v>
      </c>
      <c r="E1336" s="112">
        <v>1.7652999999999999E-2</v>
      </c>
      <c r="F1336" s="54">
        <v>3.109308</v>
      </c>
      <c r="G1336" s="54">
        <v>1.175956</v>
      </c>
      <c r="H1336" s="54">
        <v>3.6996069999999999</v>
      </c>
      <c r="I1336" s="54">
        <v>2.2388999999999999E-2</v>
      </c>
      <c r="J1336" s="54">
        <v>1.0525599999999999</v>
      </c>
      <c r="K1336" s="54">
        <v>0.82442499999999996</v>
      </c>
      <c r="L1336" s="54">
        <v>1.1978329999999999</v>
      </c>
      <c r="M1336" s="54">
        <v>0.113334</v>
      </c>
      <c r="N1336" s="54">
        <v>0</v>
      </c>
      <c r="O1336" s="54">
        <v>8.1852999999999995E-2</v>
      </c>
      <c r="P1336" s="54">
        <v>4.8022220000000004</v>
      </c>
      <c r="Q1336" s="54">
        <v>0</v>
      </c>
      <c r="R1336" s="54">
        <v>1.7441000000000002E-2</v>
      </c>
      <c r="S1336" s="54">
        <v>1.6473000000000002</v>
      </c>
      <c r="T1336" s="54">
        <v>1.9042E-2</v>
      </c>
      <c r="U1336" s="54">
        <v>0</v>
      </c>
      <c r="V1336" s="54">
        <v>0</v>
      </c>
      <c r="W1336" s="54">
        <v>1.1667419999999999</v>
      </c>
      <c r="X1336" s="54">
        <v>1.4329E-2</v>
      </c>
      <c r="Y1336" s="54">
        <v>0.96030000000000004</v>
      </c>
      <c r="Z1336" s="54">
        <v>0</v>
      </c>
      <c r="AA1336" s="54">
        <v>0</v>
      </c>
      <c r="AB1336" s="54">
        <v>0</v>
      </c>
      <c r="AC1336" s="54">
        <v>0</v>
      </c>
      <c r="AD1336" s="54">
        <v>0</v>
      </c>
      <c r="AE1336" s="54">
        <v>78.252266000000006</v>
      </c>
      <c r="AF1336" s="54">
        <v>5.4745220000000003</v>
      </c>
      <c r="AG1336" s="53">
        <v>50.827475999999997</v>
      </c>
      <c r="AH1336" s="53">
        <v>3.1039000000000001E-2</v>
      </c>
      <c r="AI1336" s="54">
        <v>0</v>
      </c>
      <c r="AJ1336" s="54">
        <v>1.164172</v>
      </c>
      <c r="AK1336" s="53">
        <v>1.5107999999999999</v>
      </c>
      <c r="AL1336" s="53">
        <v>0</v>
      </c>
      <c r="AM1336" s="53">
        <v>1.5744999999999999E-2</v>
      </c>
      <c r="AN1336" s="53">
        <v>7.0636000000000004E-2</v>
      </c>
      <c r="AO1336" s="53">
        <v>0</v>
      </c>
      <c r="AP1336" s="53">
        <v>1.0126230000000001</v>
      </c>
      <c r="AQ1336" s="53">
        <v>1.0705370000000001</v>
      </c>
      <c r="AR1336" s="53">
        <v>1.7590000000000001E-2</v>
      </c>
      <c r="AS1336" s="53">
        <v>1.7933999999999999E-2</v>
      </c>
      <c r="AT1336" s="53">
        <v>0</v>
      </c>
      <c r="AU1336" s="109">
        <v>0</v>
      </c>
      <c r="AV1336" s="109">
        <v>1.1812E-2</v>
      </c>
    </row>
    <row r="1337" spans="1:48" x14ac:dyDescent="0.3">
      <c r="A1337" s="9">
        <v>1336</v>
      </c>
      <c r="B1337" s="3">
        <v>42760</v>
      </c>
      <c r="C1337" s="112">
        <v>3.6205240000000001</v>
      </c>
      <c r="D1337" s="54">
        <v>1.1115999999999999E-2</v>
      </c>
      <c r="E1337" s="112">
        <v>1.7646999999999999E-2</v>
      </c>
      <c r="F1337" s="54">
        <v>3.1282000000000001</v>
      </c>
      <c r="G1337" s="54">
        <v>1.1745669999999999</v>
      </c>
      <c r="H1337" s="54">
        <v>3.6506280000000002</v>
      </c>
      <c r="I1337" s="54">
        <v>2.2256000000000001E-2</v>
      </c>
      <c r="J1337" s="54">
        <v>1.066676</v>
      </c>
      <c r="K1337" s="54">
        <v>0.83257999999999999</v>
      </c>
      <c r="L1337" s="54">
        <v>1.1968319999999999</v>
      </c>
      <c r="M1337" s="54">
        <v>0.113206</v>
      </c>
      <c r="N1337" s="54">
        <v>0</v>
      </c>
      <c r="O1337" s="54">
        <v>8.1832000000000002E-2</v>
      </c>
      <c r="P1337" s="54">
        <v>4.8061389999999999</v>
      </c>
      <c r="Q1337" s="54">
        <v>0</v>
      </c>
      <c r="R1337" s="54">
        <v>1.7624000000000001E-2</v>
      </c>
      <c r="S1337" s="54">
        <v>1.6676</v>
      </c>
      <c r="T1337" s="54">
        <v>1.8627999999999999E-2</v>
      </c>
      <c r="U1337" s="54">
        <v>0</v>
      </c>
      <c r="V1337" s="54">
        <v>0</v>
      </c>
      <c r="W1337" s="54">
        <v>1.163449</v>
      </c>
      <c r="X1337" s="54">
        <v>1.4348E-2</v>
      </c>
      <c r="Y1337" s="54">
        <v>0.97214</v>
      </c>
      <c r="Z1337" s="54">
        <v>0</v>
      </c>
      <c r="AA1337" s="54">
        <v>0</v>
      </c>
      <c r="AB1337" s="54">
        <v>0</v>
      </c>
      <c r="AC1337" s="54">
        <v>0</v>
      </c>
      <c r="AD1337" s="54">
        <v>0</v>
      </c>
      <c r="AE1337" s="54">
        <v>78.293235999999993</v>
      </c>
      <c r="AF1337" s="54">
        <v>5.5054220000000003</v>
      </c>
      <c r="AG1337" s="53">
        <v>50.822265000000002</v>
      </c>
      <c r="AH1337" s="53">
        <v>3.1123999999999999E-2</v>
      </c>
      <c r="AI1337" s="54">
        <v>0</v>
      </c>
      <c r="AJ1337" s="54">
        <v>1.1620699999999999</v>
      </c>
      <c r="AK1337" s="53">
        <v>1.5085</v>
      </c>
      <c r="AL1337" s="53">
        <v>0</v>
      </c>
      <c r="AM1337" s="53">
        <v>1.5644000000000002E-2</v>
      </c>
      <c r="AN1337" s="53">
        <v>7.0933999999999997E-2</v>
      </c>
      <c r="AO1337" s="53">
        <v>0</v>
      </c>
      <c r="AP1337" s="53">
        <v>1.0126230000000001</v>
      </c>
      <c r="AQ1337" s="53">
        <v>1.0705370000000001</v>
      </c>
      <c r="AR1337" s="53">
        <v>1.7590000000000001E-2</v>
      </c>
      <c r="AS1337" s="53">
        <v>1.7933999999999999E-2</v>
      </c>
      <c r="AT1337" s="53">
        <v>0</v>
      </c>
      <c r="AU1337" s="109">
        <v>0</v>
      </c>
      <c r="AV1337" s="109">
        <v>1.1716000000000001E-2</v>
      </c>
    </row>
    <row r="1338" spans="1:48" x14ac:dyDescent="0.3">
      <c r="A1338" s="9">
        <v>1337</v>
      </c>
      <c r="B1338" s="3">
        <v>42759</v>
      </c>
      <c r="C1338" s="112">
        <v>3.6195050000000002</v>
      </c>
      <c r="D1338" s="54">
        <v>1.1113E-2</v>
      </c>
      <c r="E1338" s="112">
        <v>1.7642000000000001E-2</v>
      </c>
      <c r="F1338" s="54">
        <v>3.1112190000000002</v>
      </c>
      <c r="G1338" s="54">
        <v>1.1738630000000001</v>
      </c>
      <c r="H1338" s="54">
        <v>3.6541800000000002</v>
      </c>
      <c r="I1338" s="54">
        <v>2.2367000000000001E-2</v>
      </c>
      <c r="J1338" s="54">
        <v>1.0512010000000001</v>
      </c>
      <c r="K1338" s="54">
        <v>0.82667199999999996</v>
      </c>
      <c r="L1338" s="54">
        <v>1.197989</v>
      </c>
      <c r="M1338" s="54">
        <v>0.113292</v>
      </c>
      <c r="N1338" s="54">
        <v>0</v>
      </c>
      <c r="O1338" s="54">
        <v>8.1811999999999996E-2</v>
      </c>
      <c r="P1338" s="54">
        <v>4.8047310000000003</v>
      </c>
      <c r="Q1338" s="54">
        <v>0</v>
      </c>
      <c r="R1338" s="54">
        <v>1.7426000000000001E-2</v>
      </c>
      <c r="S1338" s="54">
        <v>1.6513</v>
      </c>
      <c r="T1338" s="54">
        <v>1.8577E-2</v>
      </c>
      <c r="U1338" s="54">
        <v>0</v>
      </c>
      <c r="V1338" s="54">
        <v>0</v>
      </c>
      <c r="W1338" s="54">
        <v>1.164847</v>
      </c>
      <c r="X1338" s="54">
        <v>1.4344000000000001E-2</v>
      </c>
      <c r="Y1338" s="54">
        <v>0.96262000000000003</v>
      </c>
      <c r="Z1338" s="54">
        <v>0</v>
      </c>
      <c r="AA1338" s="54">
        <v>0</v>
      </c>
      <c r="AB1338" s="54">
        <v>0</v>
      </c>
      <c r="AC1338" s="54">
        <v>0</v>
      </c>
      <c r="AD1338" s="54">
        <v>0</v>
      </c>
      <c r="AE1338" s="54">
        <v>78.287070999999997</v>
      </c>
      <c r="AF1338" s="54">
        <v>5.4772040000000004</v>
      </c>
      <c r="AG1338" s="53">
        <v>50.847850999999999</v>
      </c>
      <c r="AH1338" s="53">
        <v>3.1061999999999999E-2</v>
      </c>
      <c r="AI1338" s="54">
        <v>0</v>
      </c>
      <c r="AJ1338" s="54">
        <v>1.1628000000000001</v>
      </c>
      <c r="AK1338" s="53">
        <v>1.5174999999999998</v>
      </c>
      <c r="AL1338" s="53">
        <v>0</v>
      </c>
      <c r="AM1338" s="53">
        <v>1.5563E-2</v>
      </c>
      <c r="AN1338" s="53">
        <v>7.0508000000000001E-2</v>
      </c>
      <c r="AO1338" s="53">
        <v>0</v>
      </c>
      <c r="AP1338" s="53">
        <v>1.0164880000000001</v>
      </c>
      <c r="AQ1338" s="53">
        <v>1.0705370000000001</v>
      </c>
      <c r="AR1338" s="53">
        <v>1.7559999999999999E-2</v>
      </c>
      <c r="AS1338" s="53">
        <v>1.7892999999999999E-2</v>
      </c>
      <c r="AT1338" s="53">
        <v>0</v>
      </c>
      <c r="AU1338" s="109">
        <v>0</v>
      </c>
      <c r="AV1338" s="109">
        <v>1.1728000000000001E-2</v>
      </c>
    </row>
    <row r="1339" spans="1:48" x14ac:dyDescent="0.3">
      <c r="A1339" s="9">
        <v>1338</v>
      </c>
      <c r="B1339" s="3">
        <v>42758</v>
      </c>
      <c r="C1339" s="112">
        <v>3.6186050000000001</v>
      </c>
      <c r="D1339" s="54">
        <v>1.1113E-2</v>
      </c>
      <c r="E1339" s="112">
        <v>1.7634E-2</v>
      </c>
      <c r="F1339" s="54">
        <v>3.0988319999999998</v>
      </c>
      <c r="G1339" s="54">
        <v>1.1733420000000001</v>
      </c>
      <c r="H1339" s="54">
        <v>3.6939769999999998</v>
      </c>
      <c r="I1339" s="54">
        <v>2.2425E-2</v>
      </c>
      <c r="J1339" s="54">
        <v>1.0539639999999999</v>
      </c>
      <c r="K1339" s="54">
        <v>0.82246600000000003</v>
      </c>
      <c r="L1339" s="54">
        <v>1.1984159999999999</v>
      </c>
      <c r="M1339" s="54">
        <v>0.113202</v>
      </c>
      <c r="N1339" s="54">
        <v>0</v>
      </c>
      <c r="O1339" s="54">
        <v>8.1789000000000001E-2</v>
      </c>
      <c r="P1339" s="54">
        <v>4.7964989999999998</v>
      </c>
      <c r="Q1339" s="54">
        <v>0</v>
      </c>
      <c r="R1339" s="54">
        <v>1.7531999999999999E-2</v>
      </c>
      <c r="S1339" s="54">
        <v>1.6539000000000001</v>
      </c>
      <c r="T1339" s="54">
        <v>1.8710000000000001E-2</v>
      </c>
      <c r="U1339" s="54">
        <v>0</v>
      </c>
      <c r="V1339" s="54">
        <v>0</v>
      </c>
      <c r="W1339" s="54">
        <v>1.1632579999999999</v>
      </c>
      <c r="X1339" s="54">
        <v>1.4341E-2</v>
      </c>
      <c r="Y1339" s="54">
        <v>0.96423999999999999</v>
      </c>
      <c r="Z1339" s="54">
        <v>0</v>
      </c>
      <c r="AA1339" s="54">
        <v>0</v>
      </c>
      <c r="AB1339" s="54">
        <v>0</v>
      </c>
      <c r="AC1339" s="54">
        <v>0</v>
      </c>
      <c r="AD1339" s="54">
        <v>0</v>
      </c>
      <c r="AE1339" s="54">
        <v>78.203812999999997</v>
      </c>
      <c r="AF1339" s="54">
        <v>5.4749270000000001</v>
      </c>
      <c r="AG1339" s="53">
        <v>50.833793</v>
      </c>
      <c r="AH1339" s="53">
        <v>3.1035E-2</v>
      </c>
      <c r="AI1339" s="54">
        <v>0</v>
      </c>
      <c r="AJ1339" s="54">
        <v>1.1609860000000001</v>
      </c>
      <c r="AK1339" s="53">
        <v>1.5188999999999999</v>
      </c>
      <c r="AL1339" s="53">
        <v>0</v>
      </c>
      <c r="AM1339" s="53">
        <v>1.5771E-2</v>
      </c>
      <c r="AN1339" s="53">
        <v>7.0676000000000003E-2</v>
      </c>
      <c r="AO1339" s="53">
        <v>0</v>
      </c>
      <c r="AP1339" s="53">
        <v>1.0164880000000001</v>
      </c>
      <c r="AQ1339" s="53">
        <v>1.0705370000000001</v>
      </c>
      <c r="AR1339" s="53">
        <v>1.7559999999999999E-2</v>
      </c>
      <c r="AS1339" s="53">
        <v>1.7892999999999999E-2</v>
      </c>
      <c r="AT1339" s="53">
        <v>0</v>
      </c>
      <c r="AU1339" s="109">
        <v>0</v>
      </c>
      <c r="AV1339" s="109">
        <v>1.1875E-2</v>
      </c>
    </row>
    <row r="1340" spans="1:48" x14ac:dyDescent="0.3">
      <c r="A1340" s="9">
        <v>1339</v>
      </c>
      <c r="B1340" s="3">
        <v>42755</v>
      </c>
      <c r="C1340" s="112">
        <v>3.615891</v>
      </c>
      <c r="D1340" s="54">
        <v>1.1105E-2</v>
      </c>
      <c r="E1340" s="112">
        <v>1.7618000000000002E-2</v>
      </c>
      <c r="F1340" s="54">
        <v>3.0850369999999998</v>
      </c>
      <c r="G1340" s="54">
        <v>1.17432</v>
      </c>
      <c r="H1340" s="54">
        <v>3.668631</v>
      </c>
      <c r="I1340" s="54">
        <v>2.2339000000000001E-2</v>
      </c>
      <c r="J1340" s="54">
        <v>1.0443420000000001</v>
      </c>
      <c r="K1340" s="54">
        <v>0.81651799999999997</v>
      </c>
      <c r="L1340" s="54">
        <v>1.1960550000000001</v>
      </c>
      <c r="M1340" s="54">
        <v>0.113287</v>
      </c>
      <c r="N1340" s="54">
        <v>0</v>
      </c>
      <c r="O1340" s="54">
        <v>8.1725999999999993E-2</v>
      </c>
      <c r="P1340" s="54">
        <v>4.792961</v>
      </c>
      <c r="Q1340" s="54">
        <v>0</v>
      </c>
      <c r="R1340" s="54">
        <v>1.7420999999999999E-2</v>
      </c>
      <c r="S1340" s="54">
        <v>1.6337000000000002</v>
      </c>
      <c r="T1340" s="54">
        <v>1.8609000000000001E-2</v>
      </c>
      <c r="U1340" s="54">
        <v>0</v>
      </c>
      <c r="V1340" s="54">
        <v>0</v>
      </c>
      <c r="W1340" s="54">
        <v>1.163154</v>
      </c>
      <c r="X1340" s="54">
        <v>1.4331E-2</v>
      </c>
      <c r="Y1340" s="54">
        <v>0.95249000000000006</v>
      </c>
      <c r="Z1340" s="54">
        <v>0</v>
      </c>
      <c r="AA1340" s="54">
        <v>0</v>
      </c>
      <c r="AB1340" s="54">
        <v>0</v>
      </c>
      <c r="AC1340" s="54">
        <v>0</v>
      </c>
      <c r="AD1340" s="54">
        <v>0</v>
      </c>
      <c r="AE1340" s="54">
        <v>78.161242000000001</v>
      </c>
      <c r="AF1340" s="54">
        <v>5.455438</v>
      </c>
      <c r="AG1340" s="53">
        <v>50.837347000000001</v>
      </c>
      <c r="AH1340" s="53">
        <v>3.099E-2</v>
      </c>
      <c r="AI1340" s="54">
        <v>0</v>
      </c>
      <c r="AJ1340" s="54">
        <v>1.160812</v>
      </c>
      <c r="AK1340" s="53">
        <v>1.5143</v>
      </c>
      <c r="AL1340" s="53">
        <v>0</v>
      </c>
      <c r="AM1340" s="53">
        <v>1.5613999999999999E-2</v>
      </c>
      <c r="AN1340" s="53">
        <v>7.0363999999999996E-2</v>
      </c>
      <c r="AO1340" s="53">
        <v>0</v>
      </c>
      <c r="AP1340" s="53">
        <v>1.0164880000000001</v>
      </c>
      <c r="AQ1340" s="53">
        <v>1.0705370000000001</v>
      </c>
      <c r="AR1340" s="53">
        <v>1.7559999999999999E-2</v>
      </c>
      <c r="AS1340" s="53">
        <v>1.7892999999999999E-2</v>
      </c>
      <c r="AT1340" s="53">
        <v>0</v>
      </c>
      <c r="AU1340" s="109">
        <v>0</v>
      </c>
      <c r="AV1340" s="109">
        <v>1.1709000000000001E-2</v>
      </c>
    </row>
    <row r="1341" spans="1:48" x14ac:dyDescent="0.3">
      <c r="A1341" s="9">
        <v>1340</v>
      </c>
      <c r="B1341" s="3">
        <v>42754</v>
      </c>
      <c r="C1341" s="112">
        <v>3.6148910000000001</v>
      </c>
      <c r="D1341" s="54">
        <v>1.1102000000000001E-2</v>
      </c>
      <c r="E1341" s="112">
        <v>1.7613E-2</v>
      </c>
      <c r="F1341" s="54">
        <v>3.0963259999999999</v>
      </c>
      <c r="G1341" s="54">
        <v>1.173003</v>
      </c>
      <c r="H1341" s="54">
        <v>3.6553429999999998</v>
      </c>
      <c r="I1341" s="54">
        <v>2.2431E-2</v>
      </c>
      <c r="J1341" s="54">
        <v>1.0529109999999999</v>
      </c>
      <c r="K1341" s="54">
        <v>0.82026600000000005</v>
      </c>
      <c r="L1341" s="54">
        <v>1.1967019999999999</v>
      </c>
      <c r="M1341" s="54">
        <v>0.113056</v>
      </c>
      <c r="N1341" s="54">
        <v>0</v>
      </c>
      <c r="O1341" s="54">
        <v>8.1706000000000001E-2</v>
      </c>
      <c r="P1341" s="54">
        <v>4.7919739999999997</v>
      </c>
      <c r="Q1341" s="54">
        <v>0</v>
      </c>
      <c r="R1341" s="54">
        <v>1.7606E-2</v>
      </c>
      <c r="S1341" s="54">
        <v>1.6504000000000001</v>
      </c>
      <c r="T1341" s="54">
        <v>1.8605E-2</v>
      </c>
      <c r="U1341" s="54">
        <v>0</v>
      </c>
      <c r="V1341" s="54">
        <v>0</v>
      </c>
      <c r="W1341" s="54">
        <v>1.1617189999999999</v>
      </c>
      <c r="X1341" s="54">
        <v>1.4326999999999999E-2</v>
      </c>
      <c r="Y1341" s="54">
        <v>0.96213000000000004</v>
      </c>
      <c r="Z1341" s="54">
        <v>0</v>
      </c>
      <c r="AA1341" s="54">
        <v>0</v>
      </c>
      <c r="AB1341" s="54">
        <v>0</v>
      </c>
      <c r="AC1341" s="54">
        <v>0</v>
      </c>
      <c r="AD1341" s="54">
        <v>0</v>
      </c>
      <c r="AE1341" s="54">
        <v>78.132181000000003</v>
      </c>
      <c r="AF1341" s="54">
        <v>5.4686089999999998</v>
      </c>
      <c r="AG1341" s="53">
        <v>50.847211000000001</v>
      </c>
      <c r="AH1341" s="53">
        <v>3.1052E-2</v>
      </c>
      <c r="AI1341" s="54">
        <v>0</v>
      </c>
      <c r="AJ1341" s="54">
        <v>1.159648</v>
      </c>
      <c r="AK1341" s="53">
        <v>1.5198</v>
      </c>
      <c r="AL1341" s="53">
        <v>0</v>
      </c>
      <c r="AM1341" s="53">
        <v>1.5570000000000001E-2</v>
      </c>
      <c r="AN1341" s="53">
        <v>7.0817000000000005E-2</v>
      </c>
      <c r="AO1341" s="53">
        <v>0</v>
      </c>
      <c r="AP1341" s="53">
        <v>1.0164880000000001</v>
      </c>
      <c r="AQ1341" s="53">
        <v>1.0705370000000001</v>
      </c>
      <c r="AR1341" s="53">
        <v>1.7559999999999999E-2</v>
      </c>
      <c r="AS1341" s="53">
        <v>1.7892999999999999E-2</v>
      </c>
      <c r="AT1341" s="53">
        <v>0</v>
      </c>
      <c r="AU1341" s="109">
        <v>0</v>
      </c>
      <c r="AV1341" s="109">
        <v>1.1691E-2</v>
      </c>
    </row>
    <row r="1342" spans="1:48" x14ac:dyDescent="0.3">
      <c r="A1342" s="9">
        <v>1341</v>
      </c>
      <c r="B1342" s="3">
        <v>42753</v>
      </c>
      <c r="C1342" s="112">
        <v>3.6139420000000002</v>
      </c>
      <c r="D1342" s="54">
        <v>1.1098999999999999E-2</v>
      </c>
      <c r="E1342" s="112">
        <v>1.7607000000000001E-2</v>
      </c>
      <c r="F1342" s="54">
        <v>3.087421</v>
      </c>
      <c r="G1342" s="54">
        <v>1.1723809999999999</v>
      </c>
      <c r="H1342" s="54">
        <v>3.6578200000000001</v>
      </c>
      <c r="I1342" s="54">
        <v>2.2495999999999999E-2</v>
      </c>
      <c r="J1342" s="54">
        <v>1.0486869999999999</v>
      </c>
      <c r="K1342" s="54">
        <v>0.81415199999999999</v>
      </c>
      <c r="L1342" s="54">
        <v>1.1967760000000001</v>
      </c>
      <c r="M1342" s="54">
        <v>0.11300200000000001</v>
      </c>
      <c r="N1342" s="54">
        <v>0</v>
      </c>
      <c r="O1342" s="54">
        <v>8.1684999999999994E-2</v>
      </c>
      <c r="P1342" s="54">
        <v>4.7918060000000002</v>
      </c>
      <c r="Q1342" s="54">
        <v>0</v>
      </c>
      <c r="R1342" s="54">
        <v>1.7602E-2</v>
      </c>
      <c r="S1342" s="54">
        <v>1.6423000000000001</v>
      </c>
      <c r="T1342" s="54">
        <v>1.8651999999999998E-2</v>
      </c>
      <c r="U1342" s="54">
        <v>0</v>
      </c>
      <c r="V1342" s="54">
        <v>0</v>
      </c>
      <c r="W1342" s="54">
        <v>1.157926</v>
      </c>
      <c r="X1342" s="54">
        <v>1.4323000000000001E-2</v>
      </c>
      <c r="Y1342" s="54">
        <v>0.95762999999999998</v>
      </c>
      <c r="Z1342" s="54">
        <v>0</v>
      </c>
      <c r="AA1342" s="54">
        <v>0</v>
      </c>
      <c r="AB1342" s="54">
        <v>0</v>
      </c>
      <c r="AC1342" s="54">
        <v>0</v>
      </c>
      <c r="AD1342" s="54">
        <v>0</v>
      </c>
      <c r="AE1342" s="54">
        <v>78.142139</v>
      </c>
      <c r="AF1342" s="54">
        <v>5.4548360000000002</v>
      </c>
      <c r="AG1342" s="53">
        <v>50.831265999999999</v>
      </c>
      <c r="AH1342" s="53">
        <v>3.1047000000000002E-2</v>
      </c>
      <c r="AI1342" s="54">
        <v>0</v>
      </c>
      <c r="AJ1342" s="54">
        <v>1.1561729999999999</v>
      </c>
      <c r="AK1342" s="53">
        <v>1.5187000000000002</v>
      </c>
      <c r="AL1342" s="53">
        <v>0</v>
      </c>
      <c r="AM1342" s="53">
        <v>1.5819E-2</v>
      </c>
      <c r="AN1342" s="53">
        <v>7.0815000000000003E-2</v>
      </c>
      <c r="AO1342" s="53">
        <v>0</v>
      </c>
      <c r="AP1342" s="53">
        <v>1.0164880000000001</v>
      </c>
      <c r="AQ1342" s="53">
        <v>1.0705370000000001</v>
      </c>
      <c r="AR1342" s="53">
        <v>1.7559999999999999E-2</v>
      </c>
      <c r="AS1342" s="53">
        <v>1.7892999999999999E-2</v>
      </c>
      <c r="AT1342" s="53">
        <v>0</v>
      </c>
      <c r="AU1342" s="109">
        <v>0</v>
      </c>
      <c r="AV1342" s="109">
        <v>1.1774E-2</v>
      </c>
    </row>
    <row r="1343" spans="1:48" x14ac:dyDescent="0.3">
      <c r="A1343" s="9">
        <v>1342</v>
      </c>
      <c r="B1343" s="3">
        <v>42752</v>
      </c>
      <c r="C1343" s="112">
        <v>3.6130900000000001</v>
      </c>
      <c r="D1343" s="54">
        <v>1.1096999999999999E-2</v>
      </c>
      <c r="E1343" s="112">
        <v>1.7602E-2</v>
      </c>
      <c r="F1343" s="54">
        <v>3.0798920000000001</v>
      </c>
      <c r="G1343" s="54">
        <v>1.171856</v>
      </c>
      <c r="H1343" s="54">
        <v>3.6215069999999998</v>
      </c>
      <c r="I1343" s="54">
        <v>2.2145000000000001E-2</v>
      </c>
      <c r="J1343" s="54">
        <v>1.039339</v>
      </c>
      <c r="K1343" s="54">
        <v>0.80397799999999997</v>
      </c>
      <c r="L1343" s="54">
        <v>1.192998</v>
      </c>
      <c r="M1343" s="54">
        <v>0.11308699999999999</v>
      </c>
      <c r="N1343" s="54">
        <v>0</v>
      </c>
      <c r="O1343" s="54">
        <v>8.1664E-2</v>
      </c>
      <c r="P1343" s="54">
        <v>4.7924879999999996</v>
      </c>
      <c r="Q1343" s="54">
        <v>0</v>
      </c>
      <c r="R1343" s="54">
        <v>1.7468000000000001E-2</v>
      </c>
      <c r="S1343" s="54">
        <v>1.6232</v>
      </c>
      <c r="T1343" s="54">
        <v>1.8467000000000001E-2</v>
      </c>
      <c r="U1343" s="54">
        <v>0</v>
      </c>
      <c r="V1343" s="54">
        <v>0</v>
      </c>
      <c r="W1343" s="54">
        <v>1.1600490000000001</v>
      </c>
      <c r="X1343" s="54">
        <v>1.4319E-2</v>
      </c>
      <c r="Y1343" s="54">
        <v>0.94659999999999989</v>
      </c>
      <c r="Z1343" s="54">
        <v>0</v>
      </c>
      <c r="AA1343" s="54">
        <v>0</v>
      </c>
      <c r="AB1343" s="54">
        <v>0</v>
      </c>
      <c r="AC1343" s="54">
        <v>0</v>
      </c>
      <c r="AD1343" s="54">
        <v>0</v>
      </c>
      <c r="AE1343" s="54">
        <v>78.147743000000006</v>
      </c>
      <c r="AF1343" s="54">
        <v>5.4316180000000003</v>
      </c>
      <c r="AG1343" s="53">
        <v>50.828865999999998</v>
      </c>
      <c r="AH1343" s="53">
        <v>3.0998000000000001E-2</v>
      </c>
      <c r="AI1343" s="54">
        <v>0</v>
      </c>
      <c r="AJ1343" s="54">
        <v>1.158256</v>
      </c>
      <c r="AK1343" s="53">
        <v>1.5114000000000001</v>
      </c>
      <c r="AL1343" s="53">
        <v>0</v>
      </c>
      <c r="AM1343" s="53">
        <v>1.5706999999999999E-2</v>
      </c>
      <c r="AN1343" s="53">
        <v>7.0452000000000001E-2</v>
      </c>
      <c r="AO1343" s="53">
        <v>0</v>
      </c>
      <c r="AP1343" s="53">
        <v>1.0070440000000001</v>
      </c>
      <c r="AQ1343" s="53">
        <v>1.0705370000000001</v>
      </c>
      <c r="AR1343" s="53">
        <v>1.7531999999999999E-2</v>
      </c>
      <c r="AS1343" s="53">
        <v>1.7885999999999999E-2</v>
      </c>
      <c r="AT1343" s="53">
        <v>0</v>
      </c>
      <c r="AU1343" s="109">
        <v>0</v>
      </c>
      <c r="AV1343" s="109">
        <v>1.1684999999999999E-2</v>
      </c>
    </row>
    <row r="1344" spans="1:48" x14ac:dyDescent="0.3">
      <c r="A1344" s="9">
        <v>1343</v>
      </c>
      <c r="B1344" s="3">
        <v>42751</v>
      </c>
      <c r="C1344" s="112">
        <v>3.612301</v>
      </c>
      <c r="D1344" s="54">
        <v>1.1094E-2</v>
      </c>
      <c r="E1344" s="112">
        <v>1.7596000000000001E-2</v>
      </c>
      <c r="F1344" s="54">
        <v>3.0718770000000002</v>
      </c>
      <c r="G1344" s="54">
        <v>1.1708179999999999</v>
      </c>
      <c r="H1344" s="54">
        <v>3.65632</v>
      </c>
      <c r="I1344" s="54">
        <v>2.2246999999999999E-2</v>
      </c>
      <c r="J1344" s="54">
        <v>1.0376920000000001</v>
      </c>
      <c r="K1344" s="54">
        <v>0.79807899999999998</v>
      </c>
      <c r="L1344" s="54">
        <v>1.1943379999999999</v>
      </c>
      <c r="M1344" s="54">
        <v>0.113012</v>
      </c>
      <c r="N1344" s="54">
        <v>0</v>
      </c>
      <c r="O1344" s="54">
        <v>8.1643999999999994E-2</v>
      </c>
      <c r="P1344" s="54">
        <v>4.7900429999999998</v>
      </c>
      <c r="Q1344" s="54">
        <v>0</v>
      </c>
      <c r="R1344" s="54">
        <v>1.7425E-2</v>
      </c>
      <c r="S1344" s="54">
        <v>1.6194</v>
      </c>
      <c r="T1344" s="54">
        <v>1.8662000000000002E-2</v>
      </c>
      <c r="U1344" s="54">
        <v>0</v>
      </c>
      <c r="V1344" s="54">
        <v>0</v>
      </c>
      <c r="W1344" s="54">
        <v>1.162884</v>
      </c>
      <c r="X1344" s="54">
        <v>1.4316000000000001E-2</v>
      </c>
      <c r="Y1344" s="54">
        <v>0.94442999999999999</v>
      </c>
      <c r="Z1344" s="54">
        <v>0</v>
      </c>
      <c r="AA1344" s="54">
        <v>0</v>
      </c>
      <c r="AB1344" s="54">
        <v>0</v>
      </c>
      <c r="AC1344" s="54">
        <v>0</v>
      </c>
      <c r="AD1344" s="54">
        <v>0</v>
      </c>
      <c r="AE1344" s="54">
        <v>78.145418000000006</v>
      </c>
      <c r="AF1344" s="54">
        <v>5.4267349999999999</v>
      </c>
      <c r="AG1344" s="53">
        <v>50.813868999999997</v>
      </c>
      <c r="AH1344" s="53">
        <v>3.0973000000000001E-2</v>
      </c>
      <c r="AI1344" s="54">
        <v>0</v>
      </c>
      <c r="AJ1344" s="54">
        <v>1.160202</v>
      </c>
      <c r="AK1344" s="53">
        <v>1.5096000000000001</v>
      </c>
      <c r="AL1344" s="53">
        <v>0</v>
      </c>
      <c r="AM1344" s="53">
        <v>1.5782999999999998E-2</v>
      </c>
      <c r="AN1344" s="53">
        <v>7.0225999999999997E-2</v>
      </c>
      <c r="AO1344" s="53">
        <v>0</v>
      </c>
      <c r="AP1344" s="53">
        <v>1.0070440000000001</v>
      </c>
      <c r="AQ1344" s="53">
        <v>1.0705370000000001</v>
      </c>
      <c r="AR1344" s="53">
        <v>1.7531999999999999E-2</v>
      </c>
      <c r="AS1344" s="53">
        <v>1.7885999999999999E-2</v>
      </c>
      <c r="AT1344" s="53">
        <v>0</v>
      </c>
      <c r="AU1344" s="109">
        <v>0</v>
      </c>
      <c r="AV1344" s="109">
        <v>1.1816E-2</v>
      </c>
    </row>
    <row r="1345" spans="1:48" x14ac:dyDescent="0.3">
      <c r="A1345" s="9">
        <v>1344</v>
      </c>
      <c r="B1345" s="3">
        <v>42748</v>
      </c>
      <c r="C1345" s="112">
        <v>3.6097510000000002</v>
      </c>
      <c r="D1345" s="54">
        <v>1.1088000000000001E-2</v>
      </c>
      <c r="E1345" s="112">
        <v>1.7582E-2</v>
      </c>
      <c r="F1345" s="54">
        <v>3.053175</v>
      </c>
      <c r="G1345" s="54">
        <v>1.169562</v>
      </c>
      <c r="H1345" s="54">
        <v>3.6935199999999999</v>
      </c>
      <c r="I1345" s="54">
        <v>2.2634999999999999E-2</v>
      </c>
      <c r="J1345" s="54">
        <v>1.0310569999999999</v>
      </c>
      <c r="K1345" s="54">
        <v>0.792323</v>
      </c>
      <c r="L1345" s="54">
        <v>1.196879</v>
      </c>
      <c r="M1345" s="54">
        <v>0.112682</v>
      </c>
      <c r="N1345" s="54">
        <v>0</v>
      </c>
      <c r="O1345" s="54">
        <v>8.1583000000000003E-2</v>
      </c>
      <c r="P1345" s="54">
        <v>4.7864040000000001</v>
      </c>
      <c r="Q1345" s="54">
        <v>0</v>
      </c>
      <c r="R1345" s="54">
        <v>1.7382000000000002E-2</v>
      </c>
      <c r="S1345" s="54">
        <v>1.6040999999999999</v>
      </c>
      <c r="T1345" s="54">
        <v>1.8974000000000001E-2</v>
      </c>
      <c r="U1345" s="54">
        <v>0</v>
      </c>
      <c r="V1345" s="54">
        <v>0</v>
      </c>
      <c r="W1345" s="54">
        <v>1.1595599999999999</v>
      </c>
      <c r="X1345" s="54">
        <v>1.4305E-2</v>
      </c>
      <c r="Y1345" s="54">
        <v>0.93557000000000001</v>
      </c>
      <c r="Z1345" s="54">
        <v>0</v>
      </c>
      <c r="AA1345" s="54">
        <v>0</v>
      </c>
      <c r="AB1345" s="54">
        <v>0</v>
      </c>
      <c r="AC1345" s="54">
        <v>0</v>
      </c>
      <c r="AD1345" s="54">
        <v>0</v>
      </c>
      <c r="AE1345" s="54">
        <v>78.083554000000007</v>
      </c>
      <c r="AF1345" s="54">
        <v>5.3964980000000002</v>
      </c>
      <c r="AG1345" s="53">
        <v>50.790117000000002</v>
      </c>
      <c r="AH1345" s="53">
        <v>3.0959E-2</v>
      </c>
      <c r="AI1345" s="54">
        <v>0</v>
      </c>
      <c r="AJ1345" s="54">
        <v>1.157599</v>
      </c>
      <c r="AK1345" s="53">
        <v>1.5105</v>
      </c>
      <c r="AL1345" s="53">
        <v>0</v>
      </c>
      <c r="AM1345" s="53">
        <v>1.5998999999999999E-2</v>
      </c>
      <c r="AN1345" s="53">
        <v>7.0161000000000001E-2</v>
      </c>
      <c r="AO1345" s="53">
        <v>0</v>
      </c>
      <c r="AP1345" s="53">
        <v>1.0070440000000001</v>
      </c>
      <c r="AQ1345" s="53">
        <v>1.0705370000000001</v>
      </c>
      <c r="AR1345" s="53">
        <v>1.7531999999999999E-2</v>
      </c>
      <c r="AS1345" s="53">
        <v>1.7885999999999999E-2</v>
      </c>
      <c r="AT1345" s="53">
        <v>0</v>
      </c>
      <c r="AU1345" s="109">
        <v>0</v>
      </c>
      <c r="AV1345" s="109">
        <v>1.1937E-2</v>
      </c>
    </row>
    <row r="1346" spans="1:48" x14ac:dyDescent="0.3">
      <c r="A1346" s="9">
        <v>1345</v>
      </c>
      <c r="B1346" s="3">
        <v>42747</v>
      </c>
      <c r="C1346" s="112">
        <v>3.6091250000000001</v>
      </c>
      <c r="D1346" s="54">
        <v>1.1084999999999999E-2</v>
      </c>
      <c r="E1346" s="112">
        <v>1.7572999999999998E-2</v>
      </c>
      <c r="F1346" s="54">
        <v>3.0108540000000001</v>
      </c>
      <c r="G1346" s="54">
        <v>1.1746430000000001</v>
      </c>
      <c r="H1346" s="54">
        <v>3.692151</v>
      </c>
      <c r="I1346" s="54">
        <v>2.2384000000000001E-2</v>
      </c>
      <c r="J1346" s="54">
        <v>0.99567399999999995</v>
      </c>
      <c r="K1346" s="54">
        <v>0.77641899999999997</v>
      </c>
      <c r="L1346" s="54">
        <v>1.19313</v>
      </c>
      <c r="M1346" s="54">
        <v>0.113194</v>
      </c>
      <c r="N1346" s="54">
        <v>0</v>
      </c>
      <c r="O1346" s="54">
        <v>8.1563999999999998E-2</v>
      </c>
      <c r="P1346" s="54">
        <v>4.7891159999999999</v>
      </c>
      <c r="Q1346" s="54">
        <v>0</v>
      </c>
      <c r="R1346" s="54">
        <v>1.6982000000000001E-2</v>
      </c>
      <c r="S1346" s="54">
        <v>1.5508</v>
      </c>
      <c r="T1346" s="54">
        <v>1.8963000000000001E-2</v>
      </c>
      <c r="U1346" s="54">
        <v>0</v>
      </c>
      <c r="V1346" s="54">
        <v>0</v>
      </c>
      <c r="W1346" s="54">
        <v>1.1603920000000001</v>
      </c>
      <c r="X1346" s="54">
        <v>1.4300999999999999E-2</v>
      </c>
      <c r="Y1346" s="54">
        <v>0.90455999999999992</v>
      </c>
      <c r="Z1346" s="54">
        <v>0</v>
      </c>
      <c r="AA1346" s="54">
        <v>0</v>
      </c>
      <c r="AB1346" s="54">
        <v>0</v>
      </c>
      <c r="AC1346" s="54">
        <v>0</v>
      </c>
      <c r="AD1346" s="54">
        <v>0</v>
      </c>
      <c r="AE1346" s="54">
        <v>78.163961</v>
      </c>
      <c r="AF1346" s="54">
        <v>5.3045600000000004</v>
      </c>
      <c r="AG1346" s="53">
        <v>50.781163999999997</v>
      </c>
      <c r="AH1346" s="53">
        <v>3.0832999999999999E-2</v>
      </c>
      <c r="AI1346" s="54">
        <v>0</v>
      </c>
      <c r="AJ1346" s="54">
        <v>1.1588799999999999</v>
      </c>
      <c r="AK1346" s="53">
        <v>1.5126999999999999</v>
      </c>
      <c r="AL1346" s="53">
        <v>0</v>
      </c>
      <c r="AM1346" s="53">
        <v>1.5751000000000001E-2</v>
      </c>
      <c r="AN1346" s="53">
        <v>6.9722000000000006E-2</v>
      </c>
      <c r="AO1346" s="53">
        <v>0</v>
      </c>
      <c r="AP1346" s="53">
        <v>1.0070440000000001</v>
      </c>
      <c r="AQ1346" s="53">
        <v>1.0705370000000001</v>
      </c>
      <c r="AR1346" s="53">
        <v>1.7531999999999999E-2</v>
      </c>
      <c r="AS1346" s="53">
        <v>1.7885999999999999E-2</v>
      </c>
      <c r="AT1346" s="53">
        <v>0</v>
      </c>
      <c r="AU1346" s="109">
        <v>0</v>
      </c>
      <c r="AV1346" s="109">
        <v>1.1831E-2</v>
      </c>
    </row>
    <row r="1347" spans="1:48" x14ac:dyDescent="0.3">
      <c r="A1347" s="9">
        <v>1346</v>
      </c>
      <c r="B1347" s="3">
        <v>42746</v>
      </c>
      <c r="C1347" s="112">
        <v>3.608228</v>
      </c>
      <c r="D1347" s="54">
        <v>1.1081000000000001E-2</v>
      </c>
      <c r="E1347" s="112">
        <v>1.7568E-2</v>
      </c>
      <c r="F1347" s="54">
        <v>3.0144440000000001</v>
      </c>
      <c r="G1347" s="54">
        <v>1.168458</v>
      </c>
      <c r="H1347" s="54">
        <v>3.636838</v>
      </c>
      <c r="I1347" s="54">
        <v>2.1847999999999999E-2</v>
      </c>
      <c r="J1347" s="54">
        <v>0.99410699999999996</v>
      </c>
      <c r="K1347" s="54">
        <v>0.77499399999999996</v>
      </c>
      <c r="L1347" s="54">
        <v>1.1924129999999999</v>
      </c>
      <c r="M1347" s="54">
        <v>0.11314299999999999</v>
      </c>
      <c r="N1347" s="54">
        <v>0</v>
      </c>
      <c r="O1347" s="54">
        <v>8.1545000000000006E-2</v>
      </c>
      <c r="P1347" s="54">
        <v>4.7980929999999997</v>
      </c>
      <c r="Q1347" s="54">
        <v>0</v>
      </c>
      <c r="R1347" s="54">
        <v>1.6986999999999999E-2</v>
      </c>
      <c r="S1347" s="54">
        <v>1.5448</v>
      </c>
      <c r="T1347" s="54">
        <v>1.8537999999999999E-2</v>
      </c>
      <c r="U1347" s="54">
        <v>0</v>
      </c>
      <c r="V1347" s="54">
        <v>0</v>
      </c>
      <c r="W1347" s="54">
        <v>1.1510940000000001</v>
      </c>
      <c r="X1347" s="54">
        <v>1.4297000000000001E-2</v>
      </c>
      <c r="Y1347" s="54">
        <v>0.90114000000000005</v>
      </c>
      <c r="Z1347" s="54">
        <v>0</v>
      </c>
      <c r="AA1347" s="54">
        <v>0</v>
      </c>
      <c r="AB1347" s="54">
        <v>0</v>
      </c>
      <c r="AC1347" s="54">
        <v>0</v>
      </c>
      <c r="AD1347" s="54">
        <v>0</v>
      </c>
      <c r="AE1347" s="54">
        <v>78.282486000000006</v>
      </c>
      <c r="AF1347" s="54">
        <v>5.3138629999999996</v>
      </c>
      <c r="AG1347" s="53">
        <v>50.772016999999998</v>
      </c>
      <c r="AH1347" s="53">
        <v>3.0917E-2</v>
      </c>
      <c r="AI1347" s="54">
        <v>0</v>
      </c>
      <c r="AJ1347" s="54">
        <v>1.150693</v>
      </c>
      <c r="AK1347" s="53">
        <v>1.5155000000000001</v>
      </c>
      <c r="AL1347" s="53">
        <v>0</v>
      </c>
      <c r="AM1347" s="53">
        <v>1.5454000000000001E-2</v>
      </c>
      <c r="AN1347" s="53">
        <v>6.9661000000000001E-2</v>
      </c>
      <c r="AO1347" s="53">
        <v>0</v>
      </c>
      <c r="AP1347" s="53">
        <v>1.0070440000000001</v>
      </c>
      <c r="AQ1347" s="53">
        <v>1.0705370000000001</v>
      </c>
      <c r="AR1347" s="53">
        <v>1.7531999999999999E-2</v>
      </c>
      <c r="AS1347" s="53">
        <v>1.7885999999999999E-2</v>
      </c>
      <c r="AT1347" s="53">
        <v>0</v>
      </c>
      <c r="AU1347" s="109">
        <v>0</v>
      </c>
      <c r="AV1347" s="109">
        <v>1.1506000000000001E-2</v>
      </c>
    </row>
    <row r="1348" spans="1:48" x14ac:dyDescent="0.3">
      <c r="A1348" s="9">
        <v>1347</v>
      </c>
      <c r="B1348" s="3">
        <v>42745</v>
      </c>
      <c r="C1348" s="112">
        <v>3.6074079999999999</v>
      </c>
      <c r="D1348" s="54">
        <v>1.1079E-2</v>
      </c>
      <c r="E1348" s="112">
        <v>1.7562999999999999E-2</v>
      </c>
      <c r="F1348" s="54">
        <v>3.0134120000000002</v>
      </c>
      <c r="G1348" s="54">
        <v>1.167054</v>
      </c>
      <c r="H1348" s="54">
        <v>3.5969440000000001</v>
      </c>
      <c r="I1348" s="54">
        <v>2.1343999999999998E-2</v>
      </c>
      <c r="J1348" s="54">
        <v>0.993954</v>
      </c>
      <c r="K1348" s="54">
        <v>0.77525900000000003</v>
      </c>
      <c r="L1348" s="54">
        <v>1.1911430000000001</v>
      </c>
      <c r="M1348" s="54">
        <v>0.113108</v>
      </c>
      <c r="N1348" s="54">
        <v>0</v>
      </c>
      <c r="O1348" s="54">
        <v>8.1525E-2</v>
      </c>
      <c r="P1348" s="54">
        <v>4.7995780000000003</v>
      </c>
      <c r="Q1348" s="54">
        <v>0</v>
      </c>
      <c r="R1348" s="54">
        <v>1.7007999999999999E-2</v>
      </c>
      <c r="S1348" s="54">
        <v>1.5424</v>
      </c>
      <c r="T1348" s="54">
        <v>1.8121000000000002E-2</v>
      </c>
      <c r="U1348" s="54">
        <v>0</v>
      </c>
      <c r="V1348" s="54">
        <v>0</v>
      </c>
      <c r="W1348" s="54">
        <v>1.1448430000000001</v>
      </c>
      <c r="X1348" s="54">
        <v>1.4295E-2</v>
      </c>
      <c r="Y1348" s="54">
        <v>0.89969999999999994</v>
      </c>
      <c r="Z1348" s="54">
        <v>0</v>
      </c>
      <c r="AA1348" s="54">
        <v>0</v>
      </c>
      <c r="AB1348" s="54">
        <v>0</v>
      </c>
      <c r="AC1348" s="54">
        <v>0</v>
      </c>
      <c r="AD1348" s="54">
        <v>0</v>
      </c>
      <c r="AE1348" s="54">
        <v>78.299868000000004</v>
      </c>
      <c r="AF1348" s="54">
        <v>5.32334</v>
      </c>
      <c r="AG1348" s="53">
        <v>50.759799000000001</v>
      </c>
      <c r="AH1348" s="53">
        <v>3.0942999999999998E-2</v>
      </c>
      <c r="AI1348" s="54">
        <v>0</v>
      </c>
      <c r="AJ1348" s="54">
        <v>1.145467</v>
      </c>
      <c r="AK1348" s="53">
        <v>1.5118</v>
      </c>
      <c r="AL1348" s="53">
        <v>0</v>
      </c>
      <c r="AM1348" s="53">
        <v>1.5063E-2</v>
      </c>
      <c r="AN1348" s="53">
        <v>6.9425000000000001E-2</v>
      </c>
      <c r="AO1348" s="53">
        <v>0</v>
      </c>
      <c r="AP1348" s="53">
        <v>0</v>
      </c>
      <c r="AQ1348" s="53">
        <v>1.0705370000000001</v>
      </c>
      <c r="AR1348" s="53">
        <v>1.7486000000000002E-2</v>
      </c>
      <c r="AS1348" s="53">
        <v>1.7867999999999998E-2</v>
      </c>
      <c r="AT1348" s="53">
        <v>0</v>
      </c>
      <c r="AU1348" s="109">
        <v>0</v>
      </c>
      <c r="AV1348" s="109">
        <v>1.1308E-2</v>
      </c>
    </row>
    <row r="1349" spans="1:48" x14ac:dyDescent="0.3">
      <c r="A1349" s="9">
        <v>1348</v>
      </c>
      <c r="B1349" s="3">
        <v>42744</v>
      </c>
      <c r="C1349" s="112">
        <v>3.6061749999999999</v>
      </c>
      <c r="D1349" s="54">
        <v>1.1076000000000001E-2</v>
      </c>
      <c r="E1349" s="112">
        <v>1.7557E-2</v>
      </c>
      <c r="F1349" s="54">
        <v>3.0101680000000002</v>
      </c>
      <c r="G1349" s="54">
        <v>1.1617550000000001</v>
      </c>
      <c r="H1349" s="54">
        <v>3.5276260000000002</v>
      </c>
      <c r="I1349" s="54">
        <v>2.0802000000000001E-2</v>
      </c>
      <c r="J1349" s="54">
        <v>0.99006499999999997</v>
      </c>
      <c r="K1349" s="54">
        <v>0.77283100000000005</v>
      </c>
      <c r="L1349" s="54">
        <v>1.1886239999999999</v>
      </c>
      <c r="M1349" s="54">
        <v>0.112995</v>
      </c>
      <c r="N1349" s="54">
        <v>0</v>
      </c>
      <c r="O1349" s="54">
        <v>8.1504999999999994E-2</v>
      </c>
      <c r="P1349" s="54">
        <v>4.8036139999999996</v>
      </c>
      <c r="Q1349" s="54">
        <v>0</v>
      </c>
      <c r="R1349" s="54">
        <v>1.6941999999999999E-2</v>
      </c>
      <c r="S1349" s="54">
        <v>1.5345</v>
      </c>
      <c r="T1349" s="54">
        <v>1.7738E-2</v>
      </c>
      <c r="U1349" s="54">
        <v>0</v>
      </c>
      <c r="V1349" s="54">
        <v>0</v>
      </c>
      <c r="W1349" s="54">
        <v>1.137602</v>
      </c>
      <c r="X1349" s="54">
        <v>1.4291E-2</v>
      </c>
      <c r="Y1349" s="54">
        <v>0.89515</v>
      </c>
      <c r="Z1349" s="54">
        <v>0</v>
      </c>
      <c r="AA1349" s="54">
        <v>0</v>
      </c>
      <c r="AB1349" s="54">
        <v>0</v>
      </c>
      <c r="AC1349" s="54">
        <v>0</v>
      </c>
      <c r="AD1349" s="54">
        <v>0</v>
      </c>
      <c r="AE1349" s="54">
        <v>78.344292999999993</v>
      </c>
      <c r="AF1349" s="54">
        <v>5.3193320000000002</v>
      </c>
      <c r="AG1349" s="53">
        <v>50.757916000000002</v>
      </c>
      <c r="AH1349" s="53">
        <v>3.0969E-2</v>
      </c>
      <c r="AI1349" s="54">
        <v>0</v>
      </c>
      <c r="AJ1349" s="54">
        <v>1.1390640000000001</v>
      </c>
      <c r="AK1349" s="53">
        <v>1.5091999999999999</v>
      </c>
      <c r="AL1349" s="53">
        <v>0</v>
      </c>
      <c r="AM1349" s="53">
        <v>1.4819000000000001E-2</v>
      </c>
      <c r="AN1349" s="53">
        <v>6.9055000000000005E-2</v>
      </c>
      <c r="AO1349" s="53">
        <v>0</v>
      </c>
      <c r="AP1349" s="53">
        <v>0</v>
      </c>
      <c r="AQ1349" s="53">
        <v>1.0705370000000001</v>
      </c>
      <c r="AR1349" s="53">
        <v>1.7486000000000002E-2</v>
      </c>
      <c r="AS1349" s="53">
        <v>1.7867999999999998E-2</v>
      </c>
      <c r="AT1349" s="53">
        <v>0</v>
      </c>
      <c r="AU1349" s="109">
        <v>0</v>
      </c>
      <c r="AV1349" s="109">
        <v>1.1143999999999999E-2</v>
      </c>
    </row>
    <row r="1350" spans="1:48" x14ac:dyDescent="0.3">
      <c r="A1350" s="9">
        <v>1349</v>
      </c>
      <c r="B1350" s="3">
        <v>42741</v>
      </c>
      <c r="C1350" s="112">
        <v>3.6033810000000002</v>
      </c>
      <c r="D1350" s="54">
        <v>1.1068E-2</v>
      </c>
      <c r="E1350" s="112">
        <v>1.7541999999999999E-2</v>
      </c>
      <c r="F1350" s="54">
        <v>2.999663</v>
      </c>
      <c r="G1350" s="54">
        <v>1.1592169999999999</v>
      </c>
      <c r="H1350" s="54">
        <v>3.5050379999999999</v>
      </c>
      <c r="I1350" s="54">
        <v>2.0636999999999999E-2</v>
      </c>
      <c r="J1350" s="54">
        <v>0.98098099999999999</v>
      </c>
      <c r="K1350" s="54">
        <v>0.76171699999999998</v>
      </c>
      <c r="L1350" s="54">
        <v>1.18574</v>
      </c>
      <c r="M1350" s="54">
        <v>0.112986</v>
      </c>
      <c r="N1350" s="54">
        <v>0</v>
      </c>
      <c r="O1350" s="54">
        <v>8.1414E-2</v>
      </c>
      <c r="P1350" s="54">
        <v>4.802899</v>
      </c>
      <c r="Q1350" s="54">
        <v>0</v>
      </c>
      <c r="R1350" s="54">
        <v>1.6801E-2</v>
      </c>
      <c r="S1350" s="54">
        <v>1.5214000000000001</v>
      </c>
      <c r="T1350" s="54">
        <v>1.7786E-2</v>
      </c>
      <c r="U1350" s="54">
        <v>0</v>
      </c>
      <c r="V1350" s="54">
        <v>0</v>
      </c>
      <c r="W1350" s="54">
        <v>1.133203</v>
      </c>
      <c r="X1350" s="54">
        <v>1.4279E-2</v>
      </c>
      <c r="Y1350" s="54">
        <v>0.88760000000000006</v>
      </c>
      <c r="Z1350" s="54">
        <v>0</v>
      </c>
      <c r="AA1350" s="54">
        <v>0</v>
      </c>
      <c r="AB1350" s="54">
        <v>0</v>
      </c>
      <c r="AC1350" s="54">
        <v>0</v>
      </c>
      <c r="AD1350" s="54">
        <v>0</v>
      </c>
      <c r="AE1350" s="54">
        <v>78.329189999999997</v>
      </c>
      <c r="AF1350" s="54">
        <v>5.2931400000000002</v>
      </c>
      <c r="AG1350" s="53">
        <v>50.731228000000002</v>
      </c>
      <c r="AH1350" s="53">
        <v>3.0929999999999999E-2</v>
      </c>
      <c r="AI1350" s="54">
        <v>0</v>
      </c>
      <c r="AJ1350" s="54">
        <v>1.135302</v>
      </c>
      <c r="AK1350" s="53">
        <v>1.5064</v>
      </c>
      <c r="AL1350" s="53">
        <v>0</v>
      </c>
      <c r="AM1350" s="53">
        <v>1.4774000000000001E-2</v>
      </c>
      <c r="AN1350" s="53">
        <v>6.8767999999999996E-2</v>
      </c>
      <c r="AO1350" s="53">
        <v>0</v>
      </c>
      <c r="AP1350" s="53">
        <v>0</v>
      </c>
      <c r="AQ1350" s="53">
        <v>1.0705370000000001</v>
      </c>
      <c r="AR1350" s="53">
        <v>1.7486000000000002E-2</v>
      </c>
      <c r="AS1350" s="53">
        <v>1.7867999999999998E-2</v>
      </c>
      <c r="AT1350" s="53">
        <v>0</v>
      </c>
      <c r="AU1350" s="109">
        <v>0</v>
      </c>
      <c r="AV1350" s="109">
        <v>1.108E-2</v>
      </c>
    </row>
    <row r="1351" spans="1:48" x14ac:dyDescent="0.3">
      <c r="A1351" s="9">
        <v>1350</v>
      </c>
      <c r="B1351" s="3">
        <v>42740</v>
      </c>
      <c r="C1351" s="112">
        <v>3.6022729999999998</v>
      </c>
      <c r="D1351" s="54">
        <v>1.1065999999999999E-2</v>
      </c>
      <c r="E1351" s="112">
        <v>1.7534999999999999E-2</v>
      </c>
      <c r="F1351" s="54">
        <v>2.9892629999999998</v>
      </c>
      <c r="G1351" s="54">
        <v>1.158239</v>
      </c>
      <c r="H1351" s="54">
        <v>3.4793850000000002</v>
      </c>
      <c r="I1351" s="54">
        <v>2.0390999999999999E-2</v>
      </c>
      <c r="J1351" s="54">
        <v>0.978464</v>
      </c>
      <c r="K1351" s="54">
        <v>0.76144299999999998</v>
      </c>
      <c r="L1351" s="54">
        <v>1.1849320000000001</v>
      </c>
      <c r="M1351" s="54">
        <v>0.112859</v>
      </c>
      <c r="N1351" s="54">
        <v>0</v>
      </c>
      <c r="O1351" s="54">
        <v>8.1395999999999996E-2</v>
      </c>
      <c r="P1351" s="54">
        <v>4.7986230000000001</v>
      </c>
      <c r="Q1351" s="54">
        <v>0</v>
      </c>
      <c r="R1351" s="54">
        <v>1.687E-2</v>
      </c>
      <c r="S1351" s="54">
        <v>1.5181</v>
      </c>
      <c r="T1351" s="54">
        <v>1.7496000000000001E-2</v>
      </c>
      <c r="U1351" s="54">
        <v>0</v>
      </c>
      <c r="V1351" s="54">
        <v>0</v>
      </c>
      <c r="W1351" s="54">
        <v>1.1299619999999999</v>
      </c>
      <c r="X1351" s="54">
        <v>1.4274999999999999E-2</v>
      </c>
      <c r="Y1351" s="54">
        <v>0.88589000000000007</v>
      </c>
      <c r="Z1351" s="54">
        <v>0</v>
      </c>
      <c r="AA1351" s="54">
        <v>0</v>
      </c>
      <c r="AB1351" s="54">
        <v>0</v>
      </c>
      <c r="AC1351" s="54">
        <v>0</v>
      </c>
      <c r="AD1351" s="54">
        <v>0</v>
      </c>
      <c r="AE1351" s="54">
        <v>78.290790000000001</v>
      </c>
      <c r="AF1351" s="54">
        <v>5.2812760000000001</v>
      </c>
      <c r="AG1351" s="53">
        <v>50.629477999999999</v>
      </c>
      <c r="AH1351" s="53">
        <v>3.0939000000000001E-2</v>
      </c>
      <c r="AI1351" s="54">
        <v>0</v>
      </c>
      <c r="AJ1351" s="54">
        <v>1.1314770000000001</v>
      </c>
      <c r="AK1351" s="53">
        <v>1.5103</v>
      </c>
      <c r="AL1351" s="53">
        <v>0</v>
      </c>
      <c r="AM1351" s="53">
        <v>1.4548999999999999E-2</v>
      </c>
      <c r="AN1351" s="53">
        <v>6.8876999999999994E-2</v>
      </c>
      <c r="AO1351" s="53">
        <v>0</v>
      </c>
      <c r="AP1351" s="53">
        <v>0</v>
      </c>
      <c r="AQ1351" s="53">
        <v>1.0705370000000001</v>
      </c>
      <c r="AR1351" s="53">
        <v>1.7486000000000002E-2</v>
      </c>
      <c r="AS1351" s="53">
        <v>1.7867999999999998E-2</v>
      </c>
      <c r="AT1351" s="53">
        <v>0</v>
      </c>
      <c r="AU1351" s="109">
        <v>0</v>
      </c>
      <c r="AV1351" s="109">
        <v>1.0972000000000001E-2</v>
      </c>
    </row>
    <row r="1352" spans="1:48" x14ac:dyDescent="0.3">
      <c r="A1352" s="9">
        <v>1351</v>
      </c>
      <c r="B1352" s="3">
        <v>42739</v>
      </c>
      <c r="C1352" s="112">
        <v>3.6012209999999998</v>
      </c>
      <c r="D1352" s="54">
        <v>1.1063999999999999E-2</v>
      </c>
      <c r="E1352" s="112">
        <v>1.7528999999999999E-2</v>
      </c>
      <c r="F1352" s="54">
        <v>2.9925030000000001</v>
      </c>
      <c r="G1352" s="54">
        <v>1.158881</v>
      </c>
      <c r="H1352" s="54">
        <v>3.464772</v>
      </c>
      <c r="I1352" s="54">
        <v>2.0139000000000001E-2</v>
      </c>
      <c r="J1352" s="54">
        <v>0.98538599999999998</v>
      </c>
      <c r="K1352" s="54">
        <v>0.76831199999999999</v>
      </c>
      <c r="L1352" s="54">
        <v>1.184407</v>
      </c>
      <c r="M1352" s="54">
        <v>0.112759</v>
      </c>
      <c r="N1352" s="54">
        <v>0</v>
      </c>
      <c r="O1352" s="54">
        <v>8.1378000000000006E-2</v>
      </c>
      <c r="P1352" s="54">
        <v>4.7920720000000001</v>
      </c>
      <c r="Q1352" s="54">
        <v>0</v>
      </c>
      <c r="R1352" s="54">
        <v>1.6972000000000001E-2</v>
      </c>
      <c r="S1352" s="54">
        <v>1.5289000000000001</v>
      </c>
      <c r="T1352" s="54">
        <v>1.7426000000000001E-2</v>
      </c>
      <c r="U1352" s="54">
        <v>0</v>
      </c>
      <c r="V1352" s="54">
        <v>0</v>
      </c>
      <c r="W1352" s="54">
        <v>1.1289089999999999</v>
      </c>
      <c r="X1352" s="54">
        <v>1.4272E-2</v>
      </c>
      <c r="Y1352" s="54">
        <v>0.89219999999999988</v>
      </c>
      <c r="Z1352" s="54">
        <v>0</v>
      </c>
      <c r="AA1352" s="54">
        <v>0</v>
      </c>
      <c r="AB1352" s="54">
        <v>0</v>
      </c>
      <c r="AC1352" s="54">
        <v>0</v>
      </c>
      <c r="AD1352" s="54">
        <v>0</v>
      </c>
      <c r="AE1352" s="54">
        <v>78.222067999999993</v>
      </c>
      <c r="AF1352" s="54">
        <v>5.2845440000000004</v>
      </c>
      <c r="AG1352" s="53">
        <v>50.608994000000003</v>
      </c>
      <c r="AH1352" s="53">
        <v>3.0945E-2</v>
      </c>
      <c r="AI1352" s="54">
        <v>0</v>
      </c>
      <c r="AJ1352" s="54">
        <v>1.1301699999999999</v>
      </c>
      <c r="AK1352" s="53">
        <v>1.5095000000000001</v>
      </c>
      <c r="AL1352" s="53">
        <v>0</v>
      </c>
      <c r="AM1352" s="53">
        <v>1.4754E-2</v>
      </c>
      <c r="AN1352" s="53">
        <v>6.8933999999999995E-2</v>
      </c>
      <c r="AO1352" s="53">
        <v>0</v>
      </c>
      <c r="AP1352" s="53">
        <v>0</v>
      </c>
      <c r="AQ1352" s="53">
        <v>1.0705370000000001</v>
      </c>
      <c r="AR1352" s="53">
        <v>1.7486000000000002E-2</v>
      </c>
      <c r="AS1352" s="53">
        <v>1.7867999999999998E-2</v>
      </c>
      <c r="AT1352" s="53">
        <v>0</v>
      </c>
      <c r="AU1352" s="109">
        <v>0</v>
      </c>
      <c r="AV1352" s="109">
        <v>1.0883E-2</v>
      </c>
    </row>
    <row r="1353" spans="1:48" x14ac:dyDescent="0.3">
      <c r="A1353" s="9">
        <v>1352</v>
      </c>
      <c r="B1353" s="3">
        <v>42738</v>
      </c>
      <c r="C1353" s="112">
        <v>3.600015</v>
      </c>
      <c r="D1353" s="54">
        <v>1.1061E-2</v>
      </c>
      <c r="E1353" s="112">
        <v>1.7524000000000001E-2</v>
      </c>
      <c r="F1353" s="54">
        <v>3.0103800000000001</v>
      </c>
      <c r="G1353" s="54">
        <v>1.1581760000000001</v>
      </c>
      <c r="H1353" s="54">
        <v>3.4254389999999999</v>
      </c>
      <c r="I1353" s="54">
        <v>1.9931000000000001E-2</v>
      </c>
      <c r="J1353" s="54">
        <v>0.998201</v>
      </c>
      <c r="K1353" s="54">
        <v>0.77871999999999997</v>
      </c>
      <c r="L1353" s="54">
        <v>1.183589</v>
      </c>
      <c r="M1353" s="54">
        <v>0.112842</v>
      </c>
      <c r="N1353" s="54">
        <v>0</v>
      </c>
      <c r="O1353" s="54">
        <v>8.1358E-2</v>
      </c>
      <c r="P1353" s="54">
        <v>4.7944430000000002</v>
      </c>
      <c r="Q1353" s="54">
        <v>0</v>
      </c>
      <c r="R1353" s="54">
        <v>1.7066000000000001E-2</v>
      </c>
      <c r="S1353" s="54">
        <v>1.5492000000000001</v>
      </c>
      <c r="T1353" s="54">
        <v>1.7017000000000001E-2</v>
      </c>
      <c r="U1353" s="54">
        <v>0</v>
      </c>
      <c r="V1353" s="54">
        <v>0</v>
      </c>
      <c r="W1353" s="54">
        <v>1.126611</v>
      </c>
      <c r="X1353" s="54">
        <v>1.4269E-2</v>
      </c>
      <c r="Y1353" s="54">
        <v>0.90413999999999994</v>
      </c>
      <c r="Z1353" s="54">
        <v>0</v>
      </c>
      <c r="AA1353" s="54">
        <v>0</v>
      </c>
      <c r="AB1353" s="54">
        <v>0</v>
      </c>
      <c r="AC1353" s="54">
        <v>0</v>
      </c>
      <c r="AD1353" s="54">
        <v>0</v>
      </c>
      <c r="AE1353" s="54">
        <v>78.234120000000004</v>
      </c>
      <c r="AF1353" s="54">
        <v>5.319998</v>
      </c>
      <c r="AG1353" s="53">
        <v>50.601863000000002</v>
      </c>
      <c r="AH1353" s="53">
        <v>3.0964999999999999E-2</v>
      </c>
      <c r="AI1353" s="54">
        <v>0</v>
      </c>
      <c r="AJ1353" s="54">
        <v>1.1282220000000001</v>
      </c>
      <c r="AK1353" s="53">
        <v>1.5085999999999999</v>
      </c>
      <c r="AL1353" s="53">
        <v>0</v>
      </c>
      <c r="AM1353" s="53">
        <v>1.4590000000000001E-2</v>
      </c>
      <c r="AN1353" s="53">
        <v>6.8939E-2</v>
      </c>
      <c r="AO1353" s="53">
        <v>0</v>
      </c>
      <c r="AP1353" s="53">
        <v>0</v>
      </c>
      <c r="AQ1353" s="53">
        <v>1.0705370000000001</v>
      </c>
      <c r="AR1353" s="53">
        <v>1.7489999999999999E-2</v>
      </c>
      <c r="AS1353" s="53">
        <v>1.7843000000000001E-2</v>
      </c>
      <c r="AT1353" s="53">
        <v>0</v>
      </c>
      <c r="AU1353" s="109">
        <v>0</v>
      </c>
      <c r="AV1353" s="109">
        <v>1.0828000000000001E-2</v>
      </c>
    </row>
    <row r="1354" spans="1:48" x14ac:dyDescent="0.3">
      <c r="A1354" s="9">
        <v>1353</v>
      </c>
      <c r="B1354" s="3">
        <v>42737</v>
      </c>
      <c r="C1354" s="112">
        <v>3.5991300000000002</v>
      </c>
      <c r="D1354" s="54">
        <v>1.1058999999999999E-2</v>
      </c>
      <c r="E1354" s="112">
        <v>1.7519E-2</v>
      </c>
      <c r="F1354" s="54">
        <v>3.0189919999999999</v>
      </c>
      <c r="G1354" s="54">
        <v>1.1590469999999999</v>
      </c>
      <c r="H1354" s="54">
        <v>3.4116879999999998</v>
      </c>
      <c r="I1354" s="54">
        <v>1.9970999999999999E-2</v>
      </c>
      <c r="J1354" s="54">
        <v>1.0038990000000001</v>
      </c>
      <c r="K1354" s="54">
        <v>0.78952100000000003</v>
      </c>
      <c r="L1354" s="54">
        <v>1.184185</v>
      </c>
      <c r="M1354" s="54">
        <v>0.112867</v>
      </c>
      <c r="N1354" s="54">
        <v>0</v>
      </c>
      <c r="O1354" s="54">
        <v>8.1338999999999995E-2</v>
      </c>
      <c r="P1354" s="54">
        <v>4.7982829999999996</v>
      </c>
      <c r="Q1354" s="54">
        <v>0</v>
      </c>
      <c r="R1354" s="54">
        <v>1.7197E-2</v>
      </c>
      <c r="S1354" s="54">
        <v>1.5535000000000001</v>
      </c>
      <c r="T1354" s="54">
        <v>1.6957E-2</v>
      </c>
      <c r="U1354" s="54">
        <v>0</v>
      </c>
      <c r="V1354" s="54">
        <v>0</v>
      </c>
      <c r="W1354" s="54">
        <v>1.1262000000000001</v>
      </c>
      <c r="X1354" s="54">
        <v>1.4265E-2</v>
      </c>
      <c r="Y1354" s="54">
        <v>0.90667999999999993</v>
      </c>
      <c r="Z1354" s="54">
        <v>0</v>
      </c>
      <c r="AA1354" s="54">
        <v>0</v>
      </c>
      <c r="AB1354" s="54">
        <v>0</v>
      </c>
      <c r="AC1354" s="54">
        <v>0</v>
      </c>
      <c r="AD1354" s="54">
        <v>0</v>
      </c>
      <c r="AE1354" s="54">
        <v>78.249696999999998</v>
      </c>
      <c r="AF1354" s="54">
        <v>5.3413909999999998</v>
      </c>
      <c r="AG1354" s="53">
        <v>50.601103000000002</v>
      </c>
      <c r="AH1354" s="53">
        <v>3.0936000000000002E-2</v>
      </c>
      <c r="AI1354" s="54">
        <v>0</v>
      </c>
      <c r="AJ1354" s="54">
        <v>1.1277900000000001</v>
      </c>
      <c r="AK1354" s="53">
        <v>1.5056999999999998</v>
      </c>
      <c r="AL1354" s="53">
        <v>0</v>
      </c>
      <c r="AM1354" s="53">
        <v>1.4567E-2</v>
      </c>
      <c r="AN1354" s="53">
        <v>6.9072999999999996E-2</v>
      </c>
      <c r="AO1354" s="53">
        <v>0</v>
      </c>
      <c r="AP1354" s="53">
        <v>0</v>
      </c>
      <c r="AQ1354" s="53">
        <v>1.0705370000000001</v>
      </c>
      <c r="AR1354" s="53">
        <v>1.7489999999999999E-2</v>
      </c>
      <c r="AS1354" s="53">
        <v>1.7843000000000001E-2</v>
      </c>
      <c r="AT1354" s="53">
        <v>0</v>
      </c>
      <c r="AU1354" s="109">
        <v>0</v>
      </c>
      <c r="AV1354" s="109">
        <v>1.0789E-2</v>
      </c>
    </row>
    <row r="1355" spans="1:48" x14ac:dyDescent="0.3">
      <c r="A1355" s="9">
        <v>1354</v>
      </c>
      <c r="B1355" s="3">
        <v>42734</v>
      </c>
      <c r="C1355" s="112">
        <v>3.596454</v>
      </c>
      <c r="D1355" s="54">
        <v>1.1051E-2</v>
      </c>
      <c r="E1355" s="112">
        <v>1.7502E-2</v>
      </c>
      <c r="F1355" s="54">
        <v>3.011628</v>
      </c>
      <c r="G1355" s="54">
        <v>1.156944</v>
      </c>
      <c r="H1355" s="54">
        <v>3.4194339999999999</v>
      </c>
      <c r="I1355" s="54">
        <v>1.9868E-2</v>
      </c>
      <c r="J1355" s="54">
        <v>0.99976399999999999</v>
      </c>
      <c r="K1355" s="54">
        <v>0.77828900000000001</v>
      </c>
      <c r="L1355" s="54">
        <v>1.18218</v>
      </c>
      <c r="M1355" s="54">
        <v>0.11282499999999999</v>
      </c>
      <c r="N1355" s="54">
        <v>0</v>
      </c>
      <c r="O1355" s="54">
        <v>8.1285999999999997E-2</v>
      </c>
      <c r="P1355" s="54">
        <v>4.796837</v>
      </c>
      <c r="Q1355" s="54">
        <v>0</v>
      </c>
      <c r="R1355" s="54">
        <v>1.7093000000000001E-2</v>
      </c>
      <c r="S1355" s="54">
        <v>1.5469999999999999</v>
      </c>
      <c r="T1355" s="54">
        <v>1.6983000000000002E-2</v>
      </c>
      <c r="U1355" s="54">
        <v>0</v>
      </c>
      <c r="V1355" s="54">
        <v>0</v>
      </c>
      <c r="W1355" s="54">
        <v>1.125985</v>
      </c>
      <c r="X1355" s="54">
        <v>1.4253E-2</v>
      </c>
      <c r="Y1355" s="54">
        <v>0.90301000000000009</v>
      </c>
      <c r="Z1355" s="54">
        <v>0</v>
      </c>
      <c r="AA1355" s="54">
        <v>0</v>
      </c>
      <c r="AB1355" s="54">
        <v>0</v>
      </c>
      <c r="AC1355" s="54">
        <v>0</v>
      </c>
      <c r="AD1355" s="54">
        <v>0</v>
      </c>
      <c r="AE1355" s="54">
        <v>78.239272</v>
      </c>
      <c r="AF1355" s="54">
        <v>5.3305470000000001</v>
      </c>
      <c r="AG1355" s="53">
        <v>50.568868999999999</v>
      </c>
      <c r="AH1355" s="53">
        <v>3.0803000000000001E-2</v>
      </c>
      <c r="AI1355" s="54">
        <v>0</v>
      </c>
      <c r="AJ1355" s="54">
        <v>1.1276930000000001</v>
      </c>
      <c r="AK1355" s="53">
        <v>1.5010000000000001</v>
      </c>
      <c r="AL1355" s="53">
        <v>0</v>
      </c>
      <c r="AM1355" s="53">
        <v>1.4637000000000001E-2</v>
      </c>
      <c r="AN1355" s="53">
        <v>6.8780999999999995E-2</v>
      </c>
      <c r="AO1355" s="53">
        <v>0</v>
      </c>
      <c r="AP1355" s="53">
        <v>0</v>
      </c>
      <c r="AQ1355" s="53">
        <v>1.0705370000000001</v>
      </c>
      <c r="AR1355" s="53">
        <v>1.7458999999999999E-2</v>
      </c>
      <c r="AS1355" s="53">
        <v>1.7801999999999998E-2</v>
      </c>
      <c r="AT1355" s="53">
        <v>0</v>
      </c>
      <c r="AU1355" s="109">
        <v>0</v>
      </c>
      <c r="AV1355" s="109">
        <v>1.0831E-2</v>
      </c>
    </row>
    <row r="1356" spans="1:48" x14ac:dyDescent="0.3">
      <c r="A1356" s="9">
        <v>723</v>
      </c>
      <c r="B1356" s="3">
        <v>42767</v>
      </c>
      <c r="E1356" s="2"/>
      <c r="F1356" s="2"/>
    </row>
    <row r="1357" spans="1:48" ht="15.6" x14ac:dyDescent="0.3">
      <c r="A1357" s="43">
        <v>43497</v>
      </c>
      <c r="B1357" s="44" t="e">
        <v>#REF!</v>
      </c>
      <c r="E1357" s="2"/>
      <c r="F1357" s="2"/>
    </row>
    <row r="1358" spans="1:48" x14ac:dyDescent="0.3">
      <c r="A1358" s="9">
        <v>646</v>
      </c>
      <c r="B1358" s="3">
        <v>42767</v>
      </c>
      <c r="E1358" s="2"/>
      <c r="F1358" s="2"/>
    </row>
    <row r="1359" spans="1:48" ht="19.2" x14ac:dyDescent="0.35">
      <c r="A1359" s="35" t="s">
        <v>676</v>
      </c>
      <c r="B1359" s="37">
        <v>43706</v>
      </c>
      <c r="E1359" s="2"/>
      <c r="F1359" s="2"/>
    </row>
    <row r="1360" spans="1:48" ht="19.2" x14ac:dyDescent="0.35">
      <c r="A1360" s="35" t="s">
        <v>677</v>
      </c>
      <c r="B1360" s="37">
        <v>44434</v>
      </c>
      <c r="E1360" s="2"/>
      <c r="F1360" s="2"/>
    </row>
    <row r="1361" spans="1:6" ht="19.2" x14ac:dyDescent="0.35">
      <c r="A1361" s="35" t="s">
        <v>678</v>
      </c>
      <c r="B1361" s="38">
        <v>100</v>
      </c>
      <c r="E1361" s="2"/>
      <c r="F1361" s="2"/>
    </row>
    <row r="1362" spans="1:6" ht="19.2" x14ac:dyDescent="0.35">
      <c r="A1362" s="35" t="s">
        <v>679</v>
      </c>
      <c r="B1362" s="36">
        <v>50000000</v>
      </c>
      <c r="E1362" s="2"/>
      <c r="F1362" s="2"/>
    </row>
    <row r="1363" spans="1:6" ht="19.2" x14ac:dyDescent="0.35">
      <c r="A1363" s="35" t="s">
        <v>680</v>
      </c>
      <c r="B1363" s="39">
        <v>43797</v>
      </c>
      <c r="E1363" s="2"/>
      <c r="F1363" s="2"/>
    </row>
    <row r="1364" spans="1:6" ht="15.6" x14ac:dyDescent="0.3">
      <c r="A1364" s="40"/>
      <c r="B1364" s="39">
        <v>43888</v>
      </c>
      <c r="E1364" s="2"/>
      <c r="F1364" s="2"/>
    </row>
    <row r="1365" spans="1:6" ht="15.6" x14ac:dyDescent="0.3">
      <c r="A1365" s="40"/>
      <c r="B1365" s="39">
        <v>43979</v>
      </c>
      <c r="E1365" s="2"/>
      <c r="F1365" s="2"/>
    </row>
    <row r="1366" spans="1:6" ht="15.6" x14ac:dyDescent="0.3">
      <c r="A1366" s="40"/>
      <c r="B1366" s="39">
        <v>44070</v>
      </c>
      <c r="E1366" s="2"/>
      <c r="F1366" s="2"/>
    </row>
    <row r="1367" spans="1:6" ht="15.6" x14ac:dyDescent="0.3">
      <c r="A1367" s="40"/>
      <c r="B1367" s="39">
        <v>44161</v>
      </c>
      <c r="E1367" s="2"/>
      <c r="F1367" s="2"/>
    </row>
    <row r="1368" spans="1:6" ht="15.6" x14ac:dyDescent="0.3">
      <c r="A1368" s="40"/>
      <c r="B1368" s="39">
        <v>44252</v>
      </c>
      <c r="E1368" s="2"/>
      <c r="F1368" s="2"/>
    </row>
    <row r="1369" spans="1:6" ht="15.6" x14ac:dyDescent="0.3">
      <c r="A1369" s="40"/>
      <c r="B1369" s="41">
        <v>44343</v>
      </c>
      <c r="E1369" s="2"/>
      <c r="F1369" s="2"/>
    </row>
    <row r="1370" spans="1:6" ht="15.6" x14ac:dyDescent="0.3">
      <c r="A1370" s="40"/>
      <c r="B1370" s="41">
        <v>44434</v>
      </c>
      <c r="E1370" s="2"/>
      <c r="F1370" s="2"/>
    </row>
    <row r="1371" spans="1:6" x14ac:dyDescent="0.25">
      <c r="A1371" s="40"/>
      <c r="B1371" s="42"/>
      <c r="E1371" s="2"/>
      <c r="F1371" s="2"/>
    </row>
    <row r="1372" spans="1:6" x14ac:dyDescent="0.3">
      <c r="A1372" s="9">
        <v>644</v>
      </c>
      <c r="B1372" s="3">
        <v>42767</v>
      </c>
      <c r="E1372" s="2"/>
      <c r="F1372" s="2"/>
    </row>
  </sheetData>
  <sheetProtection formatCells="0" formatColumns="0" formatRows="0" insertColumns="0" insertRows="0" insertHyperlinks="0" deleteColumns="0" deleteRows="0" sort="0" autoFilter="0" pivotTables="0"/>
  <dataConsolidate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25"/>
  <sheetViews>
    <sheetView workbookViewId="0">
      <selection activeCell="L25" sqref="L25"/>
    </sheetView>
  </sheetViews>
  <sheetFormatPr defaultRowHeight="14.4" x14ac:dyDescent="0.3"/>
  <sheetData>
    <row r="25" spans="12:12" x14ac:dyDescent="0.3">
      <c r="L25" s="135">
        <v>18598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64"/>
  <sheetViews>
    <sheetView topLeftCell="A337" workbookViewId="0">
      <selection activeCell="B369" sqref="B369"/>
    </sheetView>
  </sheetViews>
  <sheetFormatPr defaultRowHeight="14.4" x14ac:dyDescent="0.3"/>
  <cols>
    <col min="1" max="1" width="15.88671875" style="31" bestFit="1" customWidth="1"/>
    <col min="2" max="2" width="88.6640625" style="31" bestFit="1" customWidth="1"/>
    <col min="3" max="3" width="15.6640625" style="31" bestFit="1" customWidth="1"/>
  </cols>
  <sheetData>
    <row r="1" spans="1:3" x14ac:dyDescent="0.3">
      <c r="A1" s="30" t="s">
        <v>8</v>
      </c>
      <c r="B1" s="30" t="s">
        <v>333</v>
      </c>
      <c r="C1" s="30" t="s">
        <v>334</v>
      </c>
    </row>
    <row r="2" spans="1:3" x14ac:dyDescent="0.3">
      <c r="A2" s="30">
        <v>1</v>
      </c>
      <c r="B2" s="30" t="s">
        <v>655</v>
      </c>
      <c r="C2" s="30" t="s">
        <v>255</v>
      </c>
    </row>
    <row r="3" spans="1:3" x14ac:dyDescent="0.3">
      <c r="A3" s="30">
        <v>2</v>
      </c>
      <c r="B3" s="30" t="s">
        <v>654</v>
      </c>
      <c r="C3" s="30" t="s">
        <v>15</v>
      </c>
    </row>
    <row r="4" spans="1:3" x14ac:dyDescent="0.3">
      <c r="A4" s="30">
        <v>3</v>
      </c>
      <c r="B4" s="30" t="s">
        <v>653</v>
      </c>
      <c r="C4" s="30" t="s">
        <v>323</v>
      </c>
    </row>
    <row r="5" spans="1:3" x14ac:dyDescent="0.3">
      <c r="A5" s="30">
        <v>4</v>
      </c>
      <c r="B5" s="30" t="s">
        <v>652</v>
      </c>
      <c r="C5" s="30" t="s">
        <v>16</v>
      </c>
    </row>
    <row r="6" spans="1:3" x14ac:dyDescent="0.3">
      <c r="A6" s="30">
        <v>5</v>
      </c>
      <c r="B6" s="30" t="s">
        <v>651</v>
      </c>
      <c r="C6" s="30" t="s">
        <v>17</v>
      </c>
    </row>
    <row r="7" spans="1:3" x14ac:dyDescent="0.3">
      <c r="A7" s="30">
        <v>6</v>
      </c>
      <c r="B7" s="30" t="s">
        <v>650</v>
      </c>
      <c r="C7" s="30" t="s">
        <v>14</v>
      </c>
    </row>
    <row r="8" spans="1:3" x14ac:dyDescent="0.3">
      <c r="A8" s="30">
        <v>7</v>
      </c>
      <c r="B8" s="30" t="s">
        <v>649</v>
      </c>
      <c r="C8" s="30" t="s">
        <v>256</v>
      </c>
    </row>
    <row r="9" spans="1:3" x14ac:dyDescent="0.3">
      <c r="A9" s="30">
        <v>8</v>
      </c>
      <c r="B9" s="30" t="s">
        <v>648</v>
      </c>
      <c r="C9" s="30" t="s">
        <v>227</v>
      </c>
    </row>
    <row r="10" spans="1:3" x14ac:dyDescent="0.3">
      <c r="A10" s="30">
        <v>9</v>
      </c>
      <c r="B10" s="30" t="s">
        <v>647</v>
      </c>
      <c r="C10" s="30" t="s">
        <v>257</v>
      </c>
    </row>
    <row r="11" spans="1:3" x14ac:dyDescent="0.3">
      <c r="A11" s="30">
        <v>10</v>
      </c>
      <c r="B11" s="30" t="s">
        <v>646</v>
      </c>
      <c r="C11" s="30" t="s">
        <v>228</v>
      </c>
    </row>
    <row r="12" spans="1:3" x14ac:dyDescent="0.3">
      <c r="A12" s="30">
        <v>11</v>
      </c>
      <c r="B12" s="30" t="s">
        <v>645</v>
      </c>
      <c r="C12" s="30" t="s">
        <v>229</v>
      </c>
    </row>
    <row r="13" spans="1:3" x14ac:dyDescent="0.3">
      <c r="A13" s="30">
        <v>12</v>
      </c>
      <c r="B13" s="30" t="s">
        <v>644</v>
      </c>
      <c r="C13" s="30" t="s">
        <v>258</v>
      </c>
    </row>
    <row r="14" spans="1:3" x14ac:dyDescent="0.3">
      <c r="A14" s="30">
        <v>13</v>
      </c>
      <c r="B14" s="30" t="s">
        <v>643</v>
      </c>
      <c r="C14" s="30" t="s">
        <v>259</v>
      </c>
    </row>
    <row r="15" spans="1:3" x14ac:dyDescent="0.3">
      <c r="A15" s="30">
        <v>14</v>
      </c>
      <c r="B15" s="30" t="s">
        <v>642</v>
      </c>
      <c r="C15" s="30" t="s">
        <v>260</v>
      </c>
    </row>
    <row r="16" spans="1:3" x14ac:dyDescent="0.3">
      <c r="A16" s="30">
        <v>15</v>
      </c>
      <c r="B16" s="30" t="s">
        <v>705</v>
      </c>
      <c r="C16" s="30" t="s">
        <v>308</v>
      </c>
    </row>
    <row r="17" spans="1:3" x14ac:dyDescent="0.3">
      <c r="A17" s="30">
        <v>16</v>
      </c>
      <c r="B17" s="30" t="s">
        <v>641</v>
      </c>
      <c r="C17" s="30" t="s">
        <v>18</v>
      </c>
    </row>
    <row r="18" spans="1:3" x14ac:dyDescent="0.3">
      <c r="A18" s="30">
        <v>17</v>
      </c>
      <c r="B18" s="30" t="s">
        <v>640</v>
      </c>
      <c r="C18" s="30" t="s">
        <v>261</v>
      </c>
    </row>
    <row r="19" spans="1:3" x14ac:dyDescent="0.3">
      <c r="A19" s="30">
        <v>18</v>
      </c>
      <c r="B19" s="30" t="s">
        <v>639</v>
      </c>
      <c r="C19" s="30" t="s">
        <v>19</v>
      </c>
    </row>
    <row r="20" spans="1:3" x14ac:dyDescent="0.3">
      <c r="A20" s="30">
        <v>19</v>
      </c>
      <c r="B20" s="30" t="s">
        <v>638</v>
      </c>
      <c r="C20" s="30" t="s">
        <v>20</v>
      </c>
    </row>
    <row r="21" spans="1:3" x14ac:dyDescent="0.3">
      <c r="A21" s="30">
        <v>20</v>
      </c>
      <c r="B21" s="30" t="s">
        <v>637</v>
      </c>
      <c r="C21" s="30" t="s">
        <v>21</v>
      </c>
    </row>
    <row r="22" spans="1:3" x14ac:dyDescent="0.3">
      <c r="A22" s="30">
        <v>21</v>
      </c>
      <c r="B22" s="30" t="s">
        <v>636</v>
      </c>
      <c r="C22" s="30" t="s">
        <v>22</v>
      </c>
    </row>
    <row r="23" spans="1:3" x14ac:dyDescent="0.3">
      <c r="A23" s="30">
        <v>22</v>
      </c>
      <c r="B23" s="30" t="s">
        <v>635</v>
      </c>
      <c r="C23" s="30" t="s">
        <v>23</v>
      </c>
    </row>
    <row r="24" spans="1:3" x14ac:dyDescent="0.3">
      <c r="A24" s="30">
        <v>23</v>
      </c>
      <c r="B24" s="30" t="s">
        <v>634</v>
      </c>
      <c r="C24" s="30" t="s">
        <v>24</v>
      </c>
    </row>
    <row r="25" spans="1:3" x14ac:dyDescent="0.3">
      <c r="A25" s="30">
        <v>24</v>
      </c>
      <c r="B25" s="30" t="s">
        <v>633</v>
      </c>
      <c r="C25" s="30" t="s">
        <v>25</v>
      </c>
    </row>
    <row r="26" spans="1:3" x14ac:dyDescent="0.3">
      <c r="A26" s="30">
        <v>25</v>
      </c>
      <c r="B26" s="30" t="s">
        <v>632</v>
      </c>
      <c r="C26" s="30" t="s">
        <v>26</v>
      </c>
    </row>
    <row r="27" spans="1:3" x14ac:dyDescent="0.3">
      <c r="A27" s="30">
        <v>26</v>
      </c>
      <c r="B27" s="30" t="s">
        <v>631</v>
      </c>
      <c r="C27" s="30" t="s">
        <v>27</v>
      </c>
    </row>
    <row r="28" spans="1:3" x14ac:dyDescent="0.3">
      <c r="A28" s="30">
        <v>27</v>
      </c>
      <c r="B28" s="30" t="s">
        <v>630</v>
      </c>
      <c r="C28" s="30" t="s">
        <v>28</v>
      </c>
    </row>
    <row r="29" spans="1:3" x14ac:dyDescent="0.3">
      <c r="A29" s="30">
        <v>28</v>
      </c>
      <c r="B29" s="30" t="s">
        <v>672</v>
      </c>
      <c r="C29" s="30" t="s">
        <v>671</v>
      </c>
    </row>
    <row r="30" spans="1:3" x14ac:dyDescent="0.3">
      <c r="A30" s="30">
        <v>29</v>
      </c>
      <c r="B30" s="30" t="s">
        <v>629</v>
      </c>
      <c r="C30" s="30" t="s">
        <v>12</v>
      </c>
    </row>
    <row r="31" spans="1:3" x14ac:dyDescent="0.3">
      <c r="A31" s="30">
        <v>30</v>
      </c>
      <c r="B31" s="30" t="s">
        <v>628</v>
      </c>
      <c r="C31" s="30" t="s">
        <v>262</v>
      </c>
    </row>
    <row r="32" spans="1:3" x14ac:dyDescent="0.3">
      <c r="A32" s="30">
        <v>31</v>
      </c>
      <c r="B32" s="30" t="s">
        <v>724</v>
      </c>
      <c r="C32" s="30" t="s">
        <v>721</v>
      </c>
    </row>
    <row r="33" spans="1:3" x14ac:dyDescent="0.3">
      <c r="A33" s="30">
        <v>32</v>
      </c>
      <c r="B33" s="30" t="s">
        <v>627</v>
      </c>
      <c r="C33" s="30" t="s">
        <v>305</v>
      </c>
    </row>
    <row r="34" spans="1:3" x14ac:dyDescent="0.3">
      <c r="A34" s="30">
        <v>33</v>
      </c>
      <c r="B34" s="30" t="s">
        <v>626</v>
      </c>
      <c r="C34" s="30" t="s">
        <v>250</v>
      </c>
    </row>
    <row r="35" spans="1:3" x14ac:dyDescent="0.3">
      <c r="A35" s="30">
        <v>34</v>
      </c>
      <c r="B35" s="30" t="s">
        <v>625</v>
      </c>
      <c r="C35" s="30" t="s">
        <v>29</v>
      </c>
    </row>
    <row r="36" spans="1:3" x14ac:dyDescent="0.3">
      <c r="A36" s="30">
        <v>35</v>
      </c>
      <c r="B36" s="30" t="s">
        <v>624</v>
      </c>
      <c r="C36" s="30" t="s">
        <v>30</v>
      </c>
    </row>
    <row r="37" spans="1:3" x14ac:dyDescent="0.3">
      <c r="A37" s="30">
        <v>36</v>
      </c>
      <c r="B37" s="30" t="s">
        <v>623</v>
      </c>
      <c r="C37" s="30" t="s">
        <v>31</v>
      </c>
    </row>
    <row r="38" spans="1:3" x14ac:dyDescent="0.3">
      <c r="A38" s="30">
        <v>37</v>
      </c>
      <c r="B38" s="30" t="s">
        <v>622</v>
      </c>
      <c r="C38" s="30" t="s">
        <v>32</v>
      </c>
    </row>
    <row r="39" spans="1:3" x14ac:dyDescent="0.3">
      <c r="A39" s="30">
        <v>38</v>
      </c>
      <c r="B39" s="30" t="s">
        <v>621</v>
      </c>
      <c r="C39" s="30" t="s">
        <v>33</v>
      </c>
    </row>
    <row r="40" spans="1:3" x14ac:dyDescent="0.3">
      <c r="A40" s="30">
        <v>39</v>
      </c>
      <c r="B40" s="30" t="s">
        <v>620</v>
      </c>
      <c r="C40" s="30" t="s">
        <v>34</v>
      </c>
    </row>
    <row r="41" spans="1:3" x14ac:dyDescent="0.3">
      <c r="A41" s="30">
        <v>40</v>
      </c>
      <c r="B41" s="30" t="s">
        <v>619</v>
      </c>
      <c r="C41" s="30" t="s">
        <v>238</v>
      </c>
    </row>
    <row r="42" spans="1:3" x14ac:dyDescent="0.3">
      <c r="A42" s="30">
        <v>41</v>
      </c>
      <c r="B42" s="30" t="s">
        <v>618</v>
      </c>
      <c r="C42" s="30" t="s">
        <v>10</v>
      </c>
    </row>
    <row r="43" spans="1:3" x14ac:dyDescent="0.3">
      <c r="A43" s="30">
        <v>42</v>
      </c>
      <c r="B43" s="30" t="s">
        <v>617</v>
      </c>
      <c r="C43" s="30" t="s">
        <v>11</v>
      </c>
    </row>
    <row r="44" spans="1:3" x14ac:dyDescent="0.3">
      <c r="A44" s="30">
        <v>43</v>
      </c>
      <c r="B44" s="30" t="s">
        <v>740</v>
      </c>
      <c r="C44" s="30" t="s">
        <v>1</v>
      </c>
    </row>
    <row r="45" spans="1:3" x14ac:dyDescent="0.3">
      <c r="A45" s="30">
        <v>44</v>
      </c>
      <c r="B45" s="30" t="s">
        <v>616</v>
      </c>
      <c r="C45" s="30" t="s">
        <v>35</v>
      </c>
    </row>
    <row r="46" spans="1:3" x14ac:dyDescent="0.3">
      <c r="A46" s="30">
        <v>45</v>
      </c>
      <c r="B46" s="30" t="s">
        <v>615</v>
      </c>
      <c r="C46" s="30" t="s">
        <v>36</v>
      </c>
    </row>
    <row r="47" spans="1:3" x14ac:dyDescent="0.3">
      <c r="A47" s="30">
        <v>46</v>
      </c>
      <c r="B47" s="30" t="s">
        <v>614</v>
      </c>
      <c r="C47" s="30" t="s">
        <v>327</v>
      </c>
    </row>
    <row r="48" spans="1:3" x14ac:dyDescent="0.3">
      <c r="A48" s="30">
        <v>47</v>
      </c>
      <c r="B48" s="30" t="s">
        <v>613</v>
      </c>
      <c r="C48" s="30" t="s">
        <v>94</v>
      </c>
    </row>
    <row r="49" spans="1:3" x14ac:dyDescent="0.3">
      <c r="A49" s="30">
        <v>48</v>
      </c>
      <c r="B49" s="30" t="s">
        <v>612</v>
      </c>
      <c r="C49" s="30" t="s">
        <v>95</v>
      </c>
    </row>
    <row r="50" spans="1:3" x14ac:dyDescent="0.3">
      <c r="A50" s="30">
        <v>49</v>
      </c>
      <c r="B50" s="30" t="s">
        <v>611</v>
      </c>
      <c r="C50" s="30" t="s">
        <v>123</v>
      </c>
    </row>
    <row r="51" spans="1:3" x14ac:dyDescent="0.3">
      <c r="A51" s="30">
        <v>50</v>
      </c>
      <c r="B51" s="30" t="s">
        <v>610</v>
      </c>
      <c r="C51" s="30" t="s">
        <v>236</v>
      </c>
    </row>
    <row r="52" spans="1:3" x14ac:dyDescent="0.3">
      <c r="A52" s="30">
        <v>51</v>
      </c>
      <c r="B52" s="30" t="s">
        <v>609</v>
      </c>
      <c r="C52" s="30" t="s">
        <v>237</v>
      </c>
    </row>
    <row r="53" spans="1:3" x14ac:dyDescent="0.3">
      <c r="A53" s="30">
        <v>52</v>
      </c>
      <c r="B53" s="30" t="s">
        <v>608</v>
      </c>
      <c r="C53" s="30" t="s">
        <v>13</v>
      </c>
    </row>
    <row r="54" spans="1:3" x14ac:dyDescent="0.3">
      <c r="A54" s="30">
        <v>53</v>
      </c>
      <c r="B54" s="30" t="s">
        <v>607</v>
      </c>
      <c r="C54" s="30" t="s">
        <v>37</v>
      </c>
    </row>
    <row r="55" spans="1:3" x14ac:dyDescent="0.3">
      <c r="A55" s="30">
        <v>54</v>
      </c>
      <c r="B55" s="30" t="s">
        <v>606</v>
      </c>
      <c r="C55" s="30" t="s">
        <v>38</v>
      </c>
    </row>
    <row r="56" spans="1:3" x14ac:dyDescent="0.3">
      <c r="A56" s="30">
        <v>55</v>
      </c>
      <c r="B56" s="30" t="s">
        <v>605</v>
      </c>
      <c r="C56" s="30" t="s">
        <v>324</v>
      </c>
    </row>
    <row r="57" spans="1:3" x14ac:dyDescent="0.3">
      <c r="A57" s="30">
        <v>56</v>
      </c>
      <c r="B57" s="30" t="s">
        <v>604</v>
      </c>
      <c r="C57" s="30" t="s">
        <v>39</v>
      </c>
    </row>
    <row r="58" spans="1:3" x14ac:dyDescent="0.3">
      <c r="A58" s="30">
        <v>57</v>
      </c>
      <c r="B58" s="30" t="s">
        <v>603</v>
      </c>
      <c r="C58" s="30" t="s">
        <v>263</v>
      </c>
    </row>
    <row r="59" spans="1:3" x14ac:dyDescent="0.3">
      <c r="A59" s="30">
        <v>58</v>
      </c>
      <c r="B59" s="30" t="s">
        <v>602</v>
      </c>
      <c r="C59" s="30" t="s">
        <v>40</v>
      </c>
    </row>
    <row r="60" spans="1:3" x14ac:dyDescent="0.3">
      <c r="A60" s="30">
        <v>59</v>
      </c>
      <c r="B60" s="30" t="s">
        <v>601</v>
      </c>
      <c r="C60" s="30" t="s">
        <v>41</v>
      </c>
    </row>
    <row r="61" spans="1:3" x14ac:dyDescent="0.3">
      <c r="A61" s="30">
        <v>60</v>
      </c>
      <c r="B61" s="30" t="s">
        <v>600</v>
      </c>
      <c r="C61" s="30" t="s">
        <v>230</v>
      </c>
    </row>
    <row r="62" spans="1:3" x14ac:dyDescent="0.3">
      <c r="A62" s="30">
        <v>61</v>
      </c>
      <c r="B62" s="30" t="s">
        <v>599</v>
      </c>
      <c r="C62" s="30" t="s">
        <v>264</v>
      </c>
    </row>
    <row r="63" spans="1:3" x14ac:dyDescent="0.3">
      <c r="A63" s="30">
        <v>62</v>
      </c>
      <c r="B63" s="30" t="s">
        <v>598</v>
      </c>
      <c r="C63" s="30" t="s">
        <v>42</v>
      </c>
    </row>
    <row r="64" spans="1:3" x14ac:dyDescent="0.3">
      <c r="A64" s="30">
        <v>63</v>
      </c>
      <c r="B64" s="30" t="s">
        <v>597</v>
      </c>
      <c r="C64" s="30" t="s">
        <v>234</v>
      </c>
    </row>
    <row r="65" spans="1:3" x14ac:dyDescent="0.3">
      <c r="A65" s="30">
        <v>64</v>
      </c>
      <c r="B65" s="30" t="s">
        <v>596</v>
      </c>
      <c r="C65" s="30" t="s">
        <v>43</v>
      </c>
    </row>
    <row r="66" spans="1:3" x14ac:dyDescent="0.3">
      <c r="A66" s="30">
        <v>65</v>
      </c>
      <c r="B66" s="30" t="s">
        <v>595</v>
      </c>
      <c r="C66" s="30" t="s">
        <v>44</v>
      </c>
    </row>
    <row r="67" spans="1:3" x14ac:dyDescent="0.3">
      <c r="A67" s="30">
        <v>66</v>
      </c>
      <c r="B67" s="30" t="s">
        <v>594</v>
      </c>
      <c r="C67" s="30" t="s">
        <v>45</v>
      </c>
    </row>
    <row r="68" spans="1:3" x14ac:dyDescent="0.3">
      <c r="A68" s="30">
        <v>67</v>
      </c>
      <c r="B68" s="30" t="s">
        <v>593</v>
      </c>
      <c r="C68" s="30" t="s">
        <v>174</v>
      </c>
    </row>
    <row r="69" spans="1:3" x14ac:dyDescent="0.3">
      <c r="A69" s="30">
        <v>68</v>
      </c>
      <c r="B69" s="30" t="s">
        <v>592</v>
      </c>
      <c r="C69" s="30" t="s">
        <v>175</v>
      </c>
    </row>
    <row r="70" spans="1:3" x14ac:dyDescent="0.3">
      <c r="A70" s="30">
        <v>69</v>
      </c>
      <c r="B70" s="30" t="s">
        <v>591</v>
      </c>
      <c r="C70" s="30" t="s">
        <v>176</v>
      </c>
    </row>
    <row r="71" spans="1:3" x14ac:dyDescent="0.3">
      <c r="A71" s="30">
        <v>70</v>
      </c>
      <c r="B71" s="30" t="s">
        <v>590</v>
      </c>
      <c r="C71" s="30" t="s">
        <v>177</v>
      </c>
    </row>
    <row r="72" spans="1:3" x14ac:dyDescent="0.3">
      <c r="A72" s="30">
        <v>71</v>
      </c>
      <c r="B72" s="30" t="s">
        <v>589</v>
      </c>
      <c r="C72" s="30" t="s">
        <v>178</v>
      </c>
    </row>
    <row r="73" spans="1:3" x14ac:dyDescent="0.3">
      <c r="A73" s="30">
        <v>72</v>
      </c>
      <c r="B73" s="30" t="s">
        <v>588</v>
      </c>
      <c r="C73" s="30" t="s">
        <v>179</v>
      </c>
    </row>
    <row r="74" spans="1:3" x14ac:dyDescent="0.3">
      <c r="A74" s="30">
        <v>73</v>
      </c>
      <c r="B74" s="30" t="s">
        <v>587</v>
      </c>
      <c r="C74" s="30" t="s">
        <v>331</v>
      </c>
    </row>
    <row r="75" spans="1:3" x14ac:dyDescent="0.3">
      <c r="A75" s="30">
        <v>74</v>
      </c>
      <c r="B75" s="30" t="s">
        <v>586</v>
      </c>
      <c r="C75" s="30" t="s">
        <v>253</v>
      </c>
    </row>
    <row r="76" spans="1:3" x14ac:dyDescent="0.3">
      <c r="A76" s="30">
        <v>75</v>
      </c>
      <c r="B76" s="30" t="s">
        <v>585</v>
      </c>
      <c r="C76" s="30" t="s">
        <v>306</v>
      </c>
    </row>
    <row r="77" spans="1:3" x14ac:dyDescent="0.3">
      <c r="A77" s="30">
        <v>76</v>
      </c>
      <c r="B77" s="30" t="s">
        <v>584</v>
      </c>
      <c r="C77" s="30" t="s">
        <v>254</v>
      </c>
    </row>
    <row r="78" spans="1:3" x14ac:dyDescent="0.3">
      <c r="A78" s="30">
        <v>77</v>
      </c>
      <c r="B78" s="30" t="s">
        <v>583</v>
      </c>
      <c r="C78" s="30" t="s">
        <v>180</v>
      </c>
    </row>
    <row r="79" spans="1:3" x14ac:dyDescent="0.3">
      <c r="A79" s="30">
        <v>78</v>
      </c>
      <c r="B79" s="30" t="s">
        <v>582</v>
      </c>
      <c r="C79" s="30" t="s">
        <v>181</v>
      </c>
    </row>
    <row r="80" spans="1:3" x14ac:dyDescent="0.3">
      <c r="A80" s="30">
        <v>79</v>
      </c>
      <c r="B80" s="30" t="s">
        <v>581</v>
      </c>
      <c r="C80" s="30" t="s">
        <v>46</v>
      </c>
    </row>
    <row r="81" spans="1:3" x14ac:dyDescent="0.3">
      <c r="A81" s="30">
        <v>80</v>
      </c>
      <c r="B81" s="30" t="s">
        <v>580</v>
      </c>
      <c r="C81" s="30" t="s">
        <v>182</v>
      </c>
    </row>
    <row r="82" spans="1:3" x14ac:dyDescent="0.3">
      <c r="A82" s="30">
        <v>81</v>
      </c>
      <c r="B82" s="30" t="s">
        <v>579</v>
      </c>
      <c r="C82" s="30" t="s">
        <v>47</v>
      </c>
    </row>
    <row r="83" spans="1:3" x14ac:dyDescent="0.3">
      <c r="A83" s="30">
        <v>82</v>
      </c>
      <c r="B83" s="30" t="s">
        <v>578</v>
      </c>
      <c r="C83" s="30" t="s">
        <v>48</v>
      </c>
    </row>
    <row r="84" spans="1:3" x14ac:dyDescent="0.3">
      <c r="A84" s="30">
        <v>83</v>
      </c>
      <c r="B84" s="30" t="s">
        <v>577</v>
      </c>
      <c r="C84" s="30" t="s">
        <v>49</v>
      </c>
    </row>
    <row r="85" spans="1:3" x14ac:dyDescent="0.3">
      <c r="A85" s="30">
        <v>84</v>
      </c>
      <c r="B85" s="30" t="s">
        <v>576</v>
      </c>
      <c r="C85" s="30" t="s">
        <v>50</v>
      </c>
    </row>
    <row r="86" spans="1:3" x14ac:dyDescent="0.3">
      <c r="A86" s="30">
        <v>85</v>
      </c>
      <c r="B86" s="30" t="s">
        <v>575</v>
      </c>
      <c r="C86" s="30" t="s">
        <v>51</v>
      </c>
    </row>
    <row r="87" spans="1:3" x14ac:dyDescent="0.3">
      <c r="A87" s="30">
        <v>86</v>
      </c>
      <c r="B87" s="30" t="s">
        <v>574</v>
      </c>
      <c r="C87" s="30" t="s">
        <v>52</v>
      </c>
    </row>
    <row r="88" spans="1:3" x14ac:dyDescent="0.3">
      <c r="A88" s="30">
        <v>87</v>
      </c>
      <c r="B88" s="30" t="s">
        <v>573</v>
      </c>
      <c r="C88" s="30" t="s">
        <v>265</v>
      </c>
    </row>
    <row r="89" spans="1:3" x14ac:dyDescent="0.3">
      <c r="A89" s="30">
        <v>88</v>
      </c>
      <c r="B89" s="30" t="s">
        <v>572</v>
      </c>
      <c r="C89" s="30" t="s">
        <v>266</v>
      </c>
    </row>
    <row r="90" spans="1:3" x14ac:dyDescent="0.3">
      <c r="A90" s="30">
        <v>89</v>
      </c>
      <c r="B90" s="30" t="s">
        <v>571</v>
      </c>
      <c r="C90" s="30" t="s">
        <v>267</v>
      </c>
    </row>
    <row r="91" spans="1:3" x14ac:dyDescent="0.3">
      <c r="A91" s="30">
        <v>90</v>
      </c>
      <c r="B91" s="30" t="s">
        <v>570</v>
      </c>
      <c r="C91" s="30" t="s">
        <v>300</v>
      </c>
    </row>
    <row r="92" spans="1:3" x14ac:dyDescent="0.3">
      <c r="A92" s="30">
        <v>91</v>
      </c>
      <c r="B92" s="30" t="s">
        <v>569</v>
      </c>
      <c r="C92" s="30" t="s">
        <v>53</v>
      </c>
    </row>
    <row r="93" spans="1:3" x14ac:dyDescent="0.3">
      <c r="A93" s="30">
        <v>92</v>
      </c>
      <c r="B93" s="30" t="s">
        <v>568</v>
      </c>
      <c r="C93" s="30" t="s">
        <v>2</v>
      </c>
    </row>
    <row r="94" spans="1:3" x14ac:dyDescent="0.3">
      <c r="A94" s="30">
        <v>93</v>
      </c>
      <c r="B94" s="30" t="s">
        <v>567</v>
      </c>
      <c r="C94" s="30" t="s">
        <v>325</v>
      </c>
    </row>
    <row r="95" spans="1:3" x14ac:dyDescent="0.3">
      <c r="A95" s="30">
        <v>94</v>
      </c>
      <c r="B95" s="30" t="s">
        <v>566</v>
      </c>
      <c r="C95" s="30" t="s">
        <v>54</v>
      </c>
    </row>
    <row r="96" spans="1:3" x14ac:dyDescent="0.3">
      <c r="A96" s="30">
        <v>95</v>
      </c>
      <c r="B96" s="30" t="s">
        <v>565</v>
      </c>
      <c r="C96" s="30" t="s">
        <v>55</v>
      </c>
    </row>
    <row r="97" spans="1:3" x14ac:dyDescent="0.3">
      <c r="A97" s="30">
        <v>96</v>
      </c>
      <c r="B97" s="30" t="s">
        <v>564</v>
      </c>
      <c r="C97" s="30" t="s">
        <v>56</v>
      </c>
    </row>
    <row r="98" spans="1:3" x14ac:dyDescent="0.3">
      <c r="A98" s="30">
        <v>97</v>
      </c>
      <c r="B98" s="30" t="s">
        <v>563</v>
      </c>
      <c r="C98" s="30" t="s">
        <v>301</v>
      </c>
    </row>
    <row r="99" spans="1:3" x14ac:dyDescent="0.3">
      <c r="A99" s="30">
        <v>98</v>
      </c>
      <c r="B99" s="30" t="s">
        <v>562</v>
      </c>
      <c r="C99" s="30" t="s">
        <v>268</v>
      </c>
    </row>
    <row r="100" spans="1:3" x14ac:dyDescent="0.3">
      <c r="A100" s="30">
        <v>99</v>
      </c>
      <c r="B100" s="30" t="s">
        <v>706</v>
      </c>
      <c r="C100" s="30" t="s">
        <v>696</v>
      </c>
    </row>
    <row r="101" spans="1:3" x14ac:dyDescent="0.3">
      <c r="A101" s="30">
        <v>100</v>
      </c>
      <c r="B101" s="30" t="s">
        <v>561</v>
      </c>
      <c r="C101" s="30" t="s">
        <v>57</v>
      </c>
    </row>
    <row r="102" spans="1:3" x14ac:dyDescent="0.3">
      <c r="A102" s="30">
        <v>101</v>
      </c>
      <c r="B102" s="30" t="s">
        <v>560</v>
      </c>
      <c r="C102" s="30" t="s">
        <v>58</v>
      </c>
    </row>
    <row r="103" spans="1:3" x14ac:dyDescent="0.3">
      <c r="A103" s="30">
        <v>102</v>
      </c>
      <c r="B103" s="30" t="s">
        <v>559</v>
      </c>
      <c r="C103" s="30" t="s">
        <v>269</v>
      </c>
    </row>
    <row r="104" spans="1:3" x14ac:dyDescent="0.3">
      <c r="A104" s="30">
        <v>103</v>
      </c>
      <c r="B104" s="30" t="s">
        <v>558</v>
      </c>
      <c r="C104" s="30" t="s">
        <v>270</v>
      </c>
    </row>
    <row r="105" spans="1:3" x14ac:dyDescent="0.3">
      <c r="A105" s="30">
        <v>104</v>
      </c>
      <c r="B105" s="30" t="s">
        <v>557</v>
      </c>
      <c r="C105" s="30" t="s">
        <v>271</v>
      </c>
    </row>
    <row r="106" spans="1:3" x14ac:dyDescent="0.3">
      <c r="A106" s="30">
        <v>105</v>
      </c>
      <c r="B106" s="30" t="s">
        <v>556</v>
      </c>
      <c r="C106" s="30" t="s">
        <v>272</v>
      </c>
    </row>
    <row r="107" spans="1:3" x14ac:dyDescent="0.3">
      <c r="A107" s="30">
        <v>106</v>
      </c>
      <c r="B107" s="30" t="s">
        <v>555</v>
      </c>
      <c r="C107" s="30" t="s">
        <v>59</v>
      </c>
    </row>
    <row r="108" spans="1:3" x14ac:dyDescent="0.3">
      <c r="A108" s="30">
        <v>107</v>
      </c>
      <c r="B108" s="30" t="s">
        <v>554</v>
      </c>
      <c r="C108" s="30" t="s">
        <v>273</v>
      </c>
    </row>
    <row r="109" spans="1:3" x14ac:dyDescent="0.3">
      <c r="A109" s="30">
        <v>108</v>
      </c>
      <c r="B109" s="30" t="s">
        <v>553</v>
      </c>
      <c r="C109" s="30" t="s">
        <v>274</v>
      </c>
    </row>
    <row r="110" spans="1:3" x14ac:dyDescent="0.3">
      <c r="A110" s="30">
        <v>109</v>
      </c>
      <c r="B110" s="30" t="s">
        <v>552</v>
      </c>
      <c r="C110" s="30" t="s">
        <v>298</v>
      </c>
    </row>
    <row r="111" spans="1:3" x14ac:dyDescent="0.3">
      <c r="A111" s="30">
        <v>110</v>
      </c>
      <c r="B111" s="30" t="s">
        <v>551</v>
      </c>
      <c r="C111" s="30" t="s">
        <v>60</v>
      </c>
    </row>
    <row r="112" spans="1:3" x14ac:dyDescent="0.3">
      <c r="A112" s="30">
        <v>111</v>
      </c>
      <c r="B112" s="30" t="s">
        <v>707</v>
      </c>
      <c r="C112" s="30" t="s">
        <v>697</v>
      </c>
    </row>
    <row r="113" spans="1:3" x14ac:dyDescent="0.3">
      <c r="A113" s="30">
        <v>112</v>
      </c>
      <c r="B113" s="30" t="s">
        <v>550</v>
      </c>
      <c r="C113" s="30" t="s">
        <v>61</v>
      </c>
    </row>
    <row r="114" spans="1:3" x14ac:dyDescent="0.3">
      <c r="A114" s="30">
        <v>113</v>
      </c>
      <c r="B114" s="30" t="s">
        <v>549</v>
      </c>
      <c r="C114" s="30" t="s">
        <v>62</v>
      </c>
    </row>
    <row r="115" spans="1:3" x14ac:dyDescent="0.3">
      <c r="A115" s="30">
        <v>114</v>
      </c>
      <c r="B115" s="30" t="s">
        <v>548</v>
      </c>
      <c r="C115" s="30" t="s">
        <v>63</v>
      </c>
    </row>
    <row r="116" spans="1:3" x14ac:dyDescent="0.3">
      <c r="A116" s="30">
        <v>115</v>
      </c>
      <c r="B116" s="30" t="s">
        <v>730</v>
      </c>
      <c r="C116" s="30" t="s">
        <v>688</v>
      </c>
    </row>
    <row r="117" spans="1:3" x14ac:dyDescent="0.3">
      <c r="A117" s="30">
        <v>116</v>
      </c>
      <c r="B117" s="30" t="s">
        <v>708</v>
      </c>
      <c r="C117" s="30" t="s">
        <v>689</v>
      </c>
    </row>
    <row r="118" spans="1:3" x14ac:dyDescent="0.3">
      <c r="A118" s="30">
        <v>117</v>
      </c>
      <c r="B118" s="30" t="s">
        <v>727</v>
      </c>
      <c r="C118" s="30" t="s">
        <v>690</v>
      </c>
    </row>
    <row r="119" spans="1:3" x14ac:dyDescent="0.3">
      <c r="A119" s="30">
        <v>118</v>
      </c>
      <c r="B119" s="30" t="s">
        <v>547</v>
      </c>
      <c r="C119" s="30" t="s">
        <v>64</v>
      </c>
    </row>
    <row r="120" spans="1:3" x14ac:dyDescent="0.3">
      <c r="A120" s="30">
        <v>119</v>
      </c>
      <c r="B120" s="30" t="s">
        <v>546</v>
      </c>
      <c r="C120" s="30" t="s">
        <v>65</v>
      </c>
    </row>
    <row r="121" spans="1:3" x14ac:dyDescent="0.3">
      <c r="A121" s="30">
        <v>120</v>
      </c>
      <c r="B121" s="30" t="s">
        <v>545</v>
      </c>
      <c r="C121" s="30" t="s">
        <v>66</v>
      </c>
    </row>
    <row r="122" spans="1:3" x14ac:dyDescent="0.3">
      <c r="A122" s="30">
        <v>121</v>
      </c>
      <c r="B122" s="30" t="s">
        <v>544</v>
      </c>
      <c r="C122" s="30" t="s">
        <v>67</v>
      </c>
    </row>
    <row r="123" spans="1:3" x14ac:dyDescent="0.3">
      <c r="A123" s="30">
        <v>122</v>
      </c>
      <c r="B123" s="30" t="s">
        <v>543</v>
      </c>
      <c r="C123" s="30" t="s">
        <v>68</v>
      </c>
    </row>
    <row r="124" spans="1:3" x14ac:dyDescent="0.3">
      <c r="A124" s="30">
        <v>123</v>
      </c>
      <c r="B124" s="30" t="s">
        <v>542</v>
      </c>
      <c r="C124" s="30" t="s">
        <v>183</v>
      </c>
    </row>
    <row r="125" spans="1:3" x14ac:dyDescent="0.3">
      <c r="A125" s="30">
        <v>124</v>
      </c>
      <c r="B125" s="30" t="s">
        <v>541</v>
      </c>
      <c r="C125" s="30" t="s">
        <v>312</v>
      </c>
    </row>
    <row r="126" spans="1:3" x14ac:dyDescent="0.3">
      <c r="A126" s="30">
        <v>125</v>
      </c>
      <c r="B126" s="30" t="s">
        <v>540</v>
      </c>
      <c r="C126" s="30" t="s">
        <v>314</v>
      </c>
    </row>
    <row r="127" spans="1:3" x14ac:dyDescent="0.3">
      <c r="A127" s="30">
        <v>126</v>
      </c>
      <c r="B127" s="30" t="s">
        <v>539</v>
      </c>
      <c r="C127" s="30" t="s">
        <v>184</v>
      </c>
    </row>
    <row r="128" spans="1:3" x14ac:dyDescent="0.3">
      <c r="A128" s="30">
        <v>127</v>
      </c>
      <c r="B128" s="30" t="s">
        <v>538</v>
      </c>
      <c r="C128" s="30" t="s">
        <v>69</v>
      </c>
    </row>
    <row r="129" spans="1:3" x14ac:dyDescent="0.3">
      <c r="A129" s="30">
        <v>128</v>
      </c>
      <c r="B129" s="30" t="s">
        <v>537</v>
      </c>
      <c r="C129" s="30" t="s">
        <v>185</v>
      </c>
    </row>
    <row r="130" spans="1:3" x14ac:dyDescent="0.3">
      <c r="A130" s="30">
        <v>129</v>
      </c>
      <c r="B130" s="30" t="s">
        <v>536</v>
      </c>
      <c r="C130" s="30" t="s">
        <v>186</v>
      </c>
    </row>
    <row r="131" spans="1:3" x14ac:dyDescent="0.3">
      <c r="A131" s="30">
        <v>130</v>
      </c>
      <c r="B131" s="30" t="s">
        <v>535</v>
      </c>
      <c r="C131" s="30" t="s">
        <v>187</v>
      </c>
    </row>
    <row r="132" spans="1:3" x14ac:dyDescent="0.3">
      <c r="A132" s="30">
        <v>131</v>
      </c>
      <c r="B132" s="30" t="s">
        <v>709</v>
      </c>
      <c r="C132" s="30" t="s">
        <v>251</v>
      </c>
    </row>
    <row r="133" spans="1:3" x14ac:dyDescent="0.3">
      <c r="A133" s="30">
        <v>132</v>
      </c>
      <c r="B133" s="30" t="s">
        <v>534</v>
      </c>
      <c r="C133" s="30" t="s">
        <v>70</v>
      </c>
    </row>
    <row r="134" spans="1:3" x14ac:dyDescent="0.3">
      <c r="A134" s="30">
        <v>133</v>
      </c>
      <c r="B134" s="30" t="s">
        <v>533</v>
      </c>
      <c r="C134" s="30" t="s">
        <v>307</v>
      </c>
    </row>
    <row r="135" spans="1:3" x14ac:dyDescent="0.3">
      <c r="A135" s="30">
        <v>134</v>
      </c>
      <c r="B135" s="30" t="s">
        <v>532</v>
      </c>
      <c r="C135" s="30" t="s">
        <v>6</v>
      </c>
    </row>
    <row r="136" spans="1:3" x14ac:dyDescent="0.3">
      <c r="A136" s="30">
        <v>135</v>
      </c>
      <c r="B136" s="30" t="s">
        <v>710</v>
      </c>
      <c r="C136" s="30" t="s">
        <v>695</v>
      </c>
    </row>
    <row r="137" spans="1:3" x14ac:dyDescent="0.3">
      <c r="A137" s="30">
        <v>136</v>
      </c>
      <c r="B137" s="30" t="s">
        <v>531</v>
      </c>
      <c r="C137" s="30" t="s">
        <v>188</v>
      </c>
    </row>
    <row r="138" spans="1:3" x14ac:dyDescent="0.3">
      <c r="A138" s="30">
        <v>137</v>
      </c>
      <c r="B138" s="30" t="s">
        <v>530</v>
      </c>
      <c r="C138" s="30" t="s">
        <v>189</v>
      </c>
    </row>
    <row r="139" spans="1:3" x14ac:dyDescent="0.3">
      <c r="A139" s="30">
        <v>138</v>
      </c>
      <c r="B139" s="30" t="s">
        <v>529</v>
      </c>
      <c r="C139" s="30" t="s">
        <v>190</v>
      </c>
    </row>
    <row r="140" spans="1:3" x14ac:dyDescent="0.3">
      <c r="A140" s="30">
        <v>139</v>
      </c>
      <c r="B140" s="30" t="s">
        <v>528</v>
      </c>
      <c r="C140" s="30" t="s">
        <v>191</v>
      </c>
    </row>
    <row r="141" spans="1:3" x14ac:dyDescent="0.3">
      <c r="A141" s="30">
        <v>140</v>
      </c>
      <c r="B141" s="30" t="s">
        <v>527</v>
      </c>
      <c r="C141" s="30" t="s">
        <v>192</v>
      </c>
    </row>
    <row r="142" spans="1:3" x14ac:dyDescent="0.3">
      <c r="A142" s="30">
        <v>141</v>
      </c>
      <c r="B142" s="30" t="s">
        <v>526</v>
      </c>
      <c r="C142" s="30" t="s">
        <v>240</v>
      </c>
    </row>
    <row r="143" spans="1:3" x14ac:dyDescent="0.3">
      <c r="A143" s="30">
        <v>142</v>
      </c>
      <c r="B143" s="30" t="s">
        <v>525</v>
      </c>
      <c r="C143" s="30" t="s">
        <v>241</v>
      </c>
    </row>
    <row r="144" spans="1:3" x14ac:dyDescent="0.3">
      <c r="A144" s="30">
        <v>143</v>
      </c>
      <c r="B144" s="30" t="s">
        <v>524</v>
      </c>
      <c r="C144" s="30" t="s">
        <v>242</v>
      </c>
    </row>
    <row r="145" spans="1:3" x14ac:dyDescent="0.3">
      <c r="A145" s="30">
        <v>144</v>
      </c>
      <c r="B145" s="30" t="s">
        <v>523</v>
      </c>
      <c r="C145" s="30" t="s">
        <v>320</v>
      </c>
    </row>
    <row r="146" spans="1:3" x14ac:dyDescent="0.3">
      <c r="A146" s="30">
        <v>145</v>
      </c>
      <c r="B146" s="30" t="s">
        <v>522</v>
      </c>
      <c r="C146" s="30" t="s">
        <v>0</v>
      </c>
    </row>
    <row r="147" spans="1:3" x14ac:dyDescent="0.3">
      <c r="A147" s="30">
        <v>146</v>
      </c>
      <c r="B147" s="30" t="s">
        <v>521</v>
      </c>
      <c r="C147" s="30" t="s">
        <v>243</v>
      </c>
    </row>
    <row r="148" spans="1:3" x14ac:dyDescent="0.3">
      <c r="A148" s="30">
        <v>147</v>
      </c>
      <c r="B148" s="30" t="s">
        <v>520</v>
      </c>
      <c r="C148" s="30" t="s">
        <v>193</v>
      </c>
    </row>
    <row r="149" spans="1:3" x14ac:dyDescent="0.3">
      <c r="A149" s="30">
        <v>148</v>
      </c>
      <c r="B149" s="30" t="s">
        <v>519</v>
      </c>
      <c r="C149" s="30" t="s">
        <v>194</v>
      </c>
    </row>
    <row r="150" spans="1:3" x14ac:dyDescent="0.3">
      <c r="A150" s="30">
        <v>149</v>
      </c>
      <c r="B150" s="30" t="s">
        <v>518</v>
      </c>
      <c r="C150" s="30" t="s">
        <v>195</v>
      </c>
    </row>
    <row r="151" spans="1:3" x14ac:dyDescent="0.3">
      <c r="A151" s="30">
        <v>150</v>
      </c>
      <c r="B151" s="30" t="s">
        <v>517</v>
      </c>
      <c r="C151" s="30" t="s">
        <v>71</v>
      </c>
    </row>
    <row r="152" spans="1:3" x14ac:dyDescent="0.3">
      <c r="A152" s="30">
        <v>151</v>
      </c>
      <c r="B152" s="30" t="s">
        <v>516</v>
      </c>
      <c r="C152" s="30" t="s">
        <v>196</v>
      </c>
    </row>
    <row r="153" spans="1:3" x14ac:dyDescent="0.3">
      <c r="A153" s="30">
        <v>152</v>
      </c>
      <c r="B153" s="30" t="s">
        <v>515</v>
      </c>
      <c r="C153" s="30" t="s">
        <v>197</v>
      </c>
    </row>
    <row r="154" spans="1:3" x14ac:dyDescent="0.3">
      <c r="A154" s="30">
        <v>153</v>
      </c>
      <c r="B154" s="30" t="s">
        <v>514</v>
      </c>
      <c r="C154" s="30" t="s">
        <v>72</v>
      </c>
    </row>
    <row r="155" spans="1:3" x14ac:dyDescent="0.3">
      <c r="A155" s="30">
        <v>154</v>
      </c>
      <c r="B155" s="30" t="s">
        <v>513</v>
      </c>
      <c r="C155" s="30" t="s">
        <v>73</v>
      </c>
    </row>
    <row r="156" spans="1:3" x14ac:dyDescent="0.3">
      <c r="A156" s="30">
        <v>155</v>
      </c>
      <c r="B156" s="30" t="s">
        <v>512</v>
      </c>
      <c r="C156" s="30" t="s">
        <v>74</v>
      </c>
    </row>
    <row r="157" spans="1:3" x14ac:dyDescent="0.3">
      <c r="A157" s="30">
        <v>156</v>
      </c>
      <c r="B157" s="30" t="s">
        <v>725</v>
      </c>
      <c r="C157" s="30" t="s">
        <v>75</v>
      </c>
    </row>
    <row r="158" spans="1:3" x14ac:dyDescent="0.3">
      <c r="A158" s="30">
        <v>157</v>
      </c>
      <c r="B158" s="30" t="s">
        <v>511</v>
      </c>
      <c r="C158" s="30" t="s">
        <v>198</v>
      </c>
    </row>
    <row r="159" spans="1:3" x14ac:dyDescent="0.3">
      <c r="A159" s="30">
        <v>158</v>
      </c>
      <c r="B159" s="30" t="s">
        <v>510</v>
      </c>
      <c r="C159" s="30" t="s">
        <v>76</v>
      </c>
    </row>
    <row r="160" spans="1:3" x14ac:dyDescent="0.3">
      <c r="A160" s="30">
        <v>159</v>
      </c>
      <c r="B160" s="30" t="s">
        <v>509</v>
      </c>
      <c r="C160" s="30" t="s">
        <v>77</v>
      </c>
    </row>
    <row r="161" spans="1:3" x14ac:dyDescent="0.3">
      <c r="A161" s="30">
        <v>160</v>
      </c>
      <c r="B161" s="30" t="s">
        <v>508</v>
      </c>
      <c r="C161" s="30" t="s">
        <v>78</v>
      </c>
    </row>
    <row r="162" spans="1:3" x14ac:dyDescent="0.3">
      <c r="A162" s="30">
        <v>161</v>
      </c>
      <c r="B162" s="30" t="s">
        <v>507</v>
      </c>
      <c r="C162" s="30" t="s">
        <v>79</v>
      </c>
    </row>
    <row r="163" spans="1:3" x14ac:dyDescent="0.3">
      <c r="A163" s="30">
        <v>162</v>
      </c>
      <c r="B163" s="30" t="s">
        <v>506</v>
      </c>
      <c r="C163" s="30" t="s">
        <v>80</v>
      </c>
    </row>
    <row r="164" spans="1:3" x14ac:dyDescent="0.3">
      <c r="A164" s="30">
        <v>163</v>
      </c>
      <c r="B164" s="30" t="s">
        <v>505</v>
      </c>
      <c r="C164" s="30" t="s">
        <v>81</v>
      </c>
    </row>
    <row r="165" spans="1:3" x14ac:dyDescent="0.3">
      <c r="A165" s="30">
        <v>164</v>
      </c>
      <c r="B165" s="30" t="s">
        <v>504</v>
      </c>
      <c r="C165" s="30" t="s">
        <v>82</v>
      </c>
    </row>
    <row r="166" spans="1:3" x14ac:dyDescent="0.3">
      <c r="A166" s="30">
        <v>165</v>
      </c>
      <c r="B166" s="30" t="s">
        <v>503</v>
      </c>
      <c r="C166" s="30" t="s">
        <v>83</v>
      </c>
    </row>
    <row r="167" spans="1:3" x14ac:dyDescent="0.3">
      <c r="A167" s="30">
        <v>166</v>
      </c>
      <c r="B167" s="30" t="s">
        <v>502</v>
      </c>
      <c r="C167" s="30" t="s">
        <v>84</v>
      </c>
    </row>
    <row r="168" spans="1:3" x14ac:dyDescent="0.3">
      <c r="A168" s="30">
        <v>167</v>
      </c>
      <c r="B168" s="30" t="s">
        <v>501</v>
      </c>
      <c r="C168" s="30" t="s">
        <v>85</v>
      </c>
    </row>
    <row r="169" spans="1:3" x14ac:dyDescent="0.3">
      <c r="A169" s="30">
        <v>168</v>
      </c>
      <c r="B169" s="30" t="s">
        <v>500</v>
      </c>
      <c r="C169" s="30" t="s">
        <v>86</v>
      </c>
    </row>
    <row r="170" spans="1:3" x14ac:dyDescent="0.3">
      <c r="A170" s="30">
        <v>169</v>
      </c>
      <c r="B170" s="30" t="s">
        <v>499</v>
      </c>
      <c r="C170" s="30" t="s">
        <v>275</v>
      </c>
    </row>
    <row r="171" spans="1:3" x14ac:dyDescent="0.3">
      <c r="A171" s="30">
        <v>170</v>
      </c>
      <c r="B171" s="30" t="s">
        <v>498</v>
      </c>
      <c r="C171" s="30" t="s">
        <v>87</v>
      </c>
    </row>
    <row r="172" spans="1:3" x14ac:dyDescent="0.3">
      <c r="A172" s="30">
        <v>171</v>
      </c>
      <c r="B172" s="30" t="s">
        <v>497</v>
      </c>
      <c r="C172" s="30" t="s">
        <v>276</v>
      </c>
    </row>
    <row r="173" spans="1:3" x14ac:dyDescent="0.3">
      <c r="A173" s="30">
        <v>172</v>
      </c>
      <c r="B173" s="30" t="s">
        <v>496</v>
      </c>
      <c r="C173" s="30" t="s">
        <v>88</v>
      </c>
    </row>
    <row r="174" spans="1:3" x14ac:dyDescent="0.3">
      <c r="A174" s="30">
        <v>173</v>
      </c>
      <c r="B174" s="30" t="s">
        <v>495</v>
      </c>
      <c r="C174" s="30" t="s">
        <v>89</v>
      </c>
    </row>
    <row r="175" spans="1:3" x14ac:dyDescent="0.3">
      <c r="A175" s="30">
        <v>174</v>
      </c>
      <c r="B175" s="30" t="s">
        <v>494</v>
      </c>
      <c r="C175" s="30" t="s">
        <v>90</v>
      </c>
    </row>
    <row r="176" spans="1:3" x14ac:dyDescent="0.3">
      <c r="A176" s="30">
        <v>175</v>
      </c>
      <c r="B176" s="30" t="s">
        <v>493</v>
      </c>
      <c r="C176" s="30" t="s">
        <v>91</v>
      </c>
    </row>
    <row r="177" spans="1:3" x14ac:dyDescent="0.3">
      <c r="A177" s="30">
        <v>176</v>
      </c>
      <c r="B177" s="30" t="s">
        <v>492</v>
      </c>
      <c r="C177" s="30" t="s">
        <v>92</v>
      </c>
    </row>
    <row r="178" spans="1:3" x14ac:dyDescent="0.3">
      <c r="A178" s="30">
        <v>177</v>
      </c>
      <c r="B178" s="30" t="s">
        <v>491</v>
      </c>
      <c r="C178" s="30" t="s">
        <v>93</v>
      </c>
    </row>
    <row r="179" spans="1:3" x14ac:dyDescent="0.3">
      <c r="A179" s="30">
        <v>178</v>
      </c>
      <c r="B179" s="30" t="s">
        <v>490</v>
      </c>
      <c r="C179" s="30" t="s">
        <v>326</v>
      </c>
    </row>
    <row r="180" spans="1:3" x14ac:dyDescent="0.3">
      <c r="A180" s="30">
        <v>179</v>
      </c>
      <c r="B180" s="30" t="s">
        <v>489</v>
      </c>
      <c r="C180" s="30" t="s">
        <v>317</v>
      </c>
    </row>
    <row r="181" spans="1:3" x14ac:dyDescent="0.3">
      <c r="A181" s="30">
        <v>180</v>
      </c>
      <c r="B181" s="30" t="s">
        <v>488</v>
      </c>
      <c r="C181" s="30" t="s">
        <v>252</v>
      </c>
    </row>
    <row r="182" spans="1:3" x14ac:dyDescent="0.3">
      <c r="A182" s="30">
        <v>181</v>
      </c>
      <c r="B182" s="30" t="s">
        <v>487</v>
      </c>
      <c r="C182" s="30" t="s">
        <v>96</v>
      </c>
    </row>
    <row r="183" spans="1:3" x14ac:dyDescent="0.3">
      <c r="A183" s="30">
        <v>182</v>
      </c>
      <c r="B183" s="30" t="s">
        <v>711</v>
      </c>
      <c r="C183" s="30" t="s">
        <v>328</v>
      </c>
    </row>
    <row r="184" spans="1:3" x14ac:dyDescent="0.3">
      <c r="A184" s="30">
        <v>183</v>
      </c>
      <c r="B184" s="30" t="s">
        <v>486</v>
      </c>
      <c r="C184" s="30" t="s">
        <v>277</v>
      </c>
    </row>
    <row r="185" spans="1:3" x14ac:dyDescent="0.3">
      <c r="A185" s="30">
        <v>184</v>
      </c>
      <c r="B185" s="30" t="s">
        <v>485</v>
      </c>
      <c r="C185" s="30" t="s">
        <v>278</v>
      </c>
    </row>
    <row r="186" spans="1:3" x14ac:dyDescent="0.3">
      <c r="A186" s="30">
        <v>185</v>
      </c>
      <c r="B186" s="30" t="s">
        <v>484</v>
      </c>
      <c r="C186" s="30" t="s">
        <v>279</v>
      </c>
    </row>
    <row r="187" spans="1:3" x14ac:dyDescent="0.3">
      <c r="A187" s="30">
        <v>186</v>
      </c>
      <c r="B187" s="30" t="s">
        <v>483</v>
      </c>
      <c r="C187" s="30" t="s">
        <v>114</v>
      </c>
    </row>
    <row r="188" spans="1:3" x14ac:dyDescent="0.3">
      <c r="A188" s="30">
        <v>187</v>
      </c>
      <c r="B188" s="30" t="s">
        <v>712</v>
      </c>
      <c r="C188" s="30" t="s">
        <v>698</v>
      </c>
    </row>
    <row r="189" spans="1:3" x14ac:dyDescent="0.3">
      <c r="A189" s="30">
        <v>188</v>
      </c>
      <c r="B189" s="30" t="s">
        <v>482</v>
      </c>
      <c r="C189" s="30" t="s">
        <v>199</v>
      </c>
    </row>
    <row r="190" spans="1:3" x14ac:dyDescent="0.3">
      <c r="A190" s="30">
        <v>189</v>
      </c>
      <c r="B190" s="30" t="s">
        <v>481</v>
      </c>
      <c r="C190" s="30" t="s">
        <v>200</v>
      </c>
    </row>
    <row r="191" spans="1:3" x14ac:dyDescent="0.3">
      <c r="A191" s="30">
        <v>190</v>
      </c>
      <c r="B191" s="30" t="s">
        <v>480</v>
      </c>
      <c r="C191" s="30" t="s">
        <v>201</v>
      </c>
    </row>
    <row r="192" spans="1:3" x14ac:dyDescent="0.3">
      <c r="A192" s="30">
        <v>191</v>
      </c>
      <c r="B192" s="30" t="s">
        <v>479</v>
      </c>
      <c r="C192" s="30" t="s">
        <v>202</v>
      </c>
    </row>
    <row r="193" spans="1:3" x14ac:dyDescent="0.3">
      <c r="A193" s="30">
        <v>192</v>
      </c>
      <c r="B193" s="30" t="s">
        <v>478</v>
      </c>
      <c r="C193" s="30" t="s">
        <v>203</v>
      </c>
    </row>
    <row r="194" spans="1:3" x14ac:dyDescent="0.3">
      <c r="A194" s="30">
        <v>193</v>
      </c>
      <c r="B194" s="30" t="s">
        <v>477</v>
      </c>
      <c r="C194" s="30" t="s">
        <v>204</v>
      </c>
    </row>
    <row r="195" spans="1:3" x14ac:dyDescent="0.3">
      <c r="A195" s="30">
        <v>194</v>
      </c>
      <c r="B195" s="30" t="s">
        <v>476</v>
      </c>
      <c r="C195" s="30" t="s">
        <v>205</v>
      </c>
    </row>
    <row r="196" spans="1:3" x14ac:dyDescent="0.3">
      <c r="A196" s="30">
        <v>195</v>
      </c>
      <c r="B196" s="30" t="s">
        <v>475</v>
      </c>
      <c r="C196" s="30" t="s">
        <v>97</v>
      </c>
    </row>
    <row r="197" spans="1:3" x14ac:dyDescent="0.3">
      <c r="A197" s="30">
        <v>196</v>
      </c>
      <c r="B197" s="30" t="s">
        <v>474</v>
      </c>
      <c r="C197" s="30" t="s">
        <v>98</v>
      </c>
    </row>
    <row r="198" spans="1:3" x14ac:dyDescent="0.3">
      <c r="A198" s="30">
        <v>197</v>
      </c>
      <c r="B198" s="30" t="s">
        <v>473</v>
      </c>
      <c r="C198" s="30" t="s">
        <v>99</v>
      </c>
    </row>
    <row r="199" spans="1:3" x14ac:dyDescent="0.3">
      <c r="A199" s="30">
        <v>198</v>
      </c>
      <c r="B199" s="30" t="s">
        <v>472</v>
      </c>
      <c r="C199" s="30" t="s">
        <v>318</v>
      </c>
    </row>
    <row r="200" spans="1:3" x14ac:dyDescent="0.3">
      <c r="A200" s="30">
        <v>199</v>
      </c>
      <c r="B200" s="30" t="s">
        <v>471</v>
      </c>
      <c r="C200" s="30" t="s">
        <v>329</v>
      </c>
    </row>
    <row r="201" spans="1:3" x14ac:dyDescent="0.3">
      <c r="A201" s="30">
        <v>200</v>
      </c>
      <c r="B201" s="30" t="s">
        <v>470</v>
      </c>
      <c r="C201" s="30" t="s">
        <v>100</v>
      </c>
    </row>
    <row r="202" spans="1:3" x14ac:dyDescent="0.3">
      <c r="A202" s="30">
        <v>201</v>
      </c>
      <c r="B202" s="30" t="s">
        <v>469</v>
      </c>
      <c r="C202" s="30" t="s">
        <v>330</v>
      </c>
    </row>
    <row r="203" spans="1:3" x14ac:dyDescent="0.3">
      <c r="A203" s="30">
        <v>202</v>
      </c>
      <c r="B203" s="30" t="s">
        <v>468</v>
      </c>
      <c r="C203" s="30" t="s">
        <v>4</v>
      </c>
    </row>
    <row r="204" spans="1:3" x14ac:dyDescent="0.3">
      <c r="A204" s="30">
        <v>203</v>
      </c>
      <c r="B204" s="30" t="s">
        <v>467</v>
      </c>
      <c r="C204" s="30" t="s">
        <v>3</v>
      </c>
    </row>
    <row r="205" spans="1:3" x14ac:dyDescent="0.3">
      <c r="A205" s="30">
        <v>204</v>
      </c>
      <c r="B205" s="30" t="s">
        <v>466</v>
      </c>
      <c r="C205" s="30" t="s">
        <v>280</v>
      </c>
    </row>
    <row r="206" spans="1:3" x14ac:dyDescent="0.3">
      <c r="A206" s="30">
        <v>205</v>
      </c>
      <c r="B206" s="30" t="s">
        <v>682</v>
      </c>
      <c r="C206" s="30" t="s">
        <v>101</v>
      </c>
    </row>
    <row r="207" spans="1:3" x14ac:dyDescent="0.3">
      <c r="A207" s="30">
        <v>206</v>
      </c>
      <c r="B207" s="30" t="s">
        <v>465</v>
      </c>
      <c r="C207" s="30" t="s">
        <v>102</v>
      </c>
    </row>
    <row r="208" spans="1:3" x14ac:dyDescent="0.3">
      <c r="A208" s="30">
        <v>207</v>
      </c>
      <c r="B208" s="30" t="s">
        <v>464</v>
      </c>
      <c r="C208" s="30" t="s">
        <v>281</v>
      </c>
    </row>
    <row r="209" spans="1:3" x14ac:dyDescent="0.3">
      <c r="A209" s="30">
        <v>208</v>
      </c>
      <c r="B209" s="30" t="s">
        <v>463</v>
      </c>
      <c r="C209" s="30" t="s">
        <v>332</v>
      </c>
    </row>
    <row r="210" spans="1:3" x14ac:dyDescent="0.3">
      <c r="A210" s="30">
        <v>209</v>
      </c>
      <c r="B210" s="30" t="s">
        <v>462</v>
      </c>
      <c r="C210" s="30" t="s">
        <v>231</v>
      </c>
    </row>
    <row r="211" spans="1:3" x14ac:dyDescent="0.3">
      <c r="A211" s="30">
        <v>210</v>
      </c>
      <c r="B211" s="30" t="s">
        <v>461</v>
      </c>
      <c r="C211" s="30" t="s">
        <v>313</v>
      </c>
    </row>
    <row r="212" spans="1:3" x14ac:dyDescent="0.3">
      <c r="A212" s="30">
        <v>211</v>
      </c>
      <c r="B212" s="30" t="s">
        <v>713</v>
      </c>
      <c r="C212" s="30" t="s">
        <v>699</v>
      </c>
    </row>
    <row r="213" spans="1:3" x14ac:dyDescent="0.3">
      <c r="A213" s="30">
        <v>212</v>
      </c>
      <c r="B213" s="30" t="s">
        <v>460</v>
      </c>
      <c r="C213" s="30" t="s">
        <v>282</v>
      </c>
    </row>
    <row r="214" spans="1:3" x14ac:dyDescent="0.3">
      <c r="A214" s="30">
        <v>213</v>
      </c>
      <c r="B214" s="30" t="s">
        <v>459</v>
      </c>
      <c r="C214" s="30" t="s">
        <v>283</v>
      </c>
    </row>
    <row r="215" spans="1:3" x14ac:dyDescent="0.3">
      <c r="A215" s="30">
        <v>214</v>
      </c>
      <c r="B215" s="30" t="s">
        <v>458</v>
      </c>
      <c r="C215" s="30" t="s">
        <v>310</v>
      </c>
    </row>
    <row r="216" spans="1:3" x14ac:dyDescent="0.3">
      <c r="A216" s="30">
        <v>215</v>
      </c>
      <c r="B216" s="30" t="s">
        <v>457</v>
      </c>
      <c r="C216" s="30" t="s">
        <v>232</v>
      </c>
    </row>
    <row r="217" spans="1:3" x14ac:dyDescent="0.3">
      <c r="A217" s="30">
        <v>216</v>
      </c>
      <c r="B217" s="30" t="s">
        <v>456</v>
      </c>
      <c r="C217" s="30" t="s">
        <v>233</v>
      </c>
    </row>
    <row r="218" spans="1:3" x14ac:dyDescent="0.3">
      <c r="A218" s="30">
        <v>217</v>
      </c>
      <c r="B218" s="30" t="s">
        <v>455</v>
      </c>
      <c r="C218" s="30" t="s">
        <v>322</v>
      </c>
    </row>
    <row r="219" spans="1:3" x14ac:dyDescent="0.3">
      <c r="A219" s="30">
        <v>218</v>
      </c>
      <c r="B219" s="30" t="s">
        <v>454</v>
      </c>
      <c r="C219" s="30" t="s">
        <v>284</v>
      </c>
    </row>
    <row r="220" spans="1:3" x14ac:dyDescent="0.3">
      <c r="A220" s="30">
        <v>219</v>
      </c>
      <c r="B220" s="30" t="s">
        <v>453</v>
      </c>
      <c r="C220" s="30" t="s">
        <v>103</v>
      </c>
    </row>
    <row r="221" spans="1:3" x14ac:dyDescent="0.3">
      <c r="A221" s="30">
        <v>220</v>
      </c>
      <c r="B221" s="30" t="s">
        <v>452</v>
      </c>
      <c r="C221" s="30" t="s">
        <v>285</v>
      </c>
    </row>
    <row r="222" spans="1:3" x14ac:dyDescent="0.3">
      <c r="A222" s="30">
        <v>221</v>
      </c>
      <c r="B222" s="30" t="s">
        <v>451</v>
      </c>
      <c r="C222" s="30" t="s">
        <v>304</v>
      </c>
    </row>
    <row r="223" spans="1:3" x14ac:dyDescent="0.3">
      <c r="A223" s="30">
        <v>222</v>
      </c>
      <c r="B223" s="30" t="s">
        <v>450</v>
      </c>
      <c r="C223" s="30" t="s">
        <v>302</v>
      </c>
    </row>
    <row r="224" spans="1:3" x14ac:dyDescent="0.3">
      <c r="A224" s="30">
        <v>223</v>
      </c>
      <c r="B224" s="30" t="s">
        <v>449</v>
      </c>
      <c r="C224" s="30" t="s">
        <v>303</v>
      </c>
    </row>
    <row r="225" spans="1:3" x14ac:dyDescent="0.3">
      <c r="A225" s="30">
        <v>224</v>
      </c>
      <c r="B225" s="30" t="s">
        <v>448</v>
      </c>
      <c r="C225" s="30" t="s">
        <v>206</v>
      </c>
    </row>
    <row r="226" spans="1:3" x14ac:dyDescent="0.3">
      <c r="A226" s="30">
        <v>225</v>
      </c>
      <c r="B226" s="30" t="s">
        <v>447</v>
      </c>
      <c r="C226" s="30" t="s">
        <v>311</v>
      </c>
    </row>
    <row r="227" spans="1:3" x14ac:dyDescent="0.3">
      <c r="A227" s="30">
        <v>226</v>
      </c>
      <c r="B227" s="30" t="s">
        <v>446</v>
      </c>
      <c r="C227" s="30" t="s">
        <v>309</v>
      </c>
    </row>
    <row r="228" spans="1:3" x14ac:dyDescent="0.3">
      <c r="A228" s="30">
        <v>227</v>
      </c>
      <c r="B228" s="30" t="s">
        <v>445</v>
      </c>
      <c r="C228" s="30" t="s">
        <v>207</v>
      </c>
    </row>
    <row r="229" spans="1:3" x14ac:dyDescent="0.3">
      <c r="A229" s="30">
        <v>228</v>
      </c>
      <c r="B229" s="30" t="s">
        <v>683</v>
      </c>
      <c r="C229" s="30" t="s">
        <v>681</v>
      </c>
    </row>
    <row r="230" spans="1:3" x14ac:dyDescent="0.3">
      <c r="A230" s="30">
        <v>229</v>
      </c>
      <c r="B230" s="30" t="s">
        <v>444</v>
      </c>
      <c r="C230" s="30" t="s">
        <v>208</v>
      </c>
    </row>
    <row r="231" spans="1:3" x14ac:dyDescent="0.3">
      <c r="A231" s="30">
        <v>230</v>
      </c>
      <c r="B231" s="30" t="s">
        <v>714</v>
      </c>
      <c r="C231" s="30" t="s">
        <v>687</v>
      </c>
    </row>
    <row r="232" spans="1:3" x14ac:dyDescent="0.3">
      <c r="A232" s="30">
        <v>231</v>
      </c>
      <c r="B232" s="30" t="s">
        <v>715</v>
      </c>
      <c r="C232" s="30" t="s">
        <v>703</v>
      </c>
    </row>
    <row r="233" spans="1:3" x14ac:dyDescent="0.3">
      <c r="A233" s="30">
        <v>232</v>
      </c>
      <c r="B233" s="30" t="s">
        <v>716</v>
      </c>
      <c r="C233" s="30" t="s">
        <v>704</v>
      </c>
    </row>
    <row r="234" spans="1:3" x14ac:dyDescent="0.3">
      <c r="A234" s="30">
        <v>233</v>
      </c>
      <c r="B234" s="30" t="s">
        <v>443</v>
      </c>
      <c r="C234" s="30" t="s">
        <v>286</v>
      </c>
    </row>
    <row r="235" spans="1:3" x14ac:dyDescent="0.3">
      <c r="A235" s="30">
        <v>234</v>
      </c>
      <c r="B235" s="30" t="s">
        <v>442</v>
      </c>
      <c r="C235" s="30" t="s">
        <v>104</v>
      </c>
    </row>
    <row r="236" spans="1:3" x14ac:dyDescent="0.3">
      <c r="A236" s="30">
        <v>235</v>
      </c>
      <c r="B236" s="30" t="s">
        <v>731</v>
      </c>
      <c r="C236" s="30" t="s">
        <v>700</v>
      </c>
    </row>
    <row r="237" spans="1:3" x14ac:dyDescent="0.3">
      <c r="A237" s="30">
        <v>236</v>
      </c>
      <c r="B237" s="30" t="s">
        <v>441</v>
      </c>
      <c r="C237" s="30" t="s">
        <v>105</v>
      </c>
    </row>
    <row r="238" spans="1:3" x14ac:dyDescent="0.3">
      <c r="A238" s="30">
        <v>237</v>
      </c>
      <c r="B238" s="30" t="s">
        <v>440</v>
      </c>
      <c r="C238" s="30" t="s">
        <v>106</v>
      </c>
    </row>
    <row r="239" spans="1:3" x14ac:dyDescent="0.3">
      <c r="A239" s="30">
        <v>238</v>
      </c>
      <c r="B239" s="30" t="s">
        <v>439</v>
      </c>
      <c r="C239" s="30" t="s">
        <v>107</v>
      </c>
    </row>
    <row r="240" spans="1:3" x14ac:dyDescent="0.3">
      <c r="A240" s="30">
        <v>239</v>
      </c>
      <c r="B240" s="30" t="s">
        <v>438</v>
      </c>
      <c r="C240" s="30" t="s">
        <v>108</v>
      </c>
    </row>
    <row r="241" spans="1:3" x14ac:dyDescent="0.3">
      <c r="A241" s="30">
        <v>240</v>
      </c>
      <c r="B241" s="30" t="s">
        <v>728</v>
      </c>
      <c r="C241" s="30" t="s">
        <v>691</v>
      </c>
    </row>
    <row r="242" spans="1:3" x14ac:dyDescent="0.3">
      <c r="A242" s="30">
        <v>241</v>
      </c>
      <c r="B242" s="30" t="s">
        <v>717</v>
      </c>
      <c r="C242" s="30" t="s">
        <v>692</v>
      </c>
    </row>
    <row r="243" spans="1:3" x14ac:dyDescent="0.3">
      <c r="A243" s="30">
        <v>242</v>
      </c>
      <c r="B243" s="30" t="s">
        <v>729</v>
      </c>
      <c r="C243" s="30" t="s">
        <v>693</v>
      </c>
    </row>
    <row r="244" spans="1:3" x14ac:dyDescent="0.3">
      <c r="A244" s="30">
        <v>243</v>
      </c>
      <c r="B244" s="30" t="s">
        <v>718</v>
      </c>
      <c r="C244" s="30" t="s">
        <v>694</v>
      </c>
    </row>
    <row r="245" spans="1:3" x14ac:dyDescent="0.3">
      <c r="A245" s="30">
        <v>244</v>
      </c>
      <c r="B245" s="30" t="s">
        <v>437</v>
      </c>
      <c r="C245" s="30" t="s">
        <v>109</v>
      </c>
    </row>
    <row r="246" spans="1:3" x14ac:dyDescent="0.3">
      <c r="A246" s="30">
        <v>245</v>
      </c>
      <c r="B246" s="30" t="s">
        <v>436</v>
      </c>
      <c r="C246" s="30" t="s">
        <v>110</v>
      </c>
    </row>
    <row r="247" spans="1:3" x14ac:dyDescent="0.3">
      <c r="A247" s="30">
        <v>246</v>
      </c>
      <c r="B247" s="30" t="s">
        <v>435</v>
      </c>
      <c r="C247" s="30" t="s">
        <v>111</v>
      </c>
    </row>
    <row r="248" spans="1:3" x14ac:dyDescent="0.3">
      <c r="A248" s="30">
        <v>247</v>
      </c>
      <c r="B248" s="30" t="s">
        <v>434</v>
      </c>
      <c r="C248" s="30" t="s">
        <v>112</v>
      </c>
    </row>
    <row r="249" spans="1:3" x14ac:dyDescent="0.3">
      <c r="A249" s="30">
        <v>248</v>
      </c>
      <c r="B249" s="30" t="s">
        <v>433</v>
      </c>
      <c r="C249" s="30" t="s">
        <v>295</v>
      </c>
    </row>
    <row r="250" spans="1:3" x14ac:dyDescent="0.3">
      <c r="A250" s="30">
        <v>249</v>
      </c>
      <c r="B250" s="30" t="s">
        <v>432</v>
      </c>
      <c r="C250" s="30" t="s">
        <v>296</v>
      </c>
    </row>
    <row r="251" spans="1:3" x14ac:dyDescent="0.3">
      <c r="A251" s="30">
        <v>250</v>
      </c>
      <c r="B251" s="30" t="s">
        <v>431</v>
      </c>
      <c r="C251" s="30" t="s">
        <v>297</v>
      </c>
    </row>
    <row r="252" spans="1:3" x14ac:dyDescent="0.3">
      <c r="A252" s="30">
        <v>251</v>
      </c>
      <c r="B252" s="30" t="s">
        <v>430</v>
      </c>
      <c r="C252" s="30" t="s">
        <v>113</v>
      </c>
    </row>
    <row r="253" spans="1:3" x14ac:dyDescent="0.3">
      <c r="A253" s="30">
        <v>252</v>
      </c>
      <c r="B253" s="30" t="s">
        <v>429</v>
      </c>
      <c r="C253" s="30" t="s">
        <v>115</v>
      </c>
    </row>
    <row r="254" spans="1:3" x14ac:dyDescent="0.3">
      <c r="A254" s="30">
        <v>253</v>
      </c>
      <c r="B254" s="30" t="s">
        <v>673</v>
      </c>
      <c r="C254" s="30" t="s">
        <v>209</v>
      </c>
    </row>
    <row r="255" spans="1:3" x14ac:dyDescent="0.3">
      <c r="A255" s="30">
        <v>254</v>
      </c>
      <c r="B255" s="30" t="s">
        <v>428</v>
      </c>
      <c r="C255" s="30" t="s">
        <v>116</v>
      </c>
    </row>
    <row r="256" spans="1:3" x14ac:dyDescent="0.3">
      <c r="A256" s="30">
        <v>255</v>
      </c>
      <c r="B256" s="30" t="s">
        <v>427</v>
      </c>
      <c r="C256" s="30" t="s">
        <v>117</v>
      </c>
    </row>
    <row r="257" spans="1:3" x14ac:dyDescent="0.3">
      <c r="A257" s="30">
        <v>256</v>
      </c>
      <c r="B257" s="30" t="s">
        <v>426</v>
      </c>
      <c r="C257" s="30" t="s">
        <v>235</v>
      </c>
    </row>
    <row r="258" spans="1:3" x14ac:dyDescent="0.3">
      <c r="A258" s="30">
        <v>257</v>
      </c>
      <c r="B258" s="30" t="s">
        <v>425</v>
      </c>
      <c r="C258" s="30" t="s">
        <v>118</v>
      </c>
    </row>
    <row r="259" spans="1:3" x14ac:dyDescent="0.3">
      <c r="A259" s="30">
        <v>258</v>
      </c>
      <c r="B259" s="30" t="s">
        <v>424</v>
      </c>
      <c r="C259" s="30" t="s">
        <v>119</v>
      </c>
    </row>
    <row r="260" spans="1:3" x14ac:dyDescent="0.3">
      <c r="A260" s="30">
        <v>259</v>
      </c>
      <c r="B260" s="30" t="s">
        <v>423</v>
      </c>
      <c r="C260" s="30" t="s">
        <v>120</v>
      </c>
    </row>
    <row r="261" spans="1:3" x14ac:dyDescent="0.3">
      <c r="A261" s="30">
        <v>260</v>
      </c>
      <c r="B261" s="30" t="s">
        <v>422</v>
      </c>
      <c r="C261" s="30" t="s">
        <v>210</v>
      </c>
    </row>
    <row r="262" spans="1:3" x14ac:dyDescent="0.3">
      <c r="A262" s="30">
        <v>261</v>
      </c>
      <c r="B262" s="30" t="s">
        <v>421</v>
      </c>
      <c r="C262" s="30" t="s">
        <v>211</v>
      </c>
    </row>
    <row r="263" spans="1:3" x14ac:dyDescent="0.3">
      <c r="A263" s="30">
        <v>262</v>
      </c>
      <c r="B263" s="30" t="s">
        <v>420</v>
      </c>
      <c r="C263" s="30" t="s">
        <v>212</v>
      </c>
    </row>
    <row r="264" spans="1:3" x14ac:dyDescent="0.3">
      <c r="A264" s="30">
        <v>263</v>
      </c>
      <c r="B264" s="30" t="s">
        <v>419</v>
      </c>
      <c r="C264" s="30" t="s">
        <v>287</v>
      </c>
    </row>
    <row r="265" spans="1:3" x14ac:dyDescent="0.3">
      <c r="A265" s="30">
        <v>264</v>
      </c>
      <c r="B265" s="30" t="s">
        <v>418</v>
      </c>
      <c r="C265" s="30" t="s">
        <v>121</v>
      </c>
    </row>
    <row r="266" spans="1:3" x14ac:dyDescent="0.3">
      <c r="A266" s="30">
        <v>265</v>
      </c>
      <c r="B266" s="30" t="s">
        <v>417</v>
      </c>
      <c r="C266" s="30" t="s">
        <v>122</v>
      </c>
    </row>
    <row r="267" spans="1:3" x14ac:dyDescent="0.3">
      <c r="A267" s="30">
        <v>266</v>
      </c>
      <c r="B267" s="30" t="s">
        <v>416</v>
      </c>
      <c r="C267" s="30" t="s">
        <v>124</v>
      </c>
    </row>
    <row r="268" spans="1:3" x14ac:dyDescent="0.3">
      <c r="A268" s="30">
        <v>267</v>
      </c>
      <c r="B268" s="30" t="s">
        <v>415</v>
      </c>
      <c r="C268" s="30" t="s">
        <v>125</v>
      </c>
    </row>
    <row r="269" spans="1:3" x14ac:dyDescent="0.3">
      <c r="A269" s="30">
        <v>268</v>
      </c>
      <c r="B269" s="30" t="s">
        <v>414</v>
      </c>
      <c r="C269" s="30" t="s">
        <v>126</v>
      </c>
    </row>
    <row r="270" spans="1:3" x14ac:dyDescent="0.3">
      <c r="A270" s="30">
        <v>269</v>
      </c>
      <c r="B270" s="30" t="s">
        <v>413</v>
      </c>
      <c r="C270" s="30" t="s">
        <v>127</v>
      </c>
    </row>
    <row r="271" spans="1:3" x14ac:dyDescent="0.3">
      <c r="A271" s="30">
        <v>270</v>
      </c>
      <c r="B271" s="30" t="s">
        <v>412</v>
      </c>
      <c r="C271" s="30" t="s">
        <v>128</v>
      </c>
    </row>
    <row r="272" spans="1:3" x14ac:dyDescent="0.3">
      <c r="A272" s="30">
        <v>271</v>
      </c>
      <c r="B272" s="30" t="s">
        <v>411</v>
      </c>
      <c r="C272" s="30" t="s">
        <v>129</v>
      </c>
    </row>
    <row r="273" spans="1:3" x14ac:dyDescent="0.3">
      <c r="A273" s="30">
        <v>272</v>
      </c>
      <c r="B273" s="30" t="s">
        <v>410</v>
      </c>
      <c r="C273" s="30" t="s">
        <v>130</v>
      </c>
    </row>
    <row r="274" spans="1:3" x14ac:dyDescent="0.3">
      <c r="A274" s="30">
        <v>273</v>
      </c>
      <c r="B274" s="30" t="s">
        <v>409</v>
      </c>
      <c r="C274" s="30" t="s">
        <v>131</v>
      </c>
    </row>
    <row r="275" spans="1:3" x14ac:dyDescent="0.3">
      <c r="A275" s="30">
        <v>274</v>
      </c>
      <c r="B275" s="30" t="s">
        <v>684</v>
      </c>
      <c r="C275" s="30" t="s">
        <v>288</v>
      </c>
    </row>
    <row r="276" spans="1:3" x14ac:dyDescent="0.3">
      <c r="A276" s="30">
        <v>275</v>
      </c>
      <c r="B276" s="30" t="s">
        <v>685</v>
      </c>
      <c r="C276" s="30" t="s">
        <v>289</v>
      </c>
    </row>
    <row r="277" spans="1:3" x14ac:dyDescent="0.3">
      <c r="A277" s="30">
        <v>276</v>
      </c>
      <c r="B277" s="30" t="s">
        <v>675</v>
      </c>
      <c r="C277" s="30" t="s">
        <v>674</v>
      </c>
    </row>
    <row r="278" spans="1:3" x14ac:dyDescent="0.3">
      <c r="A278" s="30">
        <v>277</v>
      </c>
      <c r="B278" s="30" t="s">
        <v>408</v>
      </c>
      <c r="C278" s="30" t="s">
        <v>213</v>
      </c>
    </row>
    <row r="279" spans="1:3" x14ac:dyDescent="0.3">
      <c r="A279" s="30">
        <v>278</v>
      </c>
      <c r="B279" s="30" t="s">
        <v>407</v>
      </c>
      <c r="C279" s="30" t="s">
        <v>132</v>
      </c>
    </row>
    <row r="280" spans="1:3" x14ac:dyDescent="0.3">
      <c r="A280" s="30">
        <v>279</v>
      </c>
      <c r="B280" s="30" t="s">
        <v>406</v>
      </c>
      <c r="C280" s="30" t="s">
        <v>133</v>
      </c>
    </row>
    <row r="281" spans="1:3" x14ac:dyDescent="0.3">
      <c r="A281" s="30">
        <v>280</v>
      </c>
      <c r="B281" s="30" t="s">
        <v>405</v>
      </c>
      <c r="C281" s="30" t="s">
        <v>134</v>
      </c>
    </row>
    <row r="282" spans="1:3" x14ac:dyDescent="0.3">
      <c r="A282" s="30">
        <v>281</v>
      </c>
      <c r="B282" s="30" t="s">
        <v>404</v>
      </c>
      <c r="C282" s="30" t="s">
        <v>214</v>
      </c>
    </row>
    <row r="283" spans="1:3" x14ac:dyDescent="0.3">
      <c r="A283" s="30">
        <v>282</v>
      </c>
      <c r="B283" s="30" t="s">
        <v>403</v>
      </c>
      <c r="C283" s="30" t="s">
        <v>215</v>
      </c>
    </row>
    <row r="284" spans="1:3" x14ac:dyDescent="0.3">
      <c r="A284" s="30">
        <v>283</v>
      </c>
      <c r="B284" s="30" t="s">
        <v>402</v>
      </c>
      <c r="C284" s="30" t="s">
        <v>316</v>
      </c>
    </row>
    <row r="285" spans="1:3" x14ac:dyDescent="0.3">
      <c r="A285" s="30">
        <v>284</v>
      </c>
      <c r="B285" s="30" t="s">
        <v>401</v>
      </c>
      <c r="C285" s="30" t="s">
        <v>239</v>
      </c>
    </row>
    <row r="286" spans="1:3" x14ac:dyDescent="0.3">
      <c r="A286" s="30">
        <v>285</v>
      </c>
      <c r="B286" s="30" t="s">
        <v>400</v>
      </c>
      <c r="C286" s="30" t="s">
        <v>290</v>
      </c>
    </row>
    <row r="287" spans="1:3" x14ac:dyDescent="0.3">
      <c r="A287" s="30">
        <v>286</v>
      </c>
      <c r="B287" s="30" t="s">
        <v>399</v>
      </c>
      <c r="C287" s="30" t="s">
        <v>291</v>
      </c>
    </row>
    <row r="288" spans="1:3" x14ac:dyDescent="0.3">
      <c r="A288" s="30">
        <v>287</v>
      </c>
      <c r="B288" s="30" t="s">
        <v>398</v>
      </c>
      <c r="C288" s="30" t="s">
        <v>216</v>
      </c>
    </row>
    <row r="289" spans="1:3" x14ac:dyDescent="0.3">
      <c r="A289" s="30">
        <v>288</v>
      </c>
      <c r="B289" s="30" t="s">
        <v>686</v>
      </c>
      <c r="C289" s="30" t="s">
        <v>292</v>
      </c>
    </row>
    <row r="290" spans="1:3" x14ac:dyDescent="0.3">
      <c r="A290" s="30">
        <v>289</v>
      </c>
      <c r="B290" s="30" t="s">
        <v>397</v>
      </c>
      <c r="C290" s="30" t="s">
        <v>293</v>
      </c>
    </row>
    <row r="291" spans="1:3" x14ac:dyDescent="0.3">
      <c r="A291" s="30">
        <v>290</v>
      </c>
      <c r="B291" s="30" t="s">
        <v>396</v>
      </c>
      <c r="C291" s="30" t="s">
        <v>135</v>
      </c>
    </row>
    <row r="292" spans="1:3" x14ac:dyDescent="0.3">
      <c r="A292" s="30">
        <v>291</v>
      </c>
      <c r="B292" s="30" t="s">
        <v>395</v>
      </c>
      <c r="C292" s="30" t="s">
        <v>136</v>
      </c>
    </row>
    <row r="293" spans="1:3" x14ac:dyDescent="0.3">
      <c r="A293" s="30">
        <v>292</v>
      </c>
      <c r="B293" s="30" t="s">
        <v>394</v>
      </c>
      <c r="C293" s="30" t="s">
        <v>217</v>
      </c>
    </row>
    <row r="294" spans="1:3" x14ac:dyDescent="0.3">
      <c r="A294" s="30">
        <v>293</v>
      </c>
      <c r="B294" s="30" t="s">
        <v>393</v>
      </c>
      <c r="C294" s="30" t="s">
        <v>218</v>
      </c>
    </row>
    <row r="295" spans="1:3" x14ac:dyDescent="0.3">
      <c r="A295" s="30">
        <v>294</v>
      </c>
      <c r="B295" s="30" t="s">
        <v>392</v>
      </c>
      <c r="C295" s="30" t="s">
        <v>219</v>
      </c>
    </row>
    <row r="296" spans="1:3" x14ac:dyDescent="0.3">
      <c r="A296" s="30">
        <v>295</v>
      </c>
      <c r="B296" s="30" t="s">
        <v>391</v>
      </c>
      <c r="C296" s="30" t="s">
        <v>220</v>
      </c>
    </row>
    <row r="297" spans="1:3" x14ac:dyDescent="0.3">
      <c r="A297" s="30">
        <v>296</v>
      </c>
      <c r="B297" s="30" t="s">
        <v>390</v>
      </c>
      <c r="C297" s="30" t="s">
        <v>137</v>
      </c>
    </row>
    <row r="298" spans="1:3" x14ac:dyDescent="0.3">
      <c r="A298" s="30">
        <v>297</v>
      </c>
      <c r="B298" s="30" t="s">
        <v>389</v>
      </c>
      <c r="C298" s="30" t="s">
        <v>138</v>
      </c>
    </row>
    <row r="299" spans="1:3" x14ac:dyDescent="0.3">
      <c r="A299" s="30">
        <v>298</v>
      </c>
      <c r="B299" s="30" t="s">
        <v>388</v>
      </c>
      <c r="C299" s="30" t="s">
        <v>139</v>
      </c>
    </row>
    <row r="300" spans="1:3" x14ac:dyDescent="0.3">
      <c r="A300" s="30">
        <v>299</v>
      </c>
      <c r="B300" s="30" t="s">
        <v>387</v>
      </c>
      <c r="C300" s="30" t="s">
        <v>140</v>
      </c>
    </row>
    <row r="301" spans="1:3" x14ac:dyDescent="0.3">
      <c r="A301" s="30">
        <v>300</v>
      </c>
      <c r="B301" s="30" t="s">
        <v>386</v>
      </c>
      <c r="C301" s="30" t="s">
        <v>141</v>
      </c>
    </row>
    <row r="302" spans="1:3" x14ac:dyDescent="0.3">
      <c r="A302" s="30">
        <v>301</v>
      </c>
      <c r="B302" s="30" t="s">
        <v>726</v>
      </c>
      <c r="C302" s="30" t="s">
        <v>722</v>
      </c>
    </row>
    <row r="303" spans="1:3" x14ac:dyDescent="0.3">
      <c r="A303" s="30">
        <v>302</v>
      </c>
      <c r="B303" s="30" t="s">
        <v>719</v>
      </c>
      <c r="C303" s="30" t="s">
        <v>701</v>
      </c>
    </row>
    <row r="304" spans="1:3" x14ac:dyDescent="0.3">
      <c r="A304" s="30">
        <v>303</v>
      </c>
      <c r="B304" s="30" t="s">
        <v>720</v>
      </c>
      <c r="C304" s="30" t="s">
        <v>702</v>
      </c>
    </row>
    <row r="305" spans="1:3" x14ac:dyDescent="0.3">
      <c r="A305" s="30">
        <v>304</v>
      </c>
      <c r="B305" s="30" t="s">
        <v>385</v>
      </c>
      <c r="C305" s="30" t="s">
        <v>319</v>
      </c>
    </row>
    <row r="306" spans="1:3" x14ac:dyDescent="0.3">
      <c r="A306" s="30">
        <v>305</v>
      </c>
      <c r="B306" s="30" t="s">
        <v>384</v>
      </c>
      <c r="C306" s="30" t="s">
        <v>321</v>
      </c>
    </row>
    <row r="307" spans="1:3" x14ac:dyDescent="0.3">
      <c r="A307" s="30">
        <v>306</v>
      </c>
      <c r="B307" s="30" t="s">
        <v>383</v>
      </c>
      <c r="C307" s="30" t="s">
        <v>221</v>
      </c>
    </row>
    <row r="308" spans="1:3" x14ac:dyDescent="0.3">
      <c r="A308" s="30">
        <v>307</v>
      </c>
      <c r="B308" s="30" t="s">
        <v>382</v>
      </c>
      <c r="C308" s="30" t="s">
        <v>222</v>
      </c>
    </row>
    <row r="309" spans="1:3" x14ac:dyDescent="0.3">
      <c r="A309" s="30">
        <v>308</v>
      </c>
      <c r="B309" s="30" t="s">
        <v>381</v>
      </c>
      <c r="C309" s="30" t="s">
        <v>223</v>
      </c>
    </row>
    <row r="310" spans="1:3" x14ac:dyDescent="0.3">
      <c r="A310" s="30">
        <v>309</v>
      </c>
      <c r="B310" s="30" t="s">
        <v>380</v>
      </c>
      <c r="C310" s="30" t="s">
        <v>224</v>
      </c>
    </row>
    <row r="311" spans="1:3" x14ac:dyDescent="0.3">
      <c r="A311" s="30">
        <v>310</v>
      </c>
      <c r="B311" s="30" t="s">
        <v>379</v>
      </c>
      <c r="C311" s="30" t="s">
        <v>225</v>
      </c>
    </row>
    <row r="312" spans="1:3" x14ac:dyDescent="0.3">
      <c r="A312" s="30">
        <v>311</v>
      </c>
      <c r="B312" s="30" t="s">
        <v>378</v>
      </c>
      <c r="C312" s="30" t="s">
        <v>294</v>
      </c>
    </row>
    <row r="313" spans="1:3" x14ac:dyDescent="0.3">
      <c r="A313" s="30">
        <v>312</v>
      </c>
      <c r="B313" s="30" t="s">
        <v>377</v>
      </c>
      <c r="C313" s="30" t="s">
        <v>226</v>
      </c>
    </row>
    <row r="314" spans="1:3" x14ac:dyDescent="0.3">
      <c r="A314" s="30">
        <v>313</v>
      </c>
      <c r="B314" s="30" t="s">
        <v>376</v>
      </c>
      <c r="C314" s="30" t="s">
        <v>142</v>
      </c>
    </row>
    <row r="315" spans="1:3" x14ac:dyDescent="0.3">
      <c r="A315" s="30">
        <v>314</v>
      </c>
      <c r="B315" s="30" t="s">
        <v>375</v>
      </c>
      <c r="C315" s="30" t="s">
        <v>315</v>
      </c>
    </row>
    <row r="316" spans="1:3" x14ac:dyDescent="0.3">
      <c r="A316" s="30">
        <v>315</v>
      </c>
      <c r="B316" s="30" t="s">
        <v>374</v>
      </c>
      <c r="C316" s="30" t="s">
        <v>143</v>
      </c>
    </row>
    <row r="317" spans="1:3" x14ac:dyDescent="0.3">
      <c r="A317" s="30">
        <v>316</v>
      </c>
      <c r="B317" s="30" t="s">
        <v>373</v>
      </c>
      <c r="C317" s="30" t="s">
        <v>144</v>
      </c>
    </row>
    <row r="318" spans="1:3" x14ac:dyDescent="0.3">
      <c r="A318" s="30">
        <v>317</v>
      </c>
      <c r="B318" s="30" t="s">
        <v>372</v>
      </c>
      <c r="C318" s="30" t="s">
        <v>145</v>
      </c>
    </row>
    <row r="319" spans="1:3" x14ac:dyDescent="0.3">
      <c r="A319" s="30">
        <v>318</v>
      </c>
      <c r="B319" s="30" t="s">
        <v>371</v>
      </c>
      <c r="C319" s="30" t="s">
        <v>299</v>
      </c>
    </row>
    <row r="320" spans="1:3" x14ac:dyDescent="0.3">
      <c r="A320" s="30">
        <v>319</v>
      </c>
      <c r="B320" s="30" t="s">
        <v>370</v>
      </c>
      <c r="C320" s="30" t="s">
        <v>7</v>
      </c>
    </row>
    <row r="321" spans="1:3" x14ac:dyDescent="0.3">
      <c r="A321" s="30">
        <v>320</v>
      </c>
      <c r="B321" s="30" t="s">
        <v>369</v>
      </c>
      <c r="C321" s="30" t="s">
        <v>146</v>
      </c>
    </row>
    <row r="322" spans="1:3" x14ac:dyDescent="0.3">
      <c r="A322" s="30">
        <v>321</v>
      </c>
      <c r="B322" s="30" t="s">
        <v>368</v>
      </c>
      <c r="C322" s="30" t="s">
        <v>147</v>
      </c>
    </row>
    <row r="323" spans="1:3" x14ac:dyDescent="0.3">
      <c r="A323" s="30">
        <v>322</v>
      </c>
      <c r="B323" s="30" t="s">
        <v>367</v>
      </c>
      <c r="C323" s="30" t="s">
        <v>148</v>
      </c>
    </row>
    <row r="324" spans="1:3" x14ac:dyDescent="0.3">
      <c r="A324" s="30">
        <v>323</v>
      </c>
      <c r="B324" s="30" t="s">
        <v>366</v>
      </c>
      <c r="C324" s="30" t="s">
        <v>149</v>
      </c>
    </row>
    <row r="325" spans="1:3" x14ac:dyDescent="0.3">
      <c r="A325" s="30">
        <v>324</v>
      </c>
      <c r="B325" s="30" t="s">
        <v>365</v>
      </c>
      <c r="C325" s="30" t="s">
        <v>150</v>
      </c>
    </row>
    <row r="326" spans="1:3" x14ac:dyDescent="0.3">
      <c r="A326" s="30">
        <v>325</v>
      </c>
      <c r="B326" s="30" t="s">
        <v>364</v>
      </c>
      <c r="C326" s="30" t="s">
        <v>151</v>
      </c>
    </row>
    <row r="327" spans="1:3" x14ac:dyDescent="0.3">
      <c r="A327" s="30">
        <v>326</v>
      </c>
      <c r="B327" s="30" t="s">
        <v>363</v>
      </c>
      <c r="C327" s="30" t="s">
        <v>152</v>
      </c>
    </row>
    <row r="328" spans="1:3" x14ac:dyDescent="0.3">
      <c r="A328" s="30">
        <v>327</v>
      </c>
      <c r="B328" s="30" t="s">
        <v>362</v>
      </c>
      <c r="C328" s="30" t="s">
        <v>153</v>
      </c>
    </row>
    <row r="329" spans="1:3" x14ac:dyDescent="0.3">
      <c r="A329" s="30">
        <v>328</v>
      </c>
      <c r="B329" s="30" t="s">
        <v>361</v>
      </c>
      <c r="C329" s="30" t="s">
        <v>154</v>
      </c>
    </row>
    <row r="330" spans="1:3" x14ac:dyDescent="0.3">
      <c r="A330" s="30">
        <v>329</v>
      </c>
      <c r="B330" s="30" t="s">
        <v>360</v>
      </c>
      <c r="C330" s="30" t="s">
        <v>155</v>
      </c>
    </row>
    <row r="331" spans="1:3" x14ac:dyDescent="0.3">
      <c r="A331" s="30">
        <v>330</v>
      </c>
      <c r="B331" s="30" t="s">
        <v>359</v>
      </c>
      <c r="C331" s="30" t="s">
        <v>156</v>
      </c>
    </row>
    <row r="332" spans="1:3" x14ac:dyDescent="0.3">
      <c r="A332" s="30">
        <v>331</v>
      </c>
      <c r="B332" s="30" t="s">
        <v>358</v>
      </c>
      <c r="C332" s="30" t="s">
        <v>157</v>
      </c>
    </row>
    <row r="333" spans="1:3" x14ac:dyDescent="0.3">
      <c r="A333" s="30">
        <v>332</v>
      </c>
      <c r="B333" s="30" t="s">
        <v>357</v>
      </c>
      <c r="C333" s="30" t="s">
        <v>158</v>
      </c>
    </row>
    <row r="334" spans="1:3" x14ac:dyDescent="0.3">
      <c r="A334" s="30">
        <v>333</v>
      </c>
      <c r="B334" s="30" t="s">
        <v>356</v>
      </c>
      <c r="C334" s="30" t="s">
        <v>159</v>
      </c>
    </row>
    <row r="335" spans="1:3" x14ac:dyDescent="0.3">
      <c r="A335" s="30">
        <v>334</v>
      </c>
      <c r="B335" s="30" t="s">
        <v>355</v>
      </c>
      <c r="C335" s="30" t="s">
        <v>160</v>
      </c>
    </row>
    <row r="336" spans="1:3" x14ac:dyDescent="0.3">
      <c r="A336" s="30">
        <v>335</v>
      </c>
      <c r="B336" s="30" t="s">
        <v>354</v>
      </c>
      <c r="C336" s="30" t="s">
        <v>161</v>
      </c>
    </row>
    <row r="337" spans="1:3" x14ac:dyDescent="0.3">
      <c r="A337" s="30">
        <v>336</v>
      </c>
      <c r="B337" s="30" t="s">
        <v>353</v>
      </c>
      <c r="C337" s="30" t="s">
        <v>5</v>
      </c>
    </row>
    <row r="338" spans="1:3" x14ac:dyDescent="0.3">
      <c r="A338" s="30">
        <v>337</v>
      </c>
      <c r="B338" s="30" t="s">
        <v>352</v>
      </c>
      <c r="C338" s="30" t="s">
        <v>162</v>
      </c>
    </row>
    <row r="339" spans="1:3" x14ac:dyDescent="0.3">
      <c r="A339" s="30">
        <v>338</v>
      </c>
      <c r="B339" s="30" t="s">
        <v>351</v>
      </c>
      <c r="C339" s="30" t="s">
        <v>163</v>
      </c>
    </row>
    <row r="340" spans="1:3" x14ac:dyDescent="0.3">
      <c r="A340" s="30">
        <v>339</v>
      </c>
      <c r="B340" s="30" t="s">
        <v>350</v>
      </c>
      <c r="C340" s="30" t="s">
        <v>164</v>
      </c>
    </row>
    <row r="341" spans="1:3" x14ac:dyDescent="0.3">
      <c r="A341" s="30">
        <v>340</v>
      </c>
      <c r="B341" s="30" t="s">
        <v>349</v>
      </c>
      <c r="C341" s="30" t="s">
        <v>165</v>
      </c>
    </row>
    <row r="342" spans="1:3" x14ac:dyDescent="0.3">
      <c r="A342" s="30">
        <v>341</v>
      </c>
      <c r="B342" s="30" t="s">
        <v>348</v>
      </c>
      <c r="C342" s="30" t="s">
        <v>166</v>
      </c>
    </row>
    <row r="343" spans="1:3" x14ac:dyDescent="0.3">
      <c r="A343" s="30">
        <v>342</v>
      </c>
      <c r="B343" s="30" t="s">
        <v>347</v>
      </c>
      <c r="C343" s="30" t="s">
        <v>167</v>
      </c>
    </row>
    <row r="344" spans="1:3" x14ac:dyDescent="0.3">
      <c r="A344" s="30">
        <v>343</v>
      </c>
      <c r="B344" s="30" t="s">
        <v>346</v>
      </c>
      <c r="C344" s="30" t="s">
        <v>168</v>
      </c>
    </row>
    <row r="345" spans="1:3" x14ac:dyDescent="0.3">
      <c r="A345" s="30">
        <v>344</v>
      </c>
      <c r="B345" s="30" t="s">
        <v>345</v>
      </c>
      <c r="C345" s="30" t="s">
        <v>169</v>
      </c>
    </row>
    <row r="346" spans="1:3" x14ac:dyDescent="0.3">
      <c r="A346" s="30">
        <v>345</v>
      </c>
      <c r="B346" s="30" t="s">
        <v>344</v>
      </c>
      <c r="C346" s="30" t="s">
        <v>170</v>
      </c>
    </row>
    <row r="347" spans="1:3" x14ac:dyDescent="0.3">
      <c r="A347" s="30">
        <v>346</v>
      </c>
      <c r="B347" s="30" t="s">
        <v>343</v>
      </c>
      <c r="C347" s="30" t="s">
        <v>171</v>
      </c>
    </row>
    <row r="348" spans="1:3" x14ac:dyDescent="0.3">
      <c r="A348" s="30">
        <v>347</v>
      </c>
      <c r="B348" s="30" t="s">
        <v>342</v>
      </c>
      <c r="C348" s="30" t="s">
        <v>172</v>
      </c>
    </row>
    <row r="349" spans="1:3" x14ac:dyDescent="0.3">
      <c r="A349" s="30">
        <v>348</v>
      </c>
      <c r="B349" s="30" t="s">
        <v>341</v>
      </c>
      <c r="C349" s="30" t="s">
        <v>244</v>
      </c>
    </row>
    <row r="350" spans="1:3" x14ac:dyDescent="0.3">
      <c r="A350" s="30">
        <v>349</v>
      </c>
      <c r="B350" s="30" t="s">
        <v>340</v>
      </c>
      <c r="C350" s="30" t="s">
        <v>173</v>
      </c>
    </row>
    <row r="351" spans="1:3" x14ac:dyDescent="0.3">
      <c r="A351" s="30">
        <v>350</v>
      </c>
      <c r="B351" s="30" t="s">
        <v>339</v>
      </c>
      <c r="C351" s="30" t="s">
        <v>245</v>
      </c>
    </row>
    <row r="352" spans="1:3" x14ac:dyDescent="0.3">
      <c r="A352" s="30">
        <v>351</v>
      </c>
      <c r="B352" s="30" t="s">
        <v>338</v>
      </c>
      <c r="C352" s="30" t="s">
        <v>246</v>
      </c>
    </row>
    <row r="353" spans="1:3" x14ac:dyDescent="0.3">
      <c r="A353" s="30">
        <v>352</v>
      </c>
      <c r="B353" s="30" t="s">
        <v>337</v>
      </c>
      <c r="C353" s="30" t="s">
        <v>247</v>
      </c>
    </row>
    <row r="354" spans="1:3" x14ac:dyDescent="0.3">
      <c r="A354" s="30">
        <v>353</v>
      </c>
      <c r="B354" s="30" t="s">
        <v>336</v>
      </c>
      <c r="C354" s="30" t="s">
        <v>248</v>
      </c>
    </row>
    <row r="355" spans="1:3" x14ac:dyDescent="0.3">
      <c r="A355" s="30">
        <v>354</v>
      </c>
      <c r="B355" s="30" t="s">
        <v>335</v>
      </c>
      <c r="C355" s="30" t="s">
        <v>249</v>
      </c>
    </row>
    <row r="356" spans="1:3" x14ac:dyDescent="0.3">
      <c r="A356" s="30">
        <v>355</v>
      </c>
      <c r="B356" s="30" t="s">
        <v>736</v>
      </c>
      <c r="C356" s="30" t="s">
        <v>734</v>
      </c>
    </row>
    <row r="357" spans="1:3" x14ac:dyDescent="0.3">
      <c r="A357" s="30">
        <v>356</v>
      </c>
      <c r="B357" s="30" t="s">
        <v>737</v>
      </c>
      <c r="C357" s="30" t="s">
        <v>735</v>
      </c>
    </row>
    <row r="358" spans="1:3" x14ac:dyDescent="0.3">
      <c r="A358" s="30">
        <v>357</v>
      </c>
      <c r="B358" s="30" t="s">
        <v>433</v>
      </c>
      <c r="C358" s="30" t="s">
        <v>295</v>
      </c>
    </row>
    <row r="359" spans="1:3" x14ac:dyDescent="0.3">
      <c r="A359" s="30">
        <v>358</v>
      </c>
      <c r="B359" s="30" t="s">
        <v>746</v>
      </c>
      <c r="C359" s="30" t="s">
        <v>745</v>
      </c>
    </row>
    <row r="360" spans="1:3" x14ac:dyDescent="0.3">
      <c r="A360" s="30">
        <v>359</v>
      </c>
      <c r="B360" s="30" t="s">
        <v>747</v>
      </c>
      <c r="C360" s="30" t="s">
        <v>748</v>
      </c>
    </row>
    <row r="361" spans="1:3" x14ac:dyDescent="0.3">
      <c r="A361" s="30">
        <v>360</v>
      </c>
      <c r="B361" s="30" t="s">
        <v>750</v>
      </c>
      <c r="C361" s="30" t="s">
        <v>749</v>
      </c>
    </row>
    <row r="362" spans="1:3" x14ac:dyDescent="0.3">
      <c r="A362" s="30">
        <v>361</v>
      </c>
      <c r="B362" s="30" t="s">
        <v>751</v>
      </c>
      <c r="C362" s="30" t="s">
        <v>752</v>
      </c>
    </row>
    <row r="363" spans="1:3" x14ac:dyDescent="0.3">
      <c r="A363" s="30">
        <v>362</v>
      </c>
      <c r="B363" s="30" t="s">
        <v>755</v>
      </c>
      <c r="C363" s="30" t="s">
        <v>753</v>
      </c>
    </row>
    <row r="364" spans="1:3" x14ac:dyDescent="0.3">
      <c r="A364" s="30">
        <v>363</v>
      </c>
      <c r="B364" s="30" t="s">
        <v>756</v>
      </c>
      <c r="C364" s="30" t="s">
        <v>754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85"/>
  <sheetViews>
    <sheetView topLeftCell="A10" workbookViewId="0">
      <selection activeCell="B14" sqref="B14"/>
    </sheetView>
  </sheetViews>
  <sheetFormatPr defaultRowHeight="14.4" x14ac:dyDescent="0.3"/>
  <cols>
    <col min="1" max="1" width="8.88671875" style="28" bestFit="1" customWidth="1"/>
    <col min="2" max="2" width="62.33203125" style="8" bestFit="1" customWidth="1"/>
  </cols>
  <sheetData>
    <row r="1" spans="1:3" x14ac:dyDescent="0.3">
      <c r="A1" s="28" t="s">
        <v>656</v>
      </c>
      <c r="B1" s="8" t="s">
        <v>657</v>
      </c>
      <c r="C1" t="s">
        <v>658</v>
      </c>
    </row>
    <row r="2" spans="1:3" x14ac:dyDescent="0.3">
      <c r="A2" s="29" t="s">
        <v>1</v>
      </c>
      <c r="B2" s="8" t="str">
        <f>IF(A2="","",VLOOKUP(A2,CHOOSE({1,2,3},FonData!C:C,FonData!B:B,FonData!A:A),2,FALSE))</f>
        <v>(ANL) AK PORTFÖY ALTERNATİFBANK PARA PİYASASI FONU</v>
      </c>
      <c r="C2" s="8">
        <f>IF(B2="","",VLOOKUP(A2,CHOOSE({1,2,3},FonData!C:C,FonData!B:B,FonData!A:A),3,FALSE))</f>
        <v>43</v>
      </c>
    </row>
    <row r="3" spans="1:3" x14ac:dyDescent="0.3">
      <c r="A3" s="29" t="s">
        <v>2</v>
      </c>
      <c r="B3" s="8" t="str">
        <f>IF(A3="","",VLOOKUP(A3,CHOOSE({1,2,3},FonData!C:C,FonData!B:B,FonData!A:A),2,FALSE))</f>
        <v>(EKF) QİNVEST PORTFÖY KİRA SERTİFİKASI KATILIM FONU</v>
      </c>
      <c r="C3" s="8">
        <f>IF(B3="","",VLOOKUP(A3,CHOOSE({1,2,3},FonData!C:C,FonData!B:B,FonData!A:A),3,FALSE))</f>
        <v>92</v>
      </c>
    </row>
    <row r="4" spans="1:3" x14ac:dyDescent="0.3">
      <c r="A4" s="29" t="s">
        <v>3</v>
      </c>
      <c r="B4" s="8" t="str">
        <f>IF(A4="","",VLOOKUP(A4,CHOOSE({1,2,3},FonData!C:C,FonData!B:B,FonData!A:A),2,FALSE))</f>
        <v>(IST) İSTANBUL PORTFÖY KISA VADELİ BORÇLANMA ARAÇLARI FO</v>
      </c>
      <c r="C4" s="8">
        <f>IF(B4="","",VLOOKUP(A4,CHOOSE({1,2,3},FonData!C:C,FonData!B:B,FonData!A:A),3,FALSE))</f>
        <v>203</v>
      </c>
    </row>
    <row r="5" spans="1:3" x14ac:dyDescent="0.3">
      <c r="A5" s="29" t="s">
        <v>0</v>
      </c>
      <c r="B5" s="8" t="str">
        <f>IF(A5="","",VLOOKUP(A5,CHOOSE({1,2,3},FonData!C:C,FonData!B:B,FonData!A:A),2,FALSE))</f>
        <v>(GPI) GARANTİ PORTFÖY İKİNCİ DEĞIŞKEN FON</v>
      </c>
      <c r="C5" s="8">
        <f>IF(B5="","",VLOOKUP(A5,CHOOSE({1,2,3},FonData!C:C,FonData!B:B,FonData!A:A),3,FALSE))</f>
        <v>145</v>
      </c>
    </row>
    <row r="6" spans="1:3" x14ac:dyDescent="0.3">
      <c r="A6" s="29" t="s">
        <v>4</v>
      </c>
      <c r="B6" s="8" t="str">
        <f>IF(A6="","",VLOOKUP(A6,CHOOSE({1,2,3},FonData!C:C,FonData!B:B,FonData!A:A),2,FALSE))</f>
        <v>(IPV) İŞ PORTFÖY EUROBOND BORÇLANMA ARAÇLARI (DÖVİZ) FONU</v>
      </c>
      <c r="C6" s="8">
        <f>IF(B6="","",VLOOKUP(A6,CHOOSE({1,2,3},FonData!C:C,FonData!B:B,FonData!A:A),3,FALSE))</f>
        <v>202</v>
      </c>
    </row>
    <row r="7" spans="1:3" x14ac:dyDescent="0.3">
      <c r="A7" s="29" t="s">
        <v>5</v>
      </c>
      <c r="B7" s="8" t="str">
        <f>IF(A7="","",VLOOKUP(A7,CHOOSE({1,2,3},FonData!C:C,FonData!B:B,FonData!A:A),2,FALSE))</f>
        <v>(YKT) YAPI KREDİ PORTFÖY ALTIN FONU</v>
      </c>
      <c r="C7" s="8">
        <f>IF(B7="","",VLOOKUP(A7,CHOOSE({1,2,3},FonData!C:C,FonData!B:B,FonData!A:A),3,FALSE))</f>
        <v>336</v>
      </c>
    </row>
    <row r="8" spans="1:3" x14ac:dyDescent="0.3">
      <c r="A8" s="29" t="s">
        <v>6</v>
      </c>
      <c r="B8" s="8" t="str">
        <f>IF(A8="","",VLOOKUP(A8,CHOOSE({1,2,3},FonData!C:C,FonData!B:B,FonData!A:A),2,FALSE))</f>
        <v>(GHS) GARANTİ PORTFÖY HİSSE SENEDİ FONU (H.S.Y.F)</v>
      </c>
      <c r="C8" s="8">
        <f>IF(B8="","",VLOOKUP(A8,CHOOSE({1,2,3},FonData!C:C,FonData!B:B,FonData!A:A),3,FALSE))</f>
        <v>134</v>
      </c>
    </row>
    <row r="9" spans="1:3" x14ac:dyDescent="0.3">
      <c r="A9" s="29" t="s">
        <v>7</v>
      </c>
      <c r="B9" s="8" t="str">
        <f>IF(A9="","",VLOOKUP(A9,CHOOSE({1,2,3},FonData!C:C,FonData!B:B,FonData!A:A),2,FALSE))</f>
        <v>(YAS) YAPI KREDİ PORTFÖY KOÇ HOLDİNG İŞTİRAK VE HİSSE SE</v>
      </c>
      <c r="C9" s="8">
        <f>IF(B9="","",VLOOKUP(A9,CHOOSE({1,2,3},FonData!C:C,FonData!B:B,FonData!A:A),3,FALSE))</f>
        <v>319</v>
      </c>
    </row>
    <row r="10" spans="1:3" x14ac:dyDescent="0.3">
      <c r="A10" s="29" t="s">
        <v>241</v>
      </c>
      <c r="B10" s="8" t="str">
        <f>IF(A10="","",VLOOKUP(A10,CHOOSE({1,2,3},FonData!C:C,FonData!B:B,FonData!A:A),2,FALSE))</f>
        <v>(GPB) GARANTİ PORTFÖY BİRİNCİ DEĞIŞKEN FON</v>
      </c>
      <c r="C10" s="8">
        <f>IF(B10="","",VLOOKUP(A10,CHOOSE({1,2,3},FonData!C:C,FonData!B:B,FonData!A:A),3,FALSE))</f>
        <v>142</v>
      </c>
    </row>
    <row r="11" spans="1:3" x14ac:dyDescent="0.3">
      <c r="A11" s="29" t="s">
        <v>18</v>
      </c>
      <c r="B11" s="8" t="str">
        <f>IF(A11="","",VLOOKUP(A11,CHOOSE({1,2,3},FonData!C:C,FonData!B:B,FonData!A:A),2,FALSE))</f>
        <v>(ADE) AK PORTFÖY DEĞİŞKEN FON</v>
      </c>
      <c r="C11" s="8">
        <f>IF(B11="","",VLOOKUP(A11,CHOOSE({1,2,3},FonData!C:C,FonData!B:B,FonData!A:A),3,FALSE))</f>
        <v>16</v>
      </c>
    </row>
    <row r="12" spans="1:3" x14ac:dyDescent="0.3">
      <c r="A12" s="29" t="s">
        <v>315</v>
      </c>
      <c r="B12" s="8" t="str">
        <f>IF(A12="","",VLOOKUP(A12,CHOOSE({1,2,3},FonData!C:C,FonData!B:B,FonData!A:A),2,FALSE))</f>
        <v>(YAC) YAPI KREDİ PORTFÖY İKİNCİ FON SEPETİ FONU</v>
      </c>
      <c r="C12" s="8">
        <f>IF(B12="","",VLOOKUP(A12,CHOOSE({1,2,3},FonData!C:C,FonData!B:B,FonData!A:A),3,FALSE))</f>
        <v>314</v>
      </c>
    </row>
    <row r="13" spans="1:3" x14ac:dyDescent="0.3">
      <c r="A13" s="29" t="s">
        <v>251</v>
      </c>
      <c r="B13" s="8" t="str">
        <f>IF(A13="","",VLOOKUP(A13,CHOOSE({1,2,3},FonData!C:C,FonData!B:B,FonData!A:A),2,FALSE))</f>
        <v>(GBL) AZİMUT PYŞ KISA VADELİ BORÇLANMA ARAÇLARI FONU</v>
      </c>
      <c r="C13" s="8">
        <f>IF(B13="","",VLOOKUP(A13,CHOOSE({1,2,3},FonData!C:C,FonData!B:B,FonData!A:A),3,FALSE))</f>
        <v>131</v>
      </c>
    </row>
    <row r="14" spans="1:3" x14ac:dyDescent="0.3">
      <c r="A14" s="29" t="s">
        <v>164</v>
      </c>
      <c r="B14" s="8" t="str">
        <f>IF(A14="","",VLOOKUP(A14,CHOOSE({1,2,3},FonData!C:C,FonData!B:B,FonData!A:A),2,FALSE))</f>
        <v xml:space="preserve">(YOT) YAPI KREDİ PORTFÖY ORTA VADELİ BORÇLANMA ARAÇLARI </v>
      </c>
      <c r="C14" s="8">
        <f>IF(B14="","",VLOOKUP(A14,CHOOSE({1,2,3},FonData!C:C,FonData!B:B,FonData!A:A),3,FALSE))</f>
        <v>339</v>
      </c>
    </row>
    <row r="15" spans="1:3" x14ac:dyDescent="0.3">
      <c r="A15" s="29" t="s">
        <v>195</v>
      </c>
      <c r="B15" s="8" t="str">
        <f>IF(A15="","",VLOOKUP(A15,CHOOSE({1,2,3},FonData!C:C,FonData!B:B,FonData!A:A),2,FALSE))</f>
        <v>(GSP) AZİMUT PYŞ KAR PAYI ÖDE. HİS.SEN.F(HİS.SEN.YOĞ.F.)</v>
      </c>
      <c r="C15" s="8">
        <f>IF(B15="","",VLOOKUP(A15,CHOOSE({1,2,3},FonData!C:C,FonData!B:B,FonData!A:A),3,FALSE))</f>
        <v>149</v>
      </c>
    </row>
    <row r="16" spans="1:3" x14ac:dyDescent="0.3">
      <c r="A16" s="29" t="s">
        <v>17</v>
      </c>
      <c r="B16" s="8" t="str">
        <f>IF(A16="","",VLOOKUP(A16,CHOOSE({1,2,3},FonData!C:C,FonData!B:B,FonData!A:A),2,FALSE))</f>
        <v>(AAV) ATA PORTFÖY IKINCI HISSE SENEDI FONU (HISSE SENEDI</v>
      </c>
      <c r="C16" s="8">
        <f>IF(B16="","",VLOOKUP(A16,CHOOSE({1,2,3},FonData!C:C,FonData!B:B,FonData!A:A),3,FALSE))</f>
        <v>5</v>
      </c>
    </row>
    <row r="17" spans="1:3" x14ac:dyDescent="0.3">
      <c r="A17" s="29" t="s">
        <v>26</v>
      </c>
      <c r="B17" s="8" t="str">
        <f>IF(A17="","",VLOOKUP(A17,CHOOSE({1,2,3},FonData!C:C,FonData!B:B,FonData!A:A),2,FALSE))</f>
        <v xml:space="preserve">(AFT) AK PORTFÖY YENİ TEKNOLOJİLER YABANCI HİSSE SENEDİ </v>
      </c>
      <c r="C17" s="8">
        <f>IF(B17="","",VLOOKUP(A17,CHOOSE({1,2,3},FonData!C:C,FonData!B:B,FonData!A:A),3,FALSE))</f>
        <v>25</v>
      </c>
    </row>
    <row r="18" spans="1:3" x14ac:dyDescent="0.3">
      <c r="A18" s="29" t="s">
        <v>691</v>
      </c>
      <c r="B18" s="8" t="str">
        <f>IF(A18="","",VLOOKUP(A18,CHOOSE({1,2,3},FonData!C:C,FonData!B:B,FonData!A:A),2,FALSE))</f>
        <v>(SPA) AZIMUT PORTFÖY 6.0 SERBEST (DÖVIZ) FON*</v>
      </c>
      <c r="C18" s="8">
        <f>IF(B18="","",VLOOKUP(A18,CHOOSE({1,2,3},FonData!C:C,FonData!B:B,FonData!A:A),3,FALSE))</f>
        <v>240</v>
      </c>
    </row>
    <row r="19" spans="1:3" x14ac:dyDescent="0.3">
      <c r="A19" s="29" t="s">
        <v>693</v>
      </c>
      <c r="B19" s="8" t="str">
        <f>IF(A19="","",VLOOKUP(A19,CHOOSE({1,2,3},FonData!C:C,FonData!B:B,FonData!A:A),2,FALSE))</f>
        <v>(SPE) AZIMUT PORTFÖY 5.0 SERBEST (DÖVIZ) FON*</v>
      </c>
      <c r="C19" s="8">
        <f>IF(B19="","",VLOOKUP(A19,CHOOSE({1,2,3},FonData!C:C,FonData!B:B,FonData!A:A),3,FALSE))</f>
        <v>242</v>
      </c>
    </row>
    <row r="20" spans="1:3" x14ac:dyDescent="0.3">
      <c r="A20" s="29" t="s">
        <v>700</v>
      </c>
      <c r="B20" s="8" t="str">
        <f>IF(A20="","",VLOOKUP(A20,CHOOSE({1,2,3},FonData!C:C,FonData!B:B,FonData!A:A),2,FALSE))</f>
        <v>(PPF) AZİMUT PORTFÖY AKÇE SERBEST FON*</v>
      </c>
      <c r="C20" s="8">
        <f>IF(B20="","",VLOOKUP(A20,CHOOSE({1,2,3},FonData!C:C,FonData!B:B,FonData!A:A),3,FALSE))</f>
        <v>235</v>
      </c>
    </row>
    <row r="21" spans="1:3" x14ac:dyDescent="0.3">
      <c r="A21" s="29" t="s">
        <v>698</v>
      </c>
      <c r="B21" s="8" t="str">
        <f>IF(A21="","",VLOOKUP(A21,CHOOSE({1,2,3},FonData!C:C,FonData!B:B,FonData!A:A),2,FALSE))</f>
        <v>(IDF) IŞ PORTFÖY SERBEST (DÖVIZ) FON</v>
      </c>
      <c r="C21" s="8">
        <f>IF(B21="","",VLOOKUP(A21,CHOOSE({1,2,3},FonData!C:C,FonData!B:B,FonData!A:A),3,FALSE))</f>
        <v>187</v>
      </c>
    </row>
    <row r="22" spans="1:3" x14ac:dyDescent="0.3">
      <c r="A22" s="29" t="s">
        <v>688</v>
      </c>
      <c r="B22" s="8" t="str">
        <f>IF(A22="","",VLOOKUP(A22,CHOOSE({1,2,3},FonData!C:C,FonData!B:B,FonData!A:A),2,FALSE))</f>
        <v>(FYH) AZİMUT PYŞ SERBEST ( DÖVİZ ) FON*</v>
      </c>
      <c r="C22" s="8">
        <f>IF(B22="","",VLOOKUP(A22,CHOOSE({1,2,3},FonData!C:C,FonData!B:B,FonData!A:A),3,FALSE))</f>
        <v>115</v>
      </c>
    </row>
    <row r="23" spans="1:3" x14ac:dyDescent="0.3">
      <c r="A23" s="29" t="s">
        <v>690</v>
      </c>
      <c r="B23" s="8" t="str">
        <f>IF(A23="","",VLOOKUP(A23,CHOOSE({1,2,3},FonData!C:C,FonData!B:B,FonData!A:A),2,FALSE))</f>
        <v>(FYI) AZIMUT PORTFÖY 4.0 SERBEST FON*</v>
      </c>
      <c r="C23" s="8">
        <f>IF(B23="","",VLOOKUP(A23,CHOOSE({1,2,3},FonData!C:C,FonData!B:B,FonData!A:A),3,FALSE))</f>
        <v>117</v>
      </c>
    </row>
    <row r="24" spans="1:3" x14ac:dyDescent="0.3">
      <c r="A24" s="29" t="s">
        <v>127</v>
      </c>
      <c r="B24" s="8" t="str">
        <f>IF(A24="","",VLOOKUP(A24,CHOOSE({1,2,3},FonData!C:C,FonData!B:B,FonData!A:A),2,FALSE))</f>
        <v>(TI6) İŞ PORTFÖY ORTA VADELİ BORÇLANMA ARAÇLARI FONU</v>
      </c>
      <c r="C24" s="8">
        <f>IF(B24="","",VLOOKUP(A24,CHOOSE({1,2,3},FonData!C:C,FonData!B:B,FonData!A:A),3,FALSE))</f>
        <v>269</v>
      </c>
    </row>
    <row r="25" spans="1:3" x14ac:dyDescent="0.3">
      <c r="A25" s="29" t="s">
        <v>128</v>
      </c>
      <c r="B25" s="8" t="str">
        <f>IF(A25="","",VLOOKUP(A25,CHOOSE({1,2,3},FonData!C:C,FonData!B:B,FonData!A:A),2,FALSE))</f>
        <v>(TI7) İŞ PORTFÖY İKİNCİ DEĞİŞKEN FON</v>
      </c>
      <c r="C25" s="8">
        <f>IF(B25="","",VLOOKUP(A25,CHOOSE({1,2,3},FonData!C:C,FonData!B:B,FonData!A:A),3,FALSE))</f>
        <v>270</v>
      </c>
    </row>
    <row r="26" spans="1:3" x14ac:dyDescent="0.3">
      <c r="A26" s="29" t="s">
        <v>126</v>
      </c>
      <c r="B26" s="8" t="str">
        <f>IF(A26="","",VLOOKUP(A26,CHOOSE({1,2,3},FonData!C:C,FonData!B:B,FonData!A:A),2,FALSE))</f>
        <v>(TI4) İŞ PORTFÖY BİRİNCİ DEĞIŞKEN FON</v>
      </c>
      <c r="C26" s="8">
        <f>IF(B26="","",VLOOKUP(A26,CHOOSE({1,2,3},FonData!C:C,FonData!B:B,FonData!A:A),3,FALSE))</f>
        <v>268</v>
      </c>
    </row>
    <row r="27" spans="1:3" x14ac:dyDescent="0.3">
      <c r="A27" s="29" t="s">
        <v>734</v>
      </c>
      <c r="B27" s="8" t="str">
        <f>IF(A27="","",VLOOKUP(A27,CHOOSE({1,2,3},FonData!C:C,FonData!B:B,FonData!A:A),2,FALSE))</f>
        <v>(IIP) İSTANBUL PORTFÖY ARİES SERBEST FON</v>
      </c>
      <c r="C27" s="8">
        <f>IF(B27="","",VLOOKUP(A27,CHOOSE({1,2,3},FonData!C:C,FonData!B:B,FonData!A:A),3,FALSE))</f>
        <v>355</v>
      </c>
    </row>
    <row r="28" spans="1:3" x14ac:dyDescent="0.3">
      <c r="A28" s="29" t="s">
        <v>735</v>
      </c>
      <c r="B28" s="8" t="str">
        <f>IF(A28="","",VLOOKUP(A28,CHOOSE({1,2,3},FonData!C:C,FonData!B:B,FonData!A:A),2,FALSE))</f>
        <v>(IYR) IS PORTFÖY HEDEF SERBEST FON</v>
      </c>
      <c r="C28" s="8">
        <f>IF(B28="","",VLOOKUP(A28,CHOOSE({1,2,3},FonData!C:C,FonData!B:B,FonData!A:A),3,FALSE))</f>
        <v>356</v>
      </c>
    </row>
    <row r="29" spans="1:3" x14ac:dyDescent="0.3">
      <c r="A29" s="29" t="s">
        <v>312</v>
      </c>
      <c r="B29" s="8" t="str">
        <f>IF(A29="","",VLOOKUP(A29,CHOOSE({1,2,3},FonData!C:C,FonData!B:B,FonData!A:A),2,FALSE))</f>
        <v>(GAH) GARANTİ PORTFÖY MUTLAK GETİRİ HEDEFLİ DEĞİŞKEN FON</v>
      </c>
      <c r="C29" s="8">
        <f>IF(B29="","",VLOOKUP(A29,CHOOSE({1,2,3},FonData!C:C,FonData!B:B,FonData!A:A),3,FALSE))</f>
        <v>124</v>
      </c>
    </row>
    <row r="30" spans="1:3" x14ac:dyDescent="0.3">
      <c r="A30" s="29" t="s">
        <v>0</v>
      </c>
      <c r="B30" s="8" t="str">
        <f>IF(A30="","",VLOOKUP(A30,CHOOSE({1,2,3},FonData!C:C,FonData!B:B,FonData!A:A),2,FALSE))</f>
        <v>(GPI) GARANTİ PORTFÖY İKİNCİ DEĞIŞKEN FON</v>
      </c>
      <c r="C30" s="8">
        <f>IF(B30="","",VLOOKUP(A30,CHOOSE({1,2,3},FonData!C:C,FonData!B:B,FonData!A:A),3,FALSE))</f>
        <v>145</v>
      </c>
    </row>
    <row r="31" spans="1:3" x14ac:dyDescent="0.3">
      <c r="A31" s="29" t="s">
        <v>39</v>
      </c>
      <c r="B31" s="8" t="str">
        <f>IF(A31="","",VLOOKUP(A31,CHOOSE({1,2,3},FonData!C:C,FonData!B:B,FonData!A:A),2,FALSE))</f>
        <v>(AYA) ATA PORTFÖY BİRİNCİ HİSSE SENEDİ FONU (HİSSE SENED</v>
      </c>
      <c r="C31" s="8">
        <f>IF(B31="","",VLOOKUP(A31,CHOOSE({1,2,3},FonData!C:C,FonData!B:B,FonData!A:A),3,FALSE))</f>
        <v>56</v>
      </c>
    </row>
    <row r="32" spans="1:3" x14ac:dyDescent="0.3">
      <c r="A32" s="29" t="s">
        <v>295</v>
      </c>
      <c r="B32" s="8" t="str">
        <f>IF(A32="","",VLOOKUP(A32,CHOOSE({1,2,3},FonData!C:C,FonData!B:B,FonData!A:A),2,FALSE))</f>
        <v>(SUA) ÜNLÜ PORTFÖY BİRİNCİ DEĞİŞKEN FON</v>
      </c>
      <c r="C32" s="8">
        <f>IF(B32="","",VLOOKUP(A32,CHOOSE({1,2,3},FonData!C:C,FonData!B:B,FonData!A:A),3,FALSE))</f>
        <v>248</v>
      </c>
    </row>
    <row r="33" spans="1:3" x14ac:dyDescent="0.3">
      <c r="A33" s="29" t="s">
        <v>671</v>
      </c>
      <c r="B33" s="8" t="str">
        <f>IF(A33="","",VLOOKUP(A33,CHOOSE({1,2,3},FonData!C:C,FonData!B:B,FonData!A:A),2,FALSE))</f>
        <v>(AGC) AK PORTFÖY AGI DEĞİŞKEN FON</v>
      </c>
      <c r="C33" s="8">
        <f>IF(B33="","",VLOOKUP(A33,CHOOSE({1,2,3},FonData!C:C,FonData!B:B,FonData!A:A),3,FALSE))</f>
        <v>28</v>
      </c>
    </row>
    <row r="34" spans="1:3" x14ac:dyDescent="0.3">
      <c r="A34" s="29" t="s">
        <v>236</v>
      </c>
      <c r="B34" s="8" t="str">
        <f>IF(A34="","",VLOOKUP(A34,CHOOSE({1,2,3},FonData!C:C,FonData!B:B,FonData!A:A),2,FALSE))</f>
        <v>(ARL) AK PORTÖY BİRİNCİ FON SEPETİ FONU</v>
      </c>
      <c r="C34" s="8">
        <f>IF(B34="","",VLOOKUP(A34,CHOOSE({1,2,3},FonData!C:C,FonData!B:B,FonData!A:A),3,FALSE))</f>
        <v>50</v>
      </c>
    </row>
    <row r="35" spans="1:3" x14ac:dyDescent="0.3">
      <c r="A35" s="29" t="s">
        <v>745</v>
      </c>
      <c r="B35" s="8" t="str">
        <f>IF(A35="","",VLOOKUP(A35,CHOOSE({1,2,3},FonData!C:C,FonData!B:B,FonData!A:A),2,FALSE))</f>
        <v>(AAS) ATA PORTFÖY FON SEPETI SERBEST FONU</v>
      </c>
      <c r="C35" s="8">
        <f>IF(B35="","",VLOOKUP(A35,CHOOSE({1,2,3},FonData!C:C,FonData!B:B,FonData!A:A),3,FALSE))</f>
        <v>358</v>
      </c>
    </row>
    <row r="36" spans="1:3" x14ac:dyDescent="0.3">
      <c r="A36" s="29" t="s">
        <v>748</v>
      </c>
      <c r="B36" s="8" t="str">
        <f>IF(A36="","",VLOOKUP(A36,CHOOSE({1,2,3},FonData!C:C,FonData!B:B,FonData!A:A),2,FALSE))</f>
        <v>YPV - YAPI KREDI PORTFÖY ÜÇÜNCÜ FON SEPETI FONU</v>
      </c>
      <c r="C36" s="8">
        <f>IF(B36="","",VLOOKUP(A36,CHOOSE({1,2,3},FonData!C:C,FonData!B:B,FonData!A:A),3,FALSE))</f>
        <v>359</v>
      </c>
    </row>
    <row r="37" spans="1:3" x14ac:dyDescent="0.3">
      <c r="A37" s="29" t="s">
        <v>40</v>
      </c>
      <c r="B37" s="8" t="str">
        <f>IF(A37="","",VLOOKUP(A37,CHOOSE({1,2,3},FonData!C:C,FonData!B:B,FonData!A:A),2,FALSE))</f>
        <v>(AYR) AK PORTFÖY ÖZEL SEKTÖR BORÇLANMA ARAÇLARI FONU</v>
      </c>
      <c r="C37" s="8">
        <f>IF(B37="","",VLOOKUP(A37,CHOOSE({1,2,3},FonData!C:C,FonData!B:B,FonData!A:A),3,FALSE))</f>
        <v>58</v>
      </c>
    </row>
    <row r="38" spans="1:3" x14ac:dyDescent="0.3">
      <c r="A38" s="29" t="s">
        <v>237</v>
      </c>
      <c r="B38" s="8" t="str">
        <f>IF(A38="","",VLOOKUP(A38,CHOOSE({1,2,3},FonData!C:C,FonData!B:B,FonData!A:A),2,FALSE))</f>
        <v>(ARM) AK PORTÖY İKİNCİ FON SEPETİ FONU</v>
      </c>
      <c r="C38" s="8">
        <f>IF(B38="","",VLOOKUP(A38,CHOOSE({1,2,3},FonData!C:C,FonData!B:B,FonData!A:A),3,FALSE))</f>
        <v>51</v>
      </c>
    </row>
    <row r="39" spans="1:3" x14ac:dyDescent="0.3">
      <c r="A39" s="29" t="s">
        <v>122</v>
      </c>
      <c r="B39" s="8" t="s">
        <v>417</v>
      </c>
      <c r="C39" s="8">
        <v>265</v>
      </c>
    </row>
    <row r="40" spans="1:3" x14ac:dyDescent="0.3">
      <c r="A40" s="29" t="s">
        <v>210</v>
      </c>
      <c r="B40" s="8" t="s">
        <v>422</v>
      </c>
      <c r="C40" s="8">
        <v>260</v>
      </c>
    </row>
    <row r="41" spans="1:3" x14ac:dyDescent="0.3">
      <c r="A41" s="29" t="s">
        <v>749</v>
      </c>
      <c r="B41" s="8" t="str">
        <f>IF(A41="","",VLOOKUP(A41,CHOOSE({1,2,3},FonData!C:C,FonData!B:B,FonData!A:A),2,FALSE))</f>
        <v>(GZP) - GARANTI PORTFÖY BIRINCI FON SEPETI FONU</v>
      </c>
      <c r="C41" s="8">
        <f>IF(B41="","",VLOOKUP(A41,CHOOSE({1,2,3},FonData!C:C,FonData!B:B,FonData!A:A),3,FALSE))</f>
        <v>360</v>
      </c>
    </row>
    <row r="42" spans="1:3" x14ac:dyDescent="0.3">
      <c r="A42" s="29" t="s">
        <v>752</v>
      </c>
      <c r="B42" s="8" t="str">
        <f>IF(A42="","",VLOOKUP(A42,CHOOSE({1,2,3},FonData!C:C,FonData!B:B,FonData!A:A),2,FALSE))</f>
        <v>(TE4) -TEB PORTFÖY BİRİNCİ DEĞİŞKEN FON</v>
      </c>
      <c r="C42" s="8">
        <f>IF(B42="","",VLOOKUP(A42,CHOOSE({1,2,3},FonData!C:C,FonData!B:B,FonData!A:A),3,FALSE))</f>
        <v>361</v>
      </c>
    </row>
    <row r="43" spans="1:3" x14ac:dyDescent="0.3">
      <c r="A43" s="29" t="s">
        <v>191</v>
      </c>
      <c r="B43" s="8" t="str">
        <f>IF(A43="","",VLOOKUP(A43,CHOOSE({1,2,3},FonData!C:C,FonData!B:B,FonData!A:A),2,FALSE))</f>
        <v>(GMA) AZIMUT PYS ÇOKLU VARLIK DEGISKEN FON</v>
      </c>
      <c r="C43" s="8">
        <f>IF(B43="","",VLOOKUP(A43,CHOOSE({1,2,3},FonData!C:C,FonData!B:B,FonData!A:A),3,FALSE))</f>
        <v>139</v>
      </c>
    </row>
    <row r="44" spans="1:3" x14ac:dyDescent="0.3">
      <c r="A44" s="29" t="s">
        <v>753</v>
      </c>
      <c r="B44" s="8" t="str">
        <f>IF(A44="","",VLOOKUP(A44,CHOOSE({1,2,3},FonData!C:C,FonData!B:B,FonData!A:A),2,FALSE))</f>
        <v>(IIS) - İSTANBUL PORTFÖY İKİNCİ SERBEST FON</v>
      </c>
      <c r="C44" s="8">
        <f>IF(B44="","",VLOOKUP(A44,CHOOSE({1,2,3},FonData!C:C,FonData!B:B,FonData!A:A),3,FALSE))</f>
        <v>362</v>
      </c>
    </row>
    <row r="45" spans="1:3" x14ac:dyDescent="0.3">
      <c r="A45" s="29" t="s">
        <v>754</v>
      </c>
      <c r="B45" s="8" t="str">
        <f>IF(A45="","",VLOOKUP(A45,CHOOSE({1,2,3},FonData!C:C,FonData!B:B,FonData!A:A),2,FALSE))</f>
        <v>(TPP) - TEB PORTFÖY PUSULA SERBEST FON</v>
      </c>
      <c r="C45" s="8">
        <f>IF(B45="","",VLOOKUP(A45,CHOOSE({1,2,3},FonData!C:C,FonData!B:B,FonData!A:A),3,FALSE))</f>
        <v>363</v>
      </c>
    </row>
    <row r="46" spans="1:3" x14ac:dyDescent="0.3">
      <c r="B46" s="8" t="str">
        <f>IF(A46="","",VLOOKUP(A46,CHOOSE({1,2,3},FonData!C:C,FonData!B:B,FonData!A:A),2,FALSE))</f>
        <v/>
      </c>
      <c r="C46" s="8" t="str">
        <f>IF(B46="","",VLOOKUP(A46,CHOOSE({1,2,3},FonData!C:C,FonData!B:B,FonData!A:A),3,FALSE))</f>
        <v/>
      </c>
    </row>
    <row r="47" spans="1:3" x14ac:dyDescent="0.3">
      <c r="B47" s="8" t="str">
        <f>IF(A47="","",VLOOKUP(A47,CHOOSE({1,2,3},FonData!C:C,FonData!B:B,FonData!A:A),2,FALSE))</f>
        <v/>
      </c>
      <c r="C47" s="8" t="str">
        <f>IF(B47="","",VLOOKUP(A47,CHOOSE({1,2,3},FonData!C:C,FonData!B:B,FonData!A:A),3,FALSE))</f>
        <v/>
      </c>
    </row>
    <row r="48" spans="1:3" x14ac:dyDescent="0.3">
      <c r="B48" s="8" t="str">
        <f>IF(A48="","",VLOOKUP(A48,CHOOSE({1,2,3},FonData!C:C,FonData!B:B,FonData!A:A),2,FALSE))</f>
        <v/>
      </c>
      <c r="C48" s="8" t="str">
        <f>IF(B48="","",VLOOKUP(A48,CHOOSE({1,2,3},FonData!C:C,FonData!B:B,FonData!A:A),3,FALSE))</f>
        <v/>
      </c>
    </row>
    <row r="49" spans="2:3" x14ac:dyDescent="0.3">
      <c r="B49" s="8" t="str">
        <f>IF(A49="","",VLOOKUP(A49,CHOOSE({1,2,3},FonData!C:C,FonData!B:B,FonData!A:A),2,FALSE))</f>
        <v/>
      </c>
      <c r="C49" s="8" t="str">
        <f>IF(B49="","",VLOOKUP(A49,CHOOSE({1,2,3},FonData!C:C,FonData!B:B,FonData!A:A),3,FALSE))</f>
        <v/>
      </c>
    </row>
    <row r="50" spans="2:3" x14ac:dyDescent="0.3">
      <c r="B50" s="8" t="str">
        <f>IF(A50="","",VLOOKUP(A50,CHOOSE({1,2,3},FonData!C:C,FonData!B:B,FonData!A:A),2,FALSE))</f>
        <v/>
      </c>
      <c r="C50" s="8" t="str">
        <f>IF(B50="","",VLOOKUP(A50,CHOOSE({1,2,3},FonData!C:C,FonData!B:B,FonData!A:A),3,FALSE))</f>
        <v/>
      </c>
    </row>
    <row r="51" spans="2:3" x14ac:dyDescent="0.3">
      <c r="B51" s="8" t="str">
        <f>IF(A51="","",VLOOKUP(A51,CHOOSE({1,2,3},FonData!C:C,FonData!B:B,FonData!A:A),2,FALSE))</f>
        <v/>
      </c>
      <c r="C51" s="8" t="str">
        <f>IF(B51="","",VLOOKUP(A51,CHOOSE({1,2,3},FonData!C:C,FonData!B:B,FonData!A:A),3,FALSE))</f>
        <v/>
      </c>
    </row>
    <row r="52" spans="2:3" x14ac:dyDescent="0.3">
      <c r="B52" s="8" t="str">
        <f>IF(A52="","",VLOOKUP(A52,CHOOSE({1,2,3},FonData!C:C,FonData!B:B,FonData!A:A),2,FALSE))</f>
        <v/>
      </c>
      <c r="C52" s="8" t="str">
        <f>IF(B52="","",VLOOKUP(A52,CHOOSE({1,2,3},FonData!C:C,FonData!B:B,FonData!A:A),3,FALSE))</f>
        <v/>
      </c>
    </row>
    <row r="53" spans="2:3" x14ac:dyDescent="0.3">
      <c r="B53" s="8" t="str">
        <f>IF(A53="","",VLOOKUP(A53,CHOOSE({1,2,3},FonData!C:C,FonData!B:B,FonData!A:A),2,FALSE))</f>
        <v/>
      </c>
      <c r="C53" s="8" t="str">
        <f>IF(B53="","",VLOOKUP(A53,CHOOSE({1,2,3},FonData!C:C,FonData!B:B,FonData!A:A),3,FALSE))</f>
        <v/>
      </c>
    </row>
    <row r="54" spans="2:3" x14ac:dyDescent="0.3">
      <c r="B54" s="8" t="str">
        <f>IF(A54="","",VLOOKUP(A54,CHOOSE({1,2,3},FonData!C:C,FonData!B:B,FonData!A:A),2,FALSE))</f>
        <v/>
      </c>
      <c r="C54" s="8" t="str">
        <f>IF(B54="","",VLOOKUP(A54,CHOOSE({1,2,3},FonData!C:C,FonData!B:B,FonData!A:A),3,FALSE))</f>
        <v/>
      </c>
    </row>
    <row r="55" spans="2:3" x14ac:dyDescent="0.3">
      <c r="B55" s="8" t="str">
        <f>IF(A55="","",VLOOKUP(A55,CHOOSE({1,2,3},FonData!C:C,FonData!B:B,FonData!A:A),2,FALSE))</f>
        <v/>
      </c>
      <c r="C55" s="8" t="str">
        <f>IF(B55="","",VLOOKUP(A55,CHOOSE({1,2,3},FonData!C:C,FonData!B:B,FonData!A:A),3,FALSE))</f>
        <v/>
      </c>
    </row>
    <row r="56" spans="2:3" x14ac:dyDescent="0.3">
      <c r="B56" s="8" t="str">
        <f>IF(A56="","",VLOOKUP(A56,CHOOSE({1,2,3},FonData!C:C,FonData!B:B,FonData!A:A),2,FALSE))</f>
        <v/>
      </c>
      <c r="C56" s="8" t="str">
        <f>IF(B56="","",VLOOKUP(A56,CHOOSE({1,2,3},FonData!C:C,FonData!B:B,FonData!A:A),3,FALSE))</f>
        <v/>
      </c>
    </row>
    <row r="57" spans="2:3" x14ac:dyDescent="0.3">
      <c r="B57" s="8" t="str">
        <f>IF(A57="","",VLOOKUP(A57,CHOOSE({1,2,3},FonData!C:C,FonData!B:B,FonData!A:A),2,FALSE))</f>
        <v/>
      </c>
      <c r="C57" s="8" t="str">
        <f>IF(B57="","",VLOOKUP(A57,CHOOSE({1,2,3},FonData!C:C,FonData!B:B,FonData!A:A),3,FALSE))</f>
        <v/>
      </c>
    </row>
    <row r="58" spans="2:3" x14ac:dyDescent="0.3">
      <c r="B58" s="8" t="str">
        <f>IF(A58="","",VLOOKUP(A58,CHOOSE({1,2,3},FonData!C:C,FonData!B:B,FonData!A:A),2,FALSE))</f>
        <v/>
      </c>
      <c r="C58" s="8" t="str">
        <f>IF(B58="","",VLOOKUP(A58,CHOOSE({1,2,3},FonData!C:C,FonData!B:B,FonData!A:A),3,FALSE))</f>
        <v/>
      </c>
    </row>
    <row r="59" spans="2:3" x14ac:dyDescent="0.3">
      <c r="B59" s="8" t="str">
        <f>IF(A59="","",VLOOKUP(A59,CHOOSE({1,2,3},FonData!C:C,FonData!B:B,FonData!A:A),2,FALSE))</f>
        <v/>
      </c>
      <c r="C59" s="8" t="str">
        <f>IF(B59="","",VLOOKUP(A59,CHOOSE({1,2,3},FonData!C:C,FonData!B:B,FonData!A:A),3,FALSE))</f>
        <v/>
      </c>
    </row>
    <row r="60" spans="2:3" x14ac:dyDescent="0.3">
      <c r="B60" s="8" t="str">
        <f>IF(A60="","",VLOOKUP(A60,CHOOSE({1,2,3},FonData!C:C,FonData!B:B,FonData!A:A),2,FALSE))</f>
        <v/>
      </c>
      <c r="C60" s="8" t="str">
        <f>IF(B60="","",VLOOKUP(A60,CHOOSE({1,2,3},FonData!C:C,FonData!B:B,FonData!A:A),3,FALSE))</f>
        <v/>
      </c>
    </row>
    <row r="61" spans="2:3" x14ac:dyDescent="0.3">
      <c r="B61" s="8" t="str">
        <f>IF(A61="","",VLOOKUP(A61,CHOOSE({1,2,3},FonData!C:C,FonData!B:B,FonData!A:A),2,FALSE))</f>
        <v/>
      </c>
      <c r="C61" s="8" t="str">
        <f>IF(B61="","",VLOOKUP(A61,CHOOSE({1,2,3},FonData!C:C,FonData!B:B,FonData!A:A),3,FALSE))</f>
        <v/>
      </c>
    </row>
    <row r="62" spans="2:3" x14ac:dyDescent="0.3">
      <c r="B62" s="8" t="str">
        <f>IF(A62="","",VLOOKUP(A62,CHOOSE({1,2,3},FonData!C:C,FonData!B:B,FonData!A:A),2,FALSE))</f>
        <v/>
      </c>
      <c r="C62" s="8" t="str">
        <f>IF(B62="","",VLOOKUP(A62,CHOOSE({1,2,3},FonData!C:C,FonData!B:B,FonData!A:A),3,FALSE))</f>
        <v/>
      </c>
    </row>
    <row r="63" spans="2:3" x14ac:dyDescent="0.3">
      <c r="B63" s="8" t="str">
        <f>IF(A63="","",VLOOKUP(A63,CHOOSE({1,2,3},FonData!C:C,FonData!B:B,FonData!A:A),2,FALSE))</f>
        <v/>
      </c>
      <c r="C63" s="8" t="str">
        <f>IF(B63="","",VLOOKUP(A63,CHOOSE({1,2,3},FonData!C:C,FonData!B:B,FonData!A:A),3,FALSE))</f>
        <v/>
      </c>
    </row>
    <row r="64" spans="2:3" x14ac:dyDescent="0.3">
      <c r="B64" s="8" t="str">
        <f>IF(A64="","",VLOOKUP(A64,CHOOSE({1,2,3},FonData!C:C,FonData!B:B,FonData!A:A),2,FALSE))</f>
        <v/>
      </c>
      <c r="C64" s="8" t="str">
        <f>IF(B64="","",VLOOKUP(A64,CHOOSE({1,2,3},FonData!C:C,FonData!B:B,FonData!A:A),3,FALSE))</f>
        <v/>
      </c>
    </row>
    <row r="65" spans="2:3" x14ac:dyDescent="0.3">
      <c r="B65" s="8" t="str">
        <f>IF(A65="","",VLOOKUP(A65,CHOOSE({1,2,3},FonData!C:C,FonData!B:B,FonData!A:A),2,FALSE))</f>
        <v/>
      </c>
      <c r="C65" s="8" t="str">
        <f>IF(B65="","",VLOOKUP(A65,CHOOSE({1,2,3},FonData!C:C,FonData!B:B,FonData!A:A),3,FALSE))</f>
        <v/>
      </c>
    </row>
    <row r="66" spans="2:3" x14ac:dyDescent="0.3">
      <c r="B66" s="8" t="str">
        <f>IF(A66="","",VLOOKUP(A66,CHOOSE({1,2,3},FonData!C:C,FonData!B:B,FonData!A:A),2,FALSE))</f>
        <v/>
      </c>
      <c r="C66" s="8" t="str">
        <f>IF(B66="","",VLOOKUP(A66,CHOOSE({1,2,3},FonData!C:C,FonData!B:B,FonData!A:A),3,FALSE))</f>
        <v/>
      </c>
    </row>
    <row r="67" spans="2:3" x14ac:dyDescent="0.3">
      <c r="B67" s="8" t="str">
        <f>IF(A67="","",VLOOKUP(A67,CHOOSE({1,2,3},FonData!C:C,FonData!B:B,FonData!A:A),2,FALSE))</f>
        <v/>
      </c>
      <c r="C67" s="8" t="str">
        <f>IF(B67="","",VLOOKUP(A67,CHOOSE({1,2,3},FonData!C:C,FonData!B:B,FonData!A:A),3,FALSE))</f>
        <v/>
      </c>
    </row>
    <row r="68" spans="2:3" x14ac:dyDescent="0.3">
      <c r="B68" s="8" t="str">
        <f>IF(A68="","",VLOOKUP(A68,CHOOSE({1,2,3},FonData!C:C,FonData!B:B,FonData!A:A),2,FALSE))</f>
        <v/>
      </c>
      <c r="C68" s="8" t="str">
        <f>IF(B68="","",VLOOKUP(A68,CHOOSE({1,2,3},FonData!C:C,FonData!B:B,FonData!A:A),3,FALSE))</f>
        <v/>
      </c>
    </row>
    <row r="69" spans="2:3" x14ac:dyDescent="0.3">
      <c r="B69" s="8" t="str">
        <f>IF(A69="","",VLOOKUP(A69,CHOOSE({1,2,3},FonData!C:C,FonData!B:B,FonData!A:A),2,FALSE))</f>
        <v/>
      </c>
      <c r="C69" s="8" t="str">
        <f>IF(B69="","",VLOOKUP(A69,CHOOSE({1,2,3},FonData!C:C,FonData!B:B,FonData!A:A),3,FALSE))</f>
        <v/>
      </c>
    </row>
    <row r="70" spans="2:3" x14ac:dyDescent="0.3">
      <c r="B70" s="8" t="str">
        <f>IF(A70="","",VLOOKUP(A70,CHOOSE({1,2,3},FonData!C:C,FonData!B:B,FonData!A:A),2,FALSE))</f>
        <v/>
      </c>
      <c r="C70" s="8" t="str">
        <f>IF(B70="","",VLOOKUP(A70,CHOOSE({1,2,3},FonData!C:C,FonData!B:B,FonData!A:A),3,FALSE))</f>
        <v/>
      </c>
    </row>
    <row r="71" spans="2:3" x14ac:dyDescent="0.3">
      <c r="B71" s="8" t="str">
        <f>IF(A71="","",VLOOKUP(A71,CHOOSE({1,2,3},FonData!C:C,FonData!B:B,FonData!A:A),2,FALSE))</f>
        <v/>
      </c>
      <c r="C71" s="8" t="str">
        <f>IF(B71="","",VLOOKUP(A71,CHOOSE({1,2,3},FonData!C:C,FonData!B:B,FonData!A:A),3,FALSE))</f>
        <v/>
      </c>
    </row>
    <row r="72" spans="2:3" x14ac:dyDescent="0.3">
      <c r="B72" s="8" t="str">
        <f>IF(A72="","",VLOOKUP(A72,CHOOSE({1,2,3},FonData!C:C,FonData!B:B,FonData!A:A),2,FALSE))</f>
        <v/>
      </c>
      <c r="C72" s="8" t="str">
        <f>IF(B72="","",VLOOKUP(A72,CHOOSE({1,2,3},FonData!C:C,FonData!B:B,FonData!A:A),3,FALSE))</f>
        <v/>
      </c>
    </row>
    <row r="73" spans="2:3" x14ac:dyDescent="0.3">
      <c r="B73" s="8" t="str">
        <f>IF(A73="","",VLOOKUP(A73,CHOOSE({1,2,3},FonData!C:C,FonData!B:B,FonData!A:A),2,FALSE))</f>
        <v/>
      </c>
      <c r="C73" s="8" t="str">
        <f>IF(B73="","",VLOOKUP(A73,CHOOSE({1,2,3},FonData!C:C,FonData!B:B,FonData!A:A),3,FALSE))</f>
        <v/>
      </c>
    </row>
    <row r="74" spans="2:3" x14ac:dyDescent="0.3">
      <c r="B74" s="8" t="str">
        <f>IF(A74="","",VLOOKUP(A74,CHOOSE({1,2,3},FonData!C:C,FonData!B:B,FonData!A:A),2,FALSE))</f>
        <v/>
      </c>
      <c r="C74" s="8" t="str">
        <f>IF(B74="","",VLOOKUP(A74,CHOOSE({1,2,3},FonData!C:C,FonData!B:B,FonData!A:A),3,FALSE))</f>
        <v/>
      </c>
    </row>
    <row r="75" spans="2:3" x14ac:dyDescent="0.3">
      <c r="B75" s="8" t="str">
        <f>IF(A75="","",VLOOKUP(A75,CHOOSE({1,2,3},FonData!C:C,FonData!B:B,FonData!A:A),2,FALSE))</f>
        <v/>
      </c>
      <c r="C75" s="8" t="str">
        <f>IF(B75="","",VLOOKUP(A75,CHOOSE({1,2,3},FonData!C:C,FonData!B:B,FonData!A:A),3,FALSE))</f>
        <v/>
      </c>
    </row>
    <row r="76" spans="2:3" x14ac:dyDescent="0.3">
      <c r="B76" s="8" t="str">
        <f>IF(A76="","",VLOOKUP(A76,CHOOSE({1,2,3},FonData!C:C,FonData!B:B,FonData!A:A),2,FALSE))</f>
        <v/>
      </c>
      <c r="C76" s="8" t="str">
        <f>IF(B76="","",VLOOKUP(A76,CHOOSE({1,2,3},FonData!C:C,FonData!B:B,FonData!A:A),3,FALSE))</f>
        <v/>
      </c>
    </row>
    <row r="77" spans="2:3" x14ac:dyDescent="0.3">
      <c r="B77" s="8" t="str">
        <f>IF(A77="","",VLOOKUP(A77,CHOOSE({1,2,3},FonData!C:C,FonData!B:B,FonData!A:A),2,FALSE))</f>
        <v/>
      </c>
      <c r="C77" s="8" t="str">
        <f>IF(B77="","",VLOOKUP(A77,CHOOSE({1,2,3},FonData!C:C,FonData!B:B,FonData!A:A),3,FALSE))</f>
        <v/>
      </c>
    </row>
    <row r="78" spans="2:3" x14ac:dyDescent="0.3">
      <c r="B78" s="8" t="str">
        <f>IF(A78="","",VLOOKUP(A78,CHOOSE({1,2,3},FonData!C:C,FonData!B:B,FonData!A:A),2,FALSE))</f>
        <v/>
      </c>
      <c r="C78" s="8" t="str">
        <f>IF(B78="","",VLOOKUP(A78,CHOOSE({1,2,3},FonData!C:C,FonData!B:B,FonData!A:A),3,FALSE))</f>
        <v/>
      </c>
    </row>
    <row r="79" spans="2:3" x14ac:dyDescent="0.3">
      <c r="B79" s="8" t="str">
        <f>IF(A79="","",VLOOKUP(A79,CHOOSE({1,2,3},FonData!C:C,FonData!B:B,FonData!A:A),2,FALSE))</f>
        <v/>
      </c>
      <c r="C79" s="8" t="str">
        <f>IF(B79="","",VLOOKUP(A79,CHOOSE({1,2,3},FonData!C:C,FonData!B:B,FonData!A:A),3,FALSE))</f>
        <v/>
      </c>
    </row>
    <row r="80" spans="2:3" x14ac:dyDescent="0.3">
      <c r="B80" s="8" t="str">
        <f>IF(A80="","",VLOOKUP(A80,CHOOSE({1,2,3},FonData!C:C,FonData!B:B,FonData!A:A),2,FALSE))</f>
        <v/>
      </c>
      <c r="C80" s="8" t="str">
        <f>IF(B80="","",VLOOKUP(A80,CHOOSE({1,2,3},FonData!C:C,FonData!B:B,FonData!A:A),3,FALSE))</f>
        <v/>
      </c>
    </row>
    <row r="81" spans="2:3" x14ac:dyDescent="0.3">
      <c r="B81" s="8" t="str">
        <f>IF(A81="","",VLOOKUP(A81,CHOOSE({1,2,3},FonData!C:C,FonData!B:B,FonData!A:A),2,FALSE))</f>
        <v/>
      </c>
      <c r="C81" s="8" t="str">
        <f>IF(B81="","",VLOOKUP(A81,CHOOSE({1,2,3},FonData!C:C,FonData!B:B,FonData!A:A),3,FALSE))</f>
        <v/>
      </c>
    </row>
    <row r="82" spans="2:3" x14ac:dyDescent="0.3">
      <c r="B82" s="8" t="str">
        <f>IF(A82="","",VLOOKUP(A82,CHOOSE({1,2,3},FonData!C:C,FonData!B:B,FonData!A:A),2,FALSE))</f>
        <v/>
      </c>
      <c r="C82" s="8" t="str">
        <f>IF(B82="","",VLOOKUP(A82,CHOOSE({1,2,3},FonData!C:C,FonData!B:B,FonData!A:A),3,FALSE))</f>
        <v/>
      </c>
    </row>
    <row r="83" spans="2:3" x14ac:dyDescent="0.3">
      <c r="B83" s="8" t="str">
        <f>IF(A83="","",VLOOKUP(A83,CHOOSE({1,2,3},FonData!C:C,FonData!B:B,FonData!A:A),2,FALSE))</f>
        <v/>
      </c>
      <c r="C83" s="8" t="str">
        <f>IF(B83="","",VLOOKUP(A83,CHOOSE({1,2,3},FonData!C:C,FonData!B:B,FonData!A:A),3,FALSE))</f>
        <v/>
      </c>
    </row>
    <row r="84" spans="2:3" x14ac:dyDescent="0.3">
      <c r="B84" s="8" t="str">
        <f>IF(A84="","",VLOOKUP(A84,CHOOSE({1,2,3},FonData!C:C,FonData!B:B,FonData!A:A),2,FALSE))</f>
        <v/>
      </c>
      <c r="C84" s="8" t="str">
        <f>IF(B84="","",VLOOKUP(A84,CHOOSE({1,2,3},FonData!C:C,FonData!B:B,FonData!A:A),3,FALSE))</f>
        <v/>
      </c>
    </row>
    <row r="85" spans="2:3" x14ac:dyDescent="0.3">
      <c r="B85" s="8" t="str">
        <f>IF(A85="","",VLOOKUP(A85,CHOOSE({1,2,3},FonData!C:C,FonData!B:B,FonData!A:A),2,FALSE))</f>
        <v/>
      </c>
      <c r="C85" s="8" t="str">
        <f>IF(B85="","",VLOOKUP(A85,CHOOSE({1,2,3},FonData!C:C,FonData!B:B,FonData!A:A),3,FALSE))</f>
        <v/>
      </c>
    </row>
  </sheetData>
  <dataValidations disablePrompts="1" count="1">
    <dataValidation type="list" allowBlank="1" showInputMessage="1" showErrorMessage="1" sqref="E5">
      <formula1>FonListesiYeni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6 d d 8 9 7 7 - 0 3 1 a - 4 4 4 c - 9 8 9 8 - 7 c 2 5 8 6 d 7 b 3 9 2 "   x m l n s = " h t t p : / / s c h e m a s . m i c r o s o f t . c o m / D a t a M a s h u p " > A A A A A M E D A A B Q S w M E F A A C A A g A D F 5 T U D N Q W D 2 n A A A A + A A A A B I A H A B D b 2 5 m a W c v U G F j a 2 F n Z S 5 4 b W w g o h g A K K A U A A A A A A A A A A A A A A A A A A A A A A A A A A A A h Y + x D o I w F E V / h X S n r 6 1 K l D z K 4 C q J U W N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0 j b / b I I w T 4 f 1 C P g F Q S w M E F A A C A A g A D F 5 T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x e U 1 C I 6 d O I u A A A A O Q A A A A T A B w A R m 9 y b X V s Y X M v U 2 V j d G l v b j E u b S C i G A A o o B Q A A A A A A A A A A A A A A A A A A A A A A A A A A A B N j k s L w j A Q h O + F / o c l p x a K I B 7 F Q 2 t a K T 6 i i Q 9 E J K R 1 i 4 X a Y h I F / 7 1 R U d z D 7 D D 7 M a z B 0 t Z d C + K z + 0 P f 8 z 1 z V h p P s L q h f g x g B A 1 a 3 w M 3 o r v p E l 0 i r k 2 P K q s K Z T A g k / W S J i L l 2 5 S T C E h + 1 7 R w 5 v A u G B G D j W s H z n Z y s Z k n K Q 9 C Y I 4 N G K c p h 2 Q P G V v I K a M b i M U 4 d P J l I X p d Y p r L j P F 5 v J 7 l 0 Q + t d H c B i 5 U y s u p a 2 d T G o q n J M f S 9 u v 1 / d / g E U E s B A i 0 A F A A C A A g A D F 5 T U D N Q W D 2 n A A A A + A A A A B I A A A A A A A A A A A A A A A A A A A A A A E N v b m Z p Z y 9 Q Y W N r Y W d l L n h t b F B L A Q I t A B Q A A g A I A A x e U 1 A P y u m r p A A A A O k A A A A T A A A A A A A A A A A A A A A A A P M A A A B b Q 2 9 u d G V u d F 9 U e X B l c 1 0 u e G 1 s U E s B A i 0 A F A A C A A g A D F 5 T U I j p 0 4 i 4 A A A A 5 A A A A B M A A A A A A A A A A A A A A A A A 5 A E A A E Z v c m 1 1 b G F z L 1 N l Y 3 R p b 2 4 x L m 1 Q S w U G A A A A A A M A A w D C A A A A 6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Q k A A A A A A A A /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X V l c n k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U X V l c n k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R k 9 O I E z E s F N U R V P E s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V y c m 9 y Q 2 9 1 b n Q i I F Z h b H V l P S J s M C I g L z 4 8 R W 5 0 c n k g V H l w Z T 0 i R m l s b E x h c 3 R V c G R h d G V k I i B W Y W x 1 Z T 0 i Z D I w M j A t M D E t M z B U M D g 6 M z Q 6 N T Q u N j I w M z E z M F o i I C 8 + P E V u d H J 5 I F R 5 c G U 9 I k Z p b G x D b 2 x 1 b W 5 U e X B l c y I g V m F s d W U 9 I n N B d 1 l H I i A v P j x F b n R y e S B U e X B l P S J G a W x s Q 2 9 s d W 1 u T m F t Z X M i I F Z h b H V l P S J z W y Z x d W 9 0 O 1 J P V 1 9 O V U 0 m c X V v d D s s J n F 1 b 3 Q 7 R k 9 O X 0 F E S V 9 G T 1 J N Q V R M S S Z x d W 9 0 O y w m c X V v d D t G T 0 5 f S 0 9 E V S Z x d W 9 0 O 1 0 i I C 8 + P E V u d H J 5 I F R 5 c G U 9 I l F 1 Z X J 5 S U Q i I F Z h b H V l P S J z O T c 0 N j Q x O T k t O D A y Y i 0 0 Y W V l L T g 5 Z D g t Z m J h M T Q 2 M W M y M z U 4 I i A v P j x F b n R y e S B U e X B l P S J O Y X Z p Z 2 F 0 a W 9 u U 3 R l c E 5 h b W U i I F Z h b H V l P S J z T m F 2 a W d h d G l v b i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d W V y e T M v U 2 9 1 c m N l L n t S T 1 d f T l V N L D B 9 J n F 1 b 3 Q 7 L C Z x d W 9 0 O 1 N l Y 3 R p b 2 4 x L 1 F 1 Z X J 5 M y 9 T b 3 V y Y 2 U u e 0 Z P T l 9 B R E l f R k 9 S T U F U T E k s M X 0 m c X V v d D s s J n F 1 b 3 Q 7 U 2 V j d G l v b j E v U X V l c n k z L 1 N v d X J j Z S 5 7 R k 9 O X 0 t P R F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X V l c n k z L 1 N v d X J j Z S 5 7 U k 9 X X 0 5 V T S w w f S Z x d W 9 0 O y w m c X V v d D t T Z W N 0 a W 9 u M S 9 R d W V y e T M v U 2 9 1 c m N l L n t G T 0 5 f Q U R J X 0 Z P U k 1 B V E x J L D F 9 J n F 1 b 3 Q 7 L C Z x d W 9 0 O 1 N l Y 3 R p b 2 4 x L 1 F 1 Z X J 5 M y 9 T b 3 V y Y 2 U u e 0 Z P T l 9 L T 0 R V L D J 9 J n F 1 b 3 Q 7 X S w m c X V v d D t S Z W x h d G l v b n N o a X B J b m Z v J n F 1 b 3 Q 7 O l t d f S I g L z 4 8 R W 5 0 c n k g V H l w Z T 0 i R m l s b E N v d W 5 0 I i B W Y W x 1 Z T 0 i b D M 1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F 1 Z X J 5 M y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s F U B X N 5 S 0 m N c l A k i m Z L z g A A A A A C A A A A A A A D Z g A A w A A A A B A A A A B B J p n x t v s V 4 I l z e B I y z N o t A A A A A A S A A A C g A A A A E A A A A D 7 J 5 D X v I 7 U Q a X a r P Q N M N q B Q A A A A 3 D W p W / W v c J X l g l Q y B h k w Y e 2 F 9 h n Q f Y 1 M m r 0 p R 1 T Z 9 Q Y R t y y M k U 7 V d O J E k H R s D F c s n i v E 4 S e J M I + k 9 a 0 M Q k H D l 4 k y 7 f n 1 s k S I g X 9 r v V o x j D M U A A A A H i s F B Y d a 4 X u r d K X s P U g D P G c e E q g = < / D a t a M a s h u p > 
</file>

<file path=customXml/itemProps1.xml><?xml version="1.0" encoding="utf-8"?>
<ds:datastoreItem xmlns:ds="http://schemas.openxmlformats.org/officeDocument/2006/customXml" ds:itemID="{3A44ABC2-4A96-428C-90E7-1B08986B275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FON GETIRI HESAPLAMA</vt:lpstr>
      <vt:lpstr>FonFiyatlari</vt:lpstr>
      <vt:lpstr>Sheet1</vt:lpstr>
      <vt:lpstr>FonData</vt:lpstr>
      <vt:lpstr>FonListesi</vt:lpstr>
      <vt:lpstr>a</vt:lpstr>
      <vt:lpstr>'FON GETIRI HESAPLAMA'!Print_Area</vt:lpstr>
      <vt:lpstr>ROW_NUM</vt:lpstr>
      <vt:lpstr>ROW_NUM_VALUE</vt:lpstr>
    </vt:vector>
  </TitlesOfParts>
  <Company>Garanti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Nevzat DIKER</dc:creator>
  <cp:lastModifiedBy>Bahar Keçeli</cp:lastModifiedBy>
  <cp:lastPrinted>2019-03-26T14:23:26Z</cp:lastPrinted>
  <dcterms:created xsi:type="dcterms:W3CDTF">2017-10-26T11:24:12Z</dcterms:created>
  <dcterms:modified xsi:type="dcterms:W3CDTF">2022-05-16T10:13:36Z</dcterms:modified>
  <cp:contentStatus/>
</cp:coreProperties>
</file>